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3" i="6"/>
  <c r="K63"/>
  <c r="K82"/>
  <c r="M82" s="1"/>
  <c r="L62"/>
  <c r="M62" s="1"/>
  <c r="K62"/>
  <c r="L61"/>
  <c r="K61"/>
  <c r="L60"/>
  <c r="K60"/>
  <c r="L37"/>
  <c r="K37"/>
  <c r="M37" s="1"/>
  <c r="L57"/>
  <c r="K57"/>
  <c r="L36"/>
  <c r="K36"/>
  <c r="L35"/>
  <c r="K35"/>
  <c r="L52"/>
  <c r="K52"/>
  <c r="L53"/>
  <c r="K53"/>
  <c r="K81"/>
  <c r="M81" s="1"/>
  <c r="K77"/>
  <c r="M77" s="1"/>
  <c r="K80"/>
  <c r="M80" s="1"/>
  <c r="K56"/>
  <c r="L56"/>
  <c r="L54"/>
  <c r="K54"/>
  <c r="L55"/>
  <c r="K55"/>
  <c r="L18"/>
  <c r="K18"/>
  <c r="K79"/>
  <c r="M79" s="1"/>
  <c r="K78"/>
  <c r="M78" s="1"/>
  <c r="L17"/>
  <c r="K17"/>
  <c r="M17" s="1"/>
  <c r="L16"/>
  <c r="K16"/>
  <c r="L50"/>
  <c r="K50"/>
  <c r="K76"/>
  <c r="M76" s="1"/>
  <c r="L32"/>
  <c r="K32"/>
  <c r="L31"/>
  <c r="K31"/>
  <c r="M36" l="1"/>
  <c r="M63"/>
  <c r="M61"/>
  <c r="M60"/>
  <c r="M35"/>
  <c r="M57"/>
  <c r="M32"/>
  <c r="M16"/>
  <c r="M52"/>
  <c r="M53"/>
  <c r="M31"/>
  <c r="M54"/>
  <c r="M55"/>
  <c r="M50"/>
  <c r="M56"/>
  <c r="M18"/>
  <c r="L51"/>
  <c r="K51"/>
  <c r="K75"/>
  <c r="M75" s="1"/>
  <c r="K74"/>
  <c r="M74" s="1"/>
  <c r="K73"/>
  <c r="M73" s="1"/>
  <c r="L49"/>
  <c r="K49"/>
  <c r="L48"/>
  <c r="K48"/>
  <c r="K266"/>
  <c r="L266" s="1"/>
  <c r="L12"/>
  <c r="K12"/>
  <c r="L14"/>
  <c r="K14"/>
  <c r="M51" l="1"/>
  <c r="M48"/>
  <c r="M49"/>
  <c r="M12"/>
  <c r="M14"/>
  <c r="K276" l="1"/>
  <c r="L276" s="1"/>
  <c r="L10"/>
  <c r="K10"/>
  <c r="M10" l="1"/>
  <c r="H272" l="1"/>
  <c r="K272" l="1"/>
  <c r="L272" s="1"/>
  <c r="K261"/>
  <c r="L261" s="1"/>
  <c r="K251"/>
  <c r="L251" s="1"/>
  <c r="K267" l="1"/>
  <c r="L267" s="1"/>
  <c r="K268" l="1"/>
  <c r="L268" s="1"/>
  <c r="K265" l="1"/>
  <c r="L265" s="1"/>
  <c r="K244"/>
  <c r="L244" s="1"/>
  <c r="K264"/>
  <c r="L264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2"/>
  <c r="L242" s="1"/>
  <c r="K241"/>
  <c r="L241" s="1"/>
  <c r="F240"/>
  <c r="K240" s="1"/>
  <c r="L240" s="1"/>
  <c r="K239"/>
  <c r="L239" s="1"/>
  <c r="K238"/>
  <c r="L238" s="1"/>
  <c r="K237"/>
  <c r="L237" s="1"/>
  <c r="K236"/>
  <c r="L236" s="1"/>
  <c r="K235"/>
  <c r="L235" s="1"/>
  <c r="F234"/>
  <c r="K234" s="1"/>
  <c r="L234" s="1"/>
  <c r="F233"/>
  <c r="K233" s="1"/>
  <c r="L233" s="1"/>
  <c r="K232"/>
  <c r="L232" s="1"/>
  <c r="F231"/>
  <c r="K231" s="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3"/>
  <c r="L213" s="1"/>
  <c r="K212"/>
  <c r="L212" s="1"/>
  <c r="F211"/>
  <c r="K211" s="1"/>
  <c r="L211" s="1"/>
  <c r="K210"/>
  <c r="L210" s="1"/>
  <c r="K207"/>
  <c r="L207" s="1"/>
  <c r="K206"/>
  <c r="L206" s="1"/>
  <c r="K205"/>
  <c r="L205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3"/>
  <c r="L183" s="1"/>
  <c r="K181"/>
  <c r="L181" s="1"/>
  <c r="K179"/>
  <c r="L179" s="1"/>
  <c r="K178"/>
  <c r="L178" s="1"/>
  <c r="K177"/>
  <c r="L177" s="1"/>
  <c r="K175"/>
  <c r="L175" s="1"/>
  <c r="K174"/>
  <c r="L174" s="1"/>
  <c r="K173"/>
  <c r="L173" s="1"/>
  <c r="K172"/>
  <c r="K171"/>
  <c r="L171" s="1"/>
  <c r="K170"/>
  <c r="L170" s="1"/>
  <c r="K168"/>
  <c r="L168" s="1"/>
  <c r="K167"/>
  <c r="L167" s="1"/>
  <c r="K166"/>
  <c r="L166" s="1"/>
  <c r="K165"/>
  <c r="L165" s="1"/>
  <c r="K164"/>
  <c r="L164" s="1"/>
  <c r="F163"/>
  <c r="K163" s="1"/>
  <c r="L163" s="1"/>
  <c r="H162"/>
  <c r="K162" s="1"/>
  <c r="L162" s="1"/>
  <c r="K159"/>
  <c r="L159" s="1"/>
  <c r="K158"/>
  <c r="L158" s="1"/>
  <c r="K157"/>
  <c r="L157" s="1"/>
  <c r="K156"/>
  <c r="L156" s="1"/>
  <c r="K155"/>
  <c r="L155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H128"/>
  <c r="K128" s="1"/>
  <c r="L128" s="1"/>
  <c r="F127"/>
  <c r="K127" s="1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M7"/>
  <c r="D7" i="5"/>
  <c r="K6" i="4"/>
  <c r="K6" i="3"/>
  <c r="L6" i="2"/>
</calcChain>
</file>

<file path=xl/sharedStrings.xml><?xml version="1.0" encoding="utf-8"?>
<sst xmlns="http://schemas.openxmlformats.org/spreadsheetml/2006/main" count="3475" uniqueCount="1244">
  <si>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</si>
  <si>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</si>
  <si>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</si>
  <si>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</si>
  <si>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</si>
  <si>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</si>
  <si>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</si>
  <si>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</si>
  <si>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</si>
  <si>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</si>
  <si>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</si>
  <si>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</si>
  <si>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</si>
  <si>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</si>
  <si>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</si>
  <si>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</si>
  <si>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</si>
  <si>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</si>
  <si>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</si>
  <si>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</si>
  <si>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</si>
  <si>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</si>
  <si>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</si>
  <si>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</si>
  <si>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</si>
  <si>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</si>
  <si>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</si>
  <si>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</si>
  <si>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</si>
  <si>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</si>
  <si>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</si>
  <si>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</si>
  <si>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</si>
  <si>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</si>
  <si>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</si>
  <si>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</si>
  <si>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</si>
  <si>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</si>
  <si>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</si>
  <si>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</si>
  <si>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</si>
  <si>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</si>
  <si>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</si>
  <si>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</si>
  <si>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</si>
  <si>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</si>
  <si>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</si>
  <si>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</si>
  <si>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</si>
  <si>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</si>
  <si>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</si>
  <si>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</si>
  <si>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</si>
  <si>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</si>
  <si>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</si>
  <si>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</si>
  <si>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</si>
  <si>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</si>
  <si>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</si>
  <si>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</si>
  <si>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</si>
  <si>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</si>
  <si>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</si>
  <si>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</si>
  <si>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</si>
  <si>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</si>
  <si>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</si>
  <si>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</si>
  <si>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</si>
  <si>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</si>
  <si>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</si>
  <si>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</si>
  <si>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</si>
  <si>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</si>
  <si>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</si>
  <si>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</si>
  <si>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</si>
  <si>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</si>
  <si>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</si>
  <si>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</si>
  <si>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</si>
  <si>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</si>
  <si>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</si>
  <si>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</si>
  <si>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</si>
  <si>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</si>
  <si>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</si>
  <si>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</si>
  <si>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</si>
  <si>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</si>
  <si>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</si>
  <si>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</si>
  <si>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</si>
  <si>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</si>
  <si>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</si>
  <si>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</si>
  <si>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</si>
  <si>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</si>
  <si>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</si>
  <si>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</si>
  <si>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</si>
  <si>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</si>
  <si>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</si>
  <si>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</si>
  <si>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</si>
  <si>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</si>
  <si>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</si>
  <si>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</si>
  <si>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</si>
  <si>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</si>
  <si>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</si>
  <si>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</si>
  <si>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</si>
  <si>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</si>
  <si>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</si>
  <si>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</si>
  <si>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</si>
  <si>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</si>
  <si>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</si>
  <si>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</si>
  <si>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</si>
  <si>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</si>
  <si>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</si>
  <si>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</si>
  <si>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</si>
  <si>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</si>
  <si>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</si>
  <si>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</si>
  <si>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</si>
  <si>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</si>
  <si>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</si>
  <si>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</si>
  <si>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</si>
  <si>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</si>
  <si>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</si>
  <si>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</si>
  <si>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</si>
  <si>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</si>
  <si>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</si>
  <si>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</si>
  <si>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</si>
  <si>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</si>
  <si>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</si>
  <si>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</si>
  <si>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</si>
  <si>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</si>
  <si>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</si>
  <si>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</si>
  <si>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</si>
  <si>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</si>
  <si>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</si>
  <si>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</si>
  <si>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</si>
  <si>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</si>
  <si>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</si>
  <si>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</si>
  <si>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</si>
  <si>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</si>
  <si>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</si>
  <si>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</si>
  <si>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</si>
  <si>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</si>
  <si>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</si>
  <si>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</si>
  <si>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</si>
  <si>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</si>
  <si>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</si>
  <si>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</si>
  <si>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</si>
  <si>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</si>
  <si>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</si>
  <si>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</si>
  <si>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</si>
  <si>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</si>
  <si>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</si>
  <si>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</si>
  <si>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</si>
  <si>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</si>
  <si>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</si>
  <si>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</si>
  <si>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</si>
  <si>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</si>
  <si>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</si>
  <si>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</si>
  <si>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</si>
  <si>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</si>
  <si>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</si>
  <si>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</si>
  <si>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</si>
  <si>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</si>
  <si>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</si>
  <si>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</si>
  <si>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</si>
  <si>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</si>
  <si>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</si>
  <si>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</si>
  <si>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</si>
  <si>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</si>
  <si>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</si>
  <si>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</si>
  <si>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</si>
  <si>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</si>
  <si>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</si>
  <si>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</si>
  <si>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</si>
  <si>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</si>
  <si>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</si>
  <si>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</si>
  <si>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</si>
  <si>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</si>
  <si>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</si>
  <si>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</si>
  <si>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</si>
  <si>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</si>
  <si>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</si>
  <si>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</si>
  <si>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</si>
  <si>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</si>
  <si>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</si>
  <si>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</si>
  <si>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</si>
  <si>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</si>
  <si>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</si>
  <si>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</si>
  <si>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</si>
  <si>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</si>
  <si>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</si>
  <si>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</si>
  <si>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</si>
  <si>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</si>
  <si>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</si>
  <si>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</si>
  <si>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</si>
  <si>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</si>
  <si>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</si>
  <si>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</si>
  <si>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</si>
  <si>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</si>
  <si>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</si>
  <si>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</si>
  <si>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</si>
  <si>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</si>
  <si>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</si>
  <si>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</si>
  <si>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</si>
  <si>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</si>
  <si>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</si>
  <si>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</si>
  <si>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</si>
  <si>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</si>
  <si>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</si>
  <si>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</si>
  <si>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</si>
  <si>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</si>
  <si>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</si>
  <si>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</si>
  <si>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</si>
  <si>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</si>
  <si>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</si>
  <si>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</si>
  <si>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</si>
  <si>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</si>
  <si>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</si>
  <si>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</si>
  <si>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</si>
  <si>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</si>
  <si>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</si>
  <si>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</si>
  <si>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</si>
  <si>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</si>
  <si>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</si>
  <si>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</si>
  <si>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</si>
  <si>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</si>
  <si>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</si>
  <si>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</si>
  <si>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</si>
  <si>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</si>
  <si>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</si>
  <si>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</si>
  <si>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</si>
  <si>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</si>
  <si>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</si>
  <si>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</si>
  <si>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</si>
  <si>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</si>
  <si>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</si>
  <si>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</si>
  <si>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</si>
  <si>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</si>
  <si>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</si>
  <si>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</si>
  <si>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</si>
  <si>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</si>
  <si>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</si>
  <si>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</si>
  <si>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</si>
  <si>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</si>
  <si>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</si>
  <si>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</si>
  <si>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</si>
  <si>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</si>
  <si>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</si>
  <si>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</si>
  <si>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</si>
  <si>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</si>
  <si>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</si>
  <si>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</si>
  <si>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</si>
  <si>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</si>
  <si>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</si>
  <si>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</si>
  <si>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</si>
  <si>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</si>
  <si>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</si>
  <si>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</si>
  <si>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</si>
  <si>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</si>
  <si>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</si>
  <si>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</si>
  <si>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</si>
  <si>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</si>
  <si>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</si>
  <si>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</si>
  <si>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</si>
  <si>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</si>
  <si>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</si>
  <si>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</si>
  <si>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</si>
  <si>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</si>
  <si>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</si>
  <si>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</si>
  <si>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</si>
  <si>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</si>
  <si>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</si>
  <si>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</si>
  <si>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</si>
  <si>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</si>
  <si>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</si>
  <si>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</si>
  <si>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</si>
  <si>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</si>
  <si>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</si>
  <si>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</si>
  <si>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</si>
  <si>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</si>
  <si>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</si>
  <si>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</si>
  <si>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</si>
  <si>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</si>
  <si>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</si>
  <si>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</si>
  <si>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</si>
  <si>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</si>
  <si>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</si>
  <si>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</si>
  <si>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</si>
  <si>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</si>
  <si>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</si>
  <si>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</si>
  <si>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</si>
  <si>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</si>
  <si>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</si>
  <si>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</si>
  <si>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</si>
  <si>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</si>
  <si>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</si>
  <si>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</si>
  <si>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</si>
  <si>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</si>
  <si>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</si>
  <si>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</si>
  <si>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</si>
  <si>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</si>
  <si>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</si>
  <si>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</si>
  <si>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</si>
  <si>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</si>
  <si>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</si>
  <si>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</si>
  <si>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</si>
  <si>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</si>
  <si>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</si>
  <si>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</si>
  <si>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</si>
  <si>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</si>
  <si>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</si>
  <si>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</si>
  <si>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</si>
  <si>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</si>
  <si>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</si>
  <si>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</si>
  <si>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</si>
  <si>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</si>
  <si>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</si>
  <si>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</si>
  <si>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</si>
  <si>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</si>
  <si>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</si>
  <si>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</si>
  <si>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</si>
  <si>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</si>
  <si>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</si>
  <si>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</si>
  <si>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</si>
  <si>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</si>
  <si>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</si>
  <si>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</si>
  <si>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</si>
  <si>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</si>
  <si>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</si>
  <si>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</si>
  <si>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</si>
  <si>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</si>
  <si>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</si>
  <si>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</si>
  <si>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</si>
  <si>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</si>
  <si>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</si>
  <si>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</si>
  <si>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</si>
  <si>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</si>
  <si>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</si>
  <si>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</si>
  <si>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</si>
  <si>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</si>
  <si>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</si>
  <si>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</si>
  <si>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</si>
  <si>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</si>
  <si>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</si>
  <si>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</si>
  <si>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</si>
  <si>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</si>
  <si>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</si>
  <si>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</si>
  <si>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</si>
  <si>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</si>
  <si>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</si>
  <si>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</si>
  <si>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</si>
  <si>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</si>
  <si>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</si>
  <si>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</si>
  <si>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</si>
  <si>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</si>
  <si>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</si>
  <si>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</si>
  <si>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</si>
  <si>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</si>
  <si>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</si>
  <si>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</si>
  <si>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</si>
  <si>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</si>
  <si>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</si>
  <si>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</si>
  <si>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</si>
  <si>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</si>
  <si>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</si>
  <si>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</si>
  <si>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</si>
  <si>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</si>
  <si>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</si>
  <si>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</si>
  <si>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</si>
  <si>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</si>
  <si>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</si>
  <si>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</si>
  <si>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</si>
  <si>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</si>
  <si>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</si>
  <si>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</si>
  <si>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</si>
  <si>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</si>
  <si>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</si>
  <si>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</si>
  <si>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</si>
  <si>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</si>
  <si>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</si>
  <si>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</si>
  <si>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</si>
  <si>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</si>
  <si>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</si>
  <si>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</si>
  <si>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</si>
  <si>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</si>
  <si>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</si>
  <si>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</si>
  <si>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</si>
  <si>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</si>
  <si>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</si>
  <si>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</si>
  <si>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</si>
  <si>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</si>
  <si>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</si>
  <si>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</si>
  <si>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</si>
  <si>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</si>
  <si>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</si>
  <si>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</si>
  <si>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</si>
  <si>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</si>
  <si>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</si>
  <si>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</si>
  <si>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</si>
  <si>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</si>
  <si>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</si>
  <si>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</si>
  <si>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</si>
  <si>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</si>
  <si>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</si>
  <si>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</si>
  <si>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</si>
  <si>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</si>
  <si>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</si>
  <si>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</si>
  <si>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</si>
  <si>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</si>
  <si>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</si>
  <si>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</si>
  <si>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</si>
  <si>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</si>
  <si>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</si>
  <si>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</si>
  <si>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</si>
  <si>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</si>
  <si>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</si>
  <si>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</si>
  <si>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</si>
  <si>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</si>
  <si>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</si>
  <si>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</si>
  <si>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</si>
  <si>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</si>
  <si>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</si>
  <si>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</si>
  <si>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</si>
  <si>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</si>
  <si>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</si>
  <si>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</si>
  <si>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</si>
  <si>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</si>
  <si>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</si>
  <si>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</si>
  <si>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</si>
  <si>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</si>
  <si>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</si>
  <si>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</si>
  <si>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</si>
  <si>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</si>
  <si>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</si>
  <si>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</si>
  <si>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</si>
  <si>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</si>
  <si>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</si>
  <si>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</si>
  <si>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</si>
  <si>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</si>
  <si>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</si>
  <si>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</si>
  <si>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</si>
  <si>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</si>
  <si>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</si>
  <si>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</si>
  <si>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</si>
  <si>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</si>
  <si>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</si>
  <si>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</si>
  <si>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</si>
  <si>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</si>
  <si>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</si>
  <si>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</si>
  <si>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</si>
  <si>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</si>
  <si>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</si>
  <si>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</si>
  <si>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</si>
  <si>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</si>
  <si>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</si>
  <si>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</si>
  <si>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</si>
  <si>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</si>
  <si>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</si>
  <si>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</si>
  <si>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</si>
  <si>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</si>
  <si>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</si>
  <si>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</si>
  <si>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</si>
  <si>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</si>
  <si>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</si>
  <si>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</si>
  <si>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</si>
  <si>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</si>
  <si>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</si>
  <si>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</si>
  <si>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</si>
  <si>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</si>
  <si>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</si>
  <si>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</si>
  <si>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</si>
  <si>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</si>
  <si>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</si>
  <si>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</si>
  <si>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</si>
  <si>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</si>
  <si>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</si>
  <si>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</si>
  <si>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</si>
  <si>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</si>
  <si>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</si>
  <si>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</si>
  <si>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</si>
  <si>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</si>
  <si>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</si>
  <si>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</si>
  <si>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</si>
  <si>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</si>
  <si>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</si>
  <si>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</si>
  <si>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</si>
  <si>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</si>
  <si>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</si>
  <si>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</si>
  <si>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</si>
  <si>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</si>
  <si>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</si>
  <si>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</si>
  <si>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</si>
  <si>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</si>
  <si>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</si>
  <si>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</si>
  <si>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</si>
  <si>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</si>
  <si>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</si>
  <si>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</si>
  <si>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</si>
  <si>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</si>
  <si>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</si>
  <si>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</si>
  <si>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</si>
  <si>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</si>
  <si>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</si>
  <si>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</si>
  <si>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</si>
  <si>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</si>
  <si>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</si>
  <si>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</si>
  <si>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</si>
  <si>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</si>
  <si>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</si>
  <si>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</si>
  <si>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</si>
  <si>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</si>
  <si>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</si>
  <si>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</si>
  <si>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</si>
  <si>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</si>
  <si>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</si>
  <si>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</si>
  <si>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</si>
  <si>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</si>
  <si>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</si>
  <si>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</si>
  <si>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</si>
  <si>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</si>
  <si>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</si>
  <si>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</si>
  <si>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</si>
  <si>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</si>
  <si>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</si>
  <si>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</si>
  <si>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</si>
  <si>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</si>
  <si>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</si>
  <si>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</si>
  <si>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</si>
  <si>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</si>
  <si>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</si>
  <si>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</si>
  <si>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</si>
  <si>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</si>
  <si>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</si>
  <si>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</si>
  <si>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</si>
  <si>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</si>
  <si>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</si>
  <si>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</si>
  <si>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</si>
  <si>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</si>
  <si>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</si>
  <si>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</si>
  <si>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</si>
  <si>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</si>
  <si>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</si>
  <si>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</si>
  <si>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</si>
  <si>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</si>
  <si>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</si>
  <si>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</si>
  <si>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</si>
  <si>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</si>
  <si>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</si>
  <si>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</si>
  <si>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</si>
  <si>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</si>
  <si>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</si>
  <si>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</si>
  <si>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</si>
  <si>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</si>
  <si>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</si>
  <si>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</si>
  <si>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</si>
  <si>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</si>
  <si>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</si>
  <si>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</si>
  <si>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</si>
  <si>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</si>
  <si>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</si>
  <si>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</si>
  <si>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</si>
  <si>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</si>
  <si>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</si>
  <si>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</si>
  <si>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</si>
  <si>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</si>
  <si>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</si>
  <si>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</si>
  <si>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</si>
  <si>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</si>
  <si>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</si>
  <si>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</si>
  <si>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</si>
  <si>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</si>
  <si>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</si>
  <si>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</si>
  <si>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</si>
  <si>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</si>
  <si>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</si>
  <si>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</si>
  <si>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</si>
  <si>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</si>
  <si>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</si>
  <si>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</si>
  <si>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</si>
  <si>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</si>
  <si>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</si>
  <si>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</si>
  <si>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</si>
  <si>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</si>
  <si>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</si>
  <si>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</si>
  <si>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</si>
  <si>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</si>
  <si>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</si>
  <si>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</si>
  <si>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</si>
  <si>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</si>
  <si>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</si>
  <si>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</si>
  <si>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</si>
  <si>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</si>
  <si>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</si>
  <si>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</si>
  <si>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</si>
  <si>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</si>
  <si>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</si>
  <si>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</si>
  <si>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</si>
  <si>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</si>
  <si>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</si>
  <si>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</si>
  <si>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</si>
  <si>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</si>
  <si>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</si>
  <si>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</si>
  <si>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</si>
  <si>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</si>
  <si>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</si>
  <si>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</si>
  <si>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</si>
  <si>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</si>
  <si>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</si>
  <si>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</si>
  <si>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</si>
  <si>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</si>
  <si>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</si>
  <si>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</si>
  <si>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</si>
  <si>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</si>
  <si>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</si>
  <si>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</si>
  <si>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</si>
  <si>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</si>
  <si>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</si>
  <si>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</si>
  <si>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</si>
  <si>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</si>
  <si>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</si>
  <si>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</si>
  <si>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</si>
  <si>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</si>
  <si>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</si>
  <si>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</si>
  <si>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</si>
  <si>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</si>
  <si>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</si>
  <si>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</si>
  <si>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</si>
  <si>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</si>
  <si>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</si>
  <si>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</si>
  <si>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</si>
  <si>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</si>
  <si>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</si>
  <si>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</si>
  <si>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</si>
  <si>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</si>
  <si>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</si>
  <si>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</si>
  <si>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</si>
  <si>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</si>
  <si>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</si>
  <si>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</si>
  <si>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</si>
  <si>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</si>
  <si>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</si>
  <si>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</si>
  <si>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</si>
  <si>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</si>
  <si>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</si>
  <si>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</si>
  <si>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</si>
  <si>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</si>
  <si>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</si>
  <si>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</si>
  <si>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</si>
  <si>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</si>
  <si>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</si>
  <si>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</si>
  <si>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</si>
  <si>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</si>
  <si>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</si>
  <si>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</si>
  <si>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</si>
  <si>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</si>
  <si>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</si>
  <si>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</si>
  <si>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</si>
  <si>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</si>
  <si>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</si>
  <si>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</si>
  <si>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</si>
  <si>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</si>
  <si>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</si>
  <si>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</si>
  <si>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</si>
  <si>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</si>
  <si>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</si>
  <si>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</si>
  <si>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</si>
  <si>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</si>
  <si>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</si>
  <si>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</si>
  <si>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</si>
  <si>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</si>
  <si>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</si>
  <si>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</si>
  <si>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</si>
  <si>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</si>
  <si>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245-248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</si>
  <si>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</si>
  <si>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</si>
  <si>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</si>
  <si>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</si>
  <si>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</si>
  <si>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</si>
  <si>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</si>
  <si>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</si>
  <si>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</si>
  <si>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</si>
  <si>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</si>
  <si>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</si>
  <si>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Part profit of Rs.17/-</t>
  </si>
  <si>
    <t>840-850</t>
  </si>
  <si>
    <t>1770-1850</t>
  </si>
  <si>
    <t>165-170</t>
  </si>
  <si>
    <t>BHARTIARTL SEP FUT</t>
  </si>
  <si>
    <t>OLATECH</t>
  </si>
  <si>
    <t>ICICIBANK SEP FUT</t>
  </si>
  <si>
    <t>3545-3565</t>
  </si>
  <si>
    <t>3700-3800</t>
  </si>
  <si>
    <t>BANKNIFTY 39700 CE 8 SEP</t>
  </si>
  <si>
    <t>600-700</t>
  </si>
  <si>
    <t>MINDAIND</t>
  </si>
  <si>
    <t>WELCURE</t>
  </si>
  <si>
    <t>890-895</t>
  </si>
  <si>
    <t>CONCOR SEP FUT</t>
  </si>
  <si>
    <t>715-720</t>
  </si>
  <si>
    <t>HDFCAMC SEPT FUT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</si>
  <si>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</si>
  <si>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</si>
  <si>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</si>
  <si>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</si>
  <si>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</si>
  <si>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</si>
  <si>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</si>
  <si>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</si>
  <si>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</si>
  <si>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</si>
  <si>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</si>
  <si>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XTX MARKETS LLP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</si>
  <si>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</si>
  <si>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</si>
  <si>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</si>
  <si>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</si>
  <si>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</si>
  <si>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</si>
  <si>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</si>
  <si>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</si>
  <si>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</si>
  <si>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</si>
  <si>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</si>
  <si>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</si>
  <si>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</si>
  <si>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</si>
  <si>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</si>
  <si>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</si>
  <si>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</si>
  <si>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</si>
  <si>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</si>
  <si>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SKSE SECURITIES LTD</t>
  </si>
  <si>
    <t>HRTI PRIVATE LIMITED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</si>
  <si>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</si>
  <si>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</si>
  <si>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</si>
  <si>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</si>
  <si>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</si>
  <si>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</si>
  <si>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</si>
  <si>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</si>
  <si>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</si>
  <si>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</si>
  <si>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</si>
  <si>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</si>
  <si>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COLORCHIPS</t>
  </si>
  <si>
    <t>VINIATO ADVISORS PRIVATE LIMITED</t>
  </si>
  <si>
    <t>ZENAB AIYUB YACOOBALI</t>
  </si>
  <si>
    <t>SADHNA</t>
  </si>
  <si>
    <t>GAURAV GUPTA</t>
  </si>
  <si>
    <t>MANSI SHARE &amp; STOCK ADVISORS PRIVATE LIMITED</t>
  </si>
  <si>
    <t>MADHUDEVI SANJAY BUCHA .</t>
  </si>
  <si>
    <t>AJOONI</t>
  </si>
  <si>
    <t>Ajooni Biotech Limited</t>
  </si>
  <si>
    <t>AMIT BABULAL KHALAS</t>
  </si>
  <si>
    <t>DIL</t>
  </si>
  <si>
    <t>Debock Industries Limited</t>
  </si>
  <si>
    <t>Part Profit of Rs.22/-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</si>
  <si>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</si>
  <si>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</si>
  <si>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</si>
  <si>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</si>
  <si>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</si>
  <si>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</si>
  <si>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</si>
  <si>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</si>
  <si>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</si>
  <si>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824-826</t>
  </si>
  <si>
    <t>840-855</t>
  </si>
  <si>
    <t>Profit of Rs.4.5/-</t>
  </si>
  <si>
    <t>BANASFN</t>
  </si>
  <si>
    <t>GUTTIKONDA RAJASEKHAR</t>
  </si>
  <si>
    <t>MANSI SHARES &amp; STOCK ADVISORS PVT LTD</t>
  </si>
  <si>
    <t>NAKSHATRA GARMENTS PRIVATE LIMITED</t>
  </si>
  <si>
    <t>JALAN</t>
  </si>
  <si>
    <t>Jalan Transolu. India Ltd</t>
  </si>
  <si>
    <t>JETFREIGHT</t>
  </si>
  <si>
    <t>Jet Freight Logistics Ltd</t>
  </si>
  <si>
    <t>1990-2000</t>
  </si>
  <si>
    <t>2060-2100</t>
  </si>
  <si>
    <t>HINDUNILVR SEPT FUT</t>
  </si>
  <si>
    <t>2580-2590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</si>
  <si>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</si>
  <si>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</si>
  <si>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</si>
  <si>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</si>
  <si>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</si>
  <si>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</si>
  <si>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</si>
  <si>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</si>
  <si>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4400-4430</t>
  </si>
  <si>
    <t>4800-5000</t>
  </si>
  <si>
    <t>Profit of Rs 5/-</t>
  </si>
  <si>
    <t>HIGHSTREE</t>
  </si>
  <si>
    <t>INDINFO</t>
  </si>
  <si>
    <t>SHERWOOD SECURITIES PVT LTD</t>
  </si>
  <si>
    <t>LESHAIND</t>
  </si>
  <si>
    <t>MADHUSE</t>
  </si>
  <si>
    <t>MILIND MADHANI SECURITIES PRIVATE LIMITED</t>
  </si>
  <si>
    <t>PATELENG</t>
  </si>
  <si>
    <t>NEOMILE CORPORATE ADVISORY PRIVATE LIMITED</t>
  </si>
  <si>
    <t>RHETAN</t>
  </si>
  <si>
    <t>KCP RETAIL PRIVATE LIMITED</t>
  </si>
  <si>
    <t>YACOOBALI AIYUB MOHAMMED</t>
  </si>
  <si>
    <t>ASLIND</t>
  </si>
  <si>
    <t>ASL Industries Limited</t>
  </si>
  <si>
    <t>SARVAGAY TEXTILE LLP</t>
  </si>
  <si>
    <t>KABEELON SALES CORP</t>
  </si>
  <si>
    <t>YUGA STOCKS AND COMMODITIES PRIVATE LIMITED  .</t>
  </si>
  <si>
    <t>INDLMETER</t>
  </si>
  <si>
    <t>IMP Powers Ltd</t>
  </si>
  <si>
    <t>PURVISH MUKESH SHAH</t>
  </si>
  <si>
    <t>INVENTURE</t>
  </si>
  <si>
    <t>Inventure Gro &amp; Sec Ltd</t>
  </si>
  <si>
    <t>TEJAS TRADEFIN LLP</t>
  </si>
  <si>
    <t>VERTOZ</t>
  </si>
  <si>
    <t>Vertoz Advertising Ltd</t>
  </si>
  <si>
    <t>ZUBER TRADING LLP</t>
  </si>
  <si>
    <t>SUNAYANA INVESTMENT COMPANY LIMITED</t>
  </si>
  <si>
    <t>Profit of Rs 10/-</t>
  </si>
  <si>
    <t>Profit of Rs 17/-</t>
  </si>
  <si>
    <t>Profit of Rs 9/-</t>
  </si>
  <si>
    <t>BANKNIFTY 39900 PE 8 SEP</t>
  </si>
  <si>
    <t>530-520</t>
  </si>
  <si>
    <t>934-936</t>
  </si>
  <si>
    <t>955-965</t>
  </si>
  <si>
    <t>BALKRISIND 2050 CE SEP</t>
  </si>
  <si>
    <t>49-51</t>
  </si>
  <si>
    <t>65-80</t>
  </si>
  <si>
    <t>70.5-71.5</t>
  </si>
  <si>
    <t>80-82</t>
  </si>
  <si>
    <t>Loss of Rs 6/-</t>
  </si>
  <si>
    <t>ADJIA</t>
  </si>
  <si>
    <t>SHRENI SHARES PRIVATE LIMITED</t>
  </si>
  <si>
    <t>ALAN SCOTT</t>
  </si>
  <si>
    <t>NEXT ORBIT VENTURES FUND</t>
  </si>
  <si>
    <t>ARCFIN</t>
  </si>
  <si>
    <t>SUBHLABH TRADEVIN PRIVATE LIMITED</t>
  </si>
  <si>
    <t>ASRL</t>
  </si>
  <si>
    <t>VIVEK MEHROTRA</t>
  </si>
  <si>
    <t>GULAB PRASAD</t>
  </si>
  <si>
    <t>JR SEAMLESS PRIVATE LIMITED</t>
  </si>
  <si>
    <t>PRISMX GLOBAL VENTURES LIMITED</t>
  </si>
  <si>
    <t>SHAIBAL GHOSH</t>
  </si>
  <si>
    <t>CORALAB</t>
  </si>
  <si>
    <t>VAIBHAV RAJENDRA DOSHI</t>
  </si>
  <si>
    <t>DPL</t>
  </si>
  <si>
    <t>PAL RAKESHKUMAR SHAH</t>
  </si>
  <si>
    <t>GITABEN MAFATLAL SHAH</t>
  </si>
  <si>
    <t>SERNET FINANCIAL SERVICES PRIVATE LIMITED</t>
  </si>
  <si>
    <t>ETT</t>
  </si>
  <si>
    <t>SATVINDER KAUR</t>
  </si>
  <si>
    <t>ARORA SANJAY</t>
  </si>
  <si>
    <t>SETHI SANDEEP</t>
  </si>
  <si>
    <t>DIPAK DWIWEDI</t>
  </si>
  <si>
    <t>FRANKLININD</t>
  </si>
  <si>
    <t>KINJAL MILIND GURAO</t>
  </si>
  <si>
    <t>GLCL</t>
  </si>
  <si>
    <t>DANIEL</t>
  </si>
  <si>
    <t>ONKARA REDDY</t>
  </si>
  <si>
    <t>GOBLIN</t>
  </si>
  <si>
    <t>YOGESH CHAUDHARY</t>
  </si>
  <si>
    <t>HARLETH</t>
  </si>
  <si>
    <t>AVNI SOHIL SANGHVI</t>
  </si>
  <si>
    <t>NARVEER YADAV</t>
  </si>
  <si>
    <t>SARITA GUPTA</t>
  </si>
  <si>
    <t>JETMALL</t>
  </si>
  <si>
    <t>KANDY KHERA</t>
  </si>
  <si>
    <t>SANDEEP MAHENDAR JAIN</t>
  </si>
  <si>
    <t>KBSINDIA</t>
  </si>
  <si>
    <t>JEET KETAN SHAH</t>
  </si>
  <si>
    <t>CHETAN RASIKLAL SHAH</t>
  </si>
  <si>
    <t>YOGESH HARIVADAN CHANDAWALLA</t>
  </si>
  <si>
    <t>RAIS KASAM SHAIKH</t>
  </si>
  <si>
    <t>KHANAK BUDHIRAJA</t>
  </si>
  <si>
    <t>GOYENKA REAL ESTATE LLP</t>
  </si>
  <si>
    <t>NIRAJ HARSUKHLAL SANGHAVI</t>
  </si>
  <si>
    <t>PARTH INFIN BROKERS PVT LTD</t>
  </si>
  <si>
    <t>LLFICL</t>
  </si>
  <si>
    <t>SKSE SECURITIES LIMITED CORP CM/TM PROP A/C</t>
  </si>
  <si>
    <t>DHWAJA SHARES &amp; SECURITIES PVT LTD</t>
  </si>
  <si>
    <t>POONAMYADAV</t>
  </si>
  <si>
    <t>MATHEWE</t>
  </si>
  <si>
    <t>VORA VILPABEN PRANAVBHAI</t>
  </si>
  <si>
    <t>MOUNTAIN VENTURES</t>
  </si>
  <si>
    <t>SWATI NATHABHAI PATEL</t>
  </si>
  <si>
    <t>PALMJEWELS</t>
  </si>
  <si>
    <t>BIRJUKUMAR AJITBHAI SHAH</t>
  </si>
  <si>
    <t>PANTH</t>
  </si>
  <si>
    <t>PGCRL</t>
  </si>
  <si>
    <t>PRADHIN</t>
  </si>
  <si>
    <t>MITABEN ASHISHBHAI DESAI</t>
  </si>
  <si>
    <t>BRIJESH JITENDRA PAREKH</t>
  </si>
  <si>
    <t>PRANAVSP</t>
  </si>
  <si>
    <t>ANUJ KISHAN GOYAL</t>
  </si>
  <si>
    <t>PROFINC</t>
  </si>
  <si>
    <t>ALOK ASHOK TIWARI</t>
  </si>
  <si>
    <t>RCRL</t>
  </si>
  <si>
    <t>SANNAREDDY SUJATAMMA</t>
  </si>
  <si>
    <t>SHIPRA JHANWAR</t>
  </si>
  <si>
    <t>SANJAY JHANWAR</t>
  </si>
  <si>
    <t>MANOJSINGH JADOUN</t>
  </si>
  <si>
    <t>AFFLUENCE SHARES AND STOCKS PRIVATE LIMITED</t>
  </si>
  <si>
    <t>ADHEESH KABRA HUF</t>
  </si>
  <si>
    <t>SHILPA KABRA</t>
  </si>
  <si>
    <t>ADHEESH KABRA</t>
  </si>
  <si>
    <t>ALL TRADE CONSULTANTS PRIVATE LIMITED</t>
  </si>
  <si>
    <t>CLEAR WATER COMMODITIES PRIVATE LIMITED</t>
  </si>
  <si>
    <t>SUNRISE GILTS AND SECURITIES PVT LTD</t>
  </si>
  <si>
    <t>ROSEMER</t>
  </si>
  <si>
    <t>RACHITA SHARMA</t>
  </si>
  <si>
    <t>SCAPDVR</t>
  </si>
  <si>
    <t>GAYI ADI HOLDINGS PRIVATE LIMITED</t>
  </si>
  <si>
    <t>SELLWIN</t>
  </si>
  <si>
    <t>MEGHSHREE CREDIT PVT LTD</t>
  </si>
  <si>
    <t>SKYIND</t>
  </si>
  <si>
    <t>AMAYSHA TEXTILES PRIVATE LIMITED</t>
  </si>
  <si>
    <t>SMGOLD</t>
  </si>
  <si>
    <t>VIJAYKUMAR AGRAWAL</t>
  </si>
  <si>
    <t>KOMALBEN NARENDRABHAI SOLANKI</t>
  </si>
  <si>
    <t>STURDY</t>
  </si>
  <si>
    <t>GREENWAY ADVISORS PRIVATE LIMITED</t>
  </si>
  <si>
    <t>THINKINK</t>
  </si>
  <si>
    <t>CHANDRAKANT HIRALAL DARDA</t>
  </si>
  <si>
    <t>TTIL</t>
  </si>
  <si>
    <t>KALPANA MADHANI SECURITIES PRIVATE LIMITED</t>
  </si>
  <si>
    <t>AMIT PREMJI LAPASIYA</t>
  </si>
  <si>
    <t>SANDARV TRADING PRIVATE LIMITED</t>
  </si>
  <si>
    <t>JINAL VISHAL GOGRI</t>
  </si>
  <si>
    <t>PARAS ARVIND CHHEDA</t>
  </si>
  <si>
    <t>VEENA KANTILAL CHAWALLA</t>
  </si>
  <si>
    <t>SAURABH GUPTA</t>
  </si>
  <si>
    <t>PREETI BHAUKA</t>
  </si>
  <si>
    <t>PARESH DHIRAJLAL SHAH</t>
  </si>
  <si>
    <t>AJAY PRATAP SINGH</t>
  </si>
  <si>
    <t>ANANDRUNGTA</t>
  </si>
  <si>
    <t>VASWANI</t>
  </si>
  <si>
    <t>BP EQUITIES PVT. LTD.</t>
  </si>
  <si>
    <t>VEERHEALTH</t>
  </si>
  <si>
    <t>DIPIKABEN DILIPBHAI SHAH</t>
  </si>
  <si>
    <t>RISHABH FINTRADE LIMITED</t>
  </si>
  <si>
    <t>VETO</t>
  </si>
  <si>
    <t>HARISH D NARWANI</t>
  </si>
  <si>
    <t>WAGEND</t>
  </si>
  <si>
    <t>KAMLESH NAVINCHANDRA SHAH</t>
  </si>
  <si>
    <t>NIMISH PANDE</t>
  </si>
  <si>
    <t>GOURAVINGLE</t>
  </si>
  <si>
    <t>SAVITRIDEVI</t>
  </si>
  <si>
    <t>AGNI</t>
  </si>
  <si>
    <t>Agni Green Power Ltd</t>
  </si>
  <si>
    <t>HARSHA ISHVARBHAI SOLANKI</t>
  </si>
  <si>
    <t>NAVRATRI SHARE TRADING PRIVATE LIMITED .</t>
  </si>
  <si>
    <t>AMEYA</t>
  </si>
  <si>
    <t>Ameya Precision Eng Ltd</t>
  </si>
  <si>
    <t>VINOD SHANKAR</t>
  </si>
  <si>
    <t>ASHWIN STOCKS AND INVESTMENT PRIVATE LIMITED</t>
  </si>
  <si>
    <t>TOPGAIN FINANCE PRIVATE LIMITED</t>
  </si>
  <si>
    <t>BTML</t>
  </si>
  <si>
    <t>Bodhi Tree Multimedia Ltd</t>
  </si>
  <si>
    <t>ZYANA STOCKS AND COMMODITIES</t>
  </si>
  <si>
    <t>COFFEEDAY</t>
  </si>
  <si>
    <t>Coffee Day Enterprise Ltd</t>
  </si>
  <si>
    <t>GOKEX</t>
  </si>
  <si>
    <t>Gokaldas Exports Limited</t>
  </si>
  <si>
    <t>PATHIK GANDOTRA</t>
  </si>
  <si>
    <t>IGARASHI</t>
  </si>
  <si>
    <t>Igarashi Motors India Lim</t>
  </si>
  <si>
    <t>KAMLESH  PUROHIT</t>
  </si>
  <si>
    <t>SUNEET LAL</t>
  </si>
  <si>
    <t>HI GROWTH CORPORATE SERVICES PVT LTD</t>
  </si>
  <si>
    <t>SANJAY GARG</t>
  </si>
  <si>
    <t>JFLLIFE</t>
  </si>
  <si>
    <t>JFL Life Sciences Limited</t>
  </si>
  <si>
    <t>SHAH DHARMESH JASWANTLAL</t>
  </si>
  <si>
    <t>SHAH REKHABEN MAHENDRA</t>
  </si>
  <si>
    <t>PRACHI BHAVESH SHAH</t>
  </si>
  <si>
    <t>AMI KALPESH SHAH</t>
  </si>
  <si>
    <t>BHAVESH MAHENDRABHAI SHAH</t>
  </si>
  <si>
    <t>DEEPA DHARMESH SHAH</t>
  </si>
  <si>
    <t>KALPESH JASVANTLAL SHAH</t>
  </si>
  <si>
    <t>KORE</t>
  </si>
  <si>
    <t>Jay Jalaram Techno Ltd</t>
  </si>
  <si>
    <t>ATIVEER FINANCE CONSULTANTS LIMITED</t>
  </si>
  <si>
    <t>SUNIL KUMAR GUPTA</t>
  </si>
  <si>
    <t>KRITIKA</t>
  </si>
  <si>
    <t>Kritika Wires Limited</t>
  </si>
  <si>
    <t>LATTEYS</t>
  </si>
  <si>
    <t>Latteys Industries Ltd</t>
  </si>
  <si>
    <t>RAJESH SHANTILAL SANGHVI</t>
  </si>
  <si>
    <t>DINESHSINGH UMASHANKARSINGH KSHATRIYA</t>
  </si>
  <si>
    <t>LOTUSEYE</t>
  </si>
  <si>
    <t>Lotus Eye Hosp &amp; Inst Ltd</t>
  </si>
  <si>
    <t>. VRAMATH  FINANCIAL  SERVICES PVT LTD</t>
  </si>
  <si>
    <t>MHLXMIRU</t>
  </si>
  <si>
    <t>Mahalaxmi Rubtech Limited</t>
  </si>
  <si>
    <t>MKPL</t>
  </si>
  <si>
    <t>M K Proteins Limited</t>
  </si>
  <si>
    <t>7M DEVELOPERS LLP</t>
  </si>
  <si>
    <t>VAIDIK  GOEL</t>
  </si>
  <si>
    <t>VIBHU BANSAL</t>
  </si>
  <si>
    <t>Patel Engineering Limited</t>
  </si>
  <si>
    <t>KIRTAN MANEKLAL RUPARELIYA</t>
  </si>
  <si>
    <t>SELAN</t>
  </si>
  <si>
    <t>Selan Exploration Technol</t>
  </si>
  <si>
    <t>STOCK VERTEX VENTURES</t>
  </si>
  <si>
    <t>TIRUPATIFL</t>
  </si>
  <si>
    <t>Tirupati Forge Limited</t>
  </si>
  <si>
    <t>VAISHALI</t>
  </si>
  <si>
    <t>Vaishali Pharma Limited</t>
  </si>
  <si>
    <t>BINESHBHAI HARILAL VORA (HUF)</t>
  </si>
  <si>
    <t>ARHAM SHARE PRIVATE LIMITED</t>
  </si>
  <si>
    <t>SHAH JOLLY  ANKITBHAI</t>
  </si>
  <si>
    <t>JANAK NAVINBHAI PANCHAL</t>
  </si>
  <si>
    <t>Vaswani Ind Ltd</t>
  </si>
  <si>
    <t>AMIT KUMAR JAIN HUF</t>
  </si>
  <si>
    <t>MUDUPULAVEMULA SURENDRANADHA REDDY</t>
  </si>
  <si>
    <t>VINYLINDIA</t>
  </si>
  <si>
    <t>Vinyl Chemicals (India) L</t>
  </si>
  <si>
    <t>VIVIDHA</t>
  </si>
  <si>
    <t>Visagar Polytex Ltd</t>
  </si>
  <si>
    <t>TRANSGLOBAL SECURITIES LTD</t>
  </si>
  <si>
    <t>IDBI TRUSTEESHIP SERVICES LTD</t>
  </si>
  <si>
    <t>GLOBE</t>
  </si>
  <si>
    <t>Globe Textiles (I) Ltd.</t>
  </si>
  <si>
    <t>NILAYBHAI JAGDISHBHAI VORA</t>
  </si>
  <si>
    <t>SOCH CAPITAL</t>
  </si>
  <si>
    <t>InterGlobe Aviation Ltd</t>
  </si>
  <si>
    <t>RAKESH GANGWAL</t>
  </si>
  <si>
    <t>SHOBHA GANGWAL</t>
  </si>
  <si>
    <t>MAHABIR TRADEVENTURES LLP</t>
  </si>
  <si>
    <t>VIJAY SINGLA</t>
  </si>
  <si>
    <t>BOSHOBY UTKARSH PATEL</t>
  </si>
  <si>
    <t>MARSHALL</t>
  </si>
  <si>
    <t>Marshall Machines Ltd</t>
  </si>
  <si>
    <t>VINEETA SINGH</t>
  </si>
  <si>
    <t>RAJESH KUMAR</t>
  </si>
  <si>
    <t>MEP</t>
  </si>
  <si>
    <t>MEP Infra. Developers Ltd</t>
  </si>
  <si>
    <t>IDEAL TOLL AND INFRASTRUCTURE PRIVATE LIMITED</t>
  </si>
  <si>
    <t>NANDINI TRADEX PRIVATE LIMITED</t>
  </si>
  <si>
    <t>MEDANTA REAL ESTATE PRIVATE LIMITED</t>
  </si>
  <si>
    <t>Stampede Capital Limited</t>
  </si>
  <si>
    <t>Veto Switchgear Cable Ltd</t>
  </si>
  <si>
    <t>HARISH DARSHAN SINGH NARWANI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</si>
</sst>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1" sqref="D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44813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8" sqref="C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44813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6" t="s">
        <v>16</v>
      </c>
      <c r="B9" s="438" t="s">
        <v>17</v>
      </c>
      <c r="C9" s="438" t="s">
        <v>18</v>
      </c>
      <c r="D9" s="438" t="s">
        <v>19</v>
      </c>
      <c r="E9" s="23" t="s">
        <v>20</v>
      </c>
      <c r="F9" s="23" t="s">
        <v>21</v>
      </c>
      <c r="G9" s="433" t="s">
        <v>22</v>
      </c>
      <c r="H9" s="434"/>
      <c r="I9" s="435"/>
      <c r="J9" s="433" t="s">
        <v>23</v>
      </c>
      <c r="K9" s="434"/>
      <c r="L9" s="435"/>
      <c r="M9" s="23"/>
      <c r="N9" s="24"/>
      <c r="O9" s="24"/>
      <c r="P9" s="24"/>
    </row>
    <row r="10" spans="1:16" ht="59.25" customHeight="1">
      <c r="A10" s="437"/>
      <c r="B10" s="439"/>
      <c r="C10" s="439"/>
      <c r="D10" s="43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17824.349999999999</v>
      </c>
      <c r="F11" s="32">
        <v>17785.7</v>
      </c>
      <c r="G11" s="33">
        <v>17733.650000000001</v>
      </c>
      <c r="H11" s="33">
        <v>17642.95</v>
      </c>
      <c r="I11" s="33">
        <v>17590.900000000001</v>
      </c>
      <c r="J11" s="33">
        <v>17876.400000000001</v>
      </c>
      <c r="K11" s="33">
        <v>17928.449999999997</v>
      </c>
      <c r="L11" s="33">
        <v>18019.150000000001</v>
      </c>
      <c r="M11" s="34">
        <v>17837.75</v>
      </c>
      <c r="N11" s="34">
        <v>17695</v>
      </c>
      <c r="O11" s="35">
        <v>14247750</v>
      </c>
      <c r="P11" s="36">
        <v>4.3068659620135834E-3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40312.400000000001</v>
      </c>
      <c r="F12" s="37">
        <v>40169.15</v>
      </c>
      <c r="G12" s="38">
        <v>39963.300000000003</v>
      </c>
      <c r="H12" s="38">
        <v>39614.200000000004</v>
      </c>
      <c r="I12" s="38">
        <v>39408.350000000006</v>
      </c>
      <c r="J12" s="38">
        <v>40518.25</v>
      </c>
      <c r="K12" s="38">
        <v>40724.099999999991</v>
      </c>
      <c r="L12" s="38">
        <v>41073.199999999997</v>
      </c>
      <c r="M12" s="28">
        <v>40375</v>
      </c>
      <c r="N12" s="28">
        <v>39820.050000000003</v>
      </c>
      <c r="O12" s="39">
        <v>2477375</v>
      </c>
      <c r="P12" s="40">
        <v>8.3514657161288905E-2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18432.3</v>
      </c>
      <c r="F13" s="37">
        <v>18372.150000000001</v>
      </c>
      <c r="G13" s="38">
        <v>18274.300000000003</v>
      </c>
      <c r="H13" s="38">
        <v>18116.300000000003</v>
      </c>
      <c r="I13" s="38">
        <v>18018.450000000004</v>
      </c>
      <c r="J13" s="38">
        <v>18530.150000000001</v>
      </c>
      <c r="K13" s="38">
        <v>18628</v>
      </c>
      <c r="L13" s="38">
        <v>18786</v>
      </c>
      <c r="M13" s="28">
        <v>18470</v>
      </c>
      <c r="N13" s="28">
        <v>18214.150000000001</v>
      </c>
      <c r="O13" s="39">
        <v>4960</v>
      </c>
      <c r="P13" s="40">
        <v>6.8965517241379309E-2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2513.3333333333335</v>
      </c>
      <c r="G14" s="38">
        <v>5026.666666666667</v>
      </c>
      <c r="H14" s="38">
        <v>2513.3333333333335</v>
      </c>
      <c r="I14" s="38">
        <v>5026.666666666667</v>
      </c>
      <c r="J14" s="38">
        <v>5026.666666666667</v>
      </c>
      <c r="K14" s="38">
        <v>2513.3333333333335</v>
      </c>
      <c r="L14" s="38">
        <v>5026.666666666667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855.2</v>
      </c>
      <c r="F15" s="37">
        <v>854.69999999999993</v>
      </c>
      <c r="G15" s="38">
        <v>849.49999999999989</v>
      </c>
      <c r="H15" s="38">
        <v>843.8</v>
      </c>
      <c r="I15" s="38">
        <v>838.59999999999991</v>
      </c>
      <c r="J15" s="38">
        <v>860.39999999999986</v>
      </c>
      <c r="K15" s="38">
        <v>865.59999999999991</v>
      </c>
      <c r="L15" s="38">
        <v>871.29999999999984</v>
      </c>
      <c r="M15" s="28">
        <v>859.9</v>
      </c>
      <c r="N15" s="28">
        <v>849</v>
      </c>
      <c r="O15" s="39">
        <v>2970750</v>
      </c>
      <c r="P15" s="40">
        <v>-1.8258426966292134E-2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3336.8</v>
      </c>
      <c r="F16" s="37">
        <v>3341.35</v>
      </c>
      <c r="G16" s="38">
        <v>3297.6</v>
      </c>
      <c r="H16" s="38">
        <v>3258.4</v>
      </c>
      <c r="I16" s="38">
        <v>3214.65</v>
      </c>
      <c r="J16" s="38">
        <v>3380.5499999999997</v>
      </c>
      <c r="K16" s="38">
        <v>3424.2999999999997</v>
      </c>
      <c r="L16" s="38">
        <v>3463.4999999999995</v>
      </c>
      <c r="M16" s="28">
        <v>3385.1</v>
      </c>
      <c r="N16" s="28">
        <v>3302.15</v>
      </c>
      <c r="O16" s="39">
        <v>1224250</v>
      </c>
      <c r="P16" s="40">
        <v>2.191151919866444E-2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18237.099999999999</v>
      </c>
      <c r="F17" s="37">
        <v>18312.733333333334</v>
      </c>
      <c r="G17" s="38">
        <v>18125.466666666667</v>
      </c>
      <c r="H17" s="38">
        <v>18013.833333333332</v>
      </c>
      <c r="I17" s="38">
        <v>17826.566666666666</v>
      </c>
      <c r="J17" s="38">
        <v>18424.366666666669</v>
      </c>
      <c r="K17" s="38">
        <v>18611.633333333339</v>
      </c>
      <c r="L17" s="38">
        <v>18723.26666666667</v>
      </c>
      <c r="M17" s="28">
        <v>18500</v>
      </c>
      <c r="N17" s="28">
        <v>18201.099999999999</v>
      </c>
      <c r="O17" s="39">
        <v>50360</v>
      </c>
      <c r="P17" s="40">
        <v>5.9764309764309763E-2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115.95</v>
      </c>
      <c r="F18" s="37">
        <v>116.25</v>
      </c>
      <c r="G18" s="38">
        <v>115.3</v>
      </c>
      <c r="H18" s="38">
        <v>114.64999999999999</v>
      </c>
      <c r="I18" s="38">
        <v>113.69999999999999</v>
      </c>
      <c r="J18" s="38">
        <v>116.9</v>
      </c>
      <c r="K18" s="38">
        <v>117.85</v>
      </c>
      <c r="L18" s="38">
        <v>118.50000000000001</v>
      </c>
      <c r="M18" s="28">
        <v>117.2</v>
      </c>
      <c r="N18" s="28">
        <v>115.6</v>
      </c>
      <c r="O18" s="39">
        <v>24694200</v>
      </c>
      <c r="P18" s="40">
        <v>3.2279909706546275E-2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323.45</v>
      </c>
      <c r="F19" s="37">
        <v>322.83333333333331</v>
      </c>
      <c r="G19" s="38">
        <v>320.91666666666663</v>
      </c>
      <c r="H19" s="38">
        <v>318.38333333333333</v>
      </c>
      <c r="I19" s="38">
        <v>316.46666666666664</v>
      </c>
      <c r="J19" s="38">
        <v>325.36666666666662</v>
      </c>
      <c r="K19" s="38">
        <v>327.28333333333325</v>
      </c>
      <c r="L19" s="38">
        <v>329.81666666666661</v>
      </c>
      <c r="M19" s="28">
        <v>324.75</v>
      </c>
      <c r="N19" s="28">
        <v>320.3</v>
      </c>
      <c r="O19" s="39">
        <v>10992800</v>
      </c>
      <c r="P19" s="40">
        <v>-4.8176497073390362E-2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2433.3000000000002</v>
      </c>
      <c r="F20" s="37">
        <v>2438.1</v>
      </c>
      <c r="G20" s="38">
        <v>2410.1999999999998</v>
      </c>
      <c r="H20" s="38">
        <v>2387.1</v>
      </c>
      <c r="I20" s="38">
        <v>2359.1999999999998</v>
      </c>
      <c r="J20" s="38">
        <v>2461.1999999999998</v>
      </c>
      <c r="K20" s="38">
        <v>2489.1000000000004</v>
      </c>
      <c r="L20" s="38">
        <v>2512.1999999999998</v>
      </c>
      <c r="M20" s="28">
        <v>2466</v>
      </c>
      <c r="N20" s="28">
        <v>2415</v>
      </c>
      <c r="O20" s="39">
        <v>3579500</v>
      </c>
      <c r="P20" s="40">
        <v>5.621127176158159E-2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3480.65</v>
      </c>
      <c r="F21" s="37">
        <v>3482.9666666666667</v>
      </c>
      <c r="G21" s="38">
        <v>3457.9333333333334</v>
      </c>
      <c r="H21" s="38">
        <v>3435.2166666666667</v>
      </c>
      <c r="I21" s="38">
        <v>3410.1833333333334</v>
      </c>
      <c r="J21" s="38">
        <v>3505.6833333333334</v>
      </c>
      <c r="K21" s="38">
        <v>3530.7166666666672</v>
      </c>
      <c r="L21" s="38">
        <v>3553.4333333333334</v>
      </c>
      <c r="M21" s="28">
        <v>3508</v>
      </c>
      <c r="N21" s="28">
        <v>3460.25</v>
      </c>
      <c r="O21" s="39">
        <v>17387500</v>
      </c>
      <c r="P21" s="40">
        <v>6.3375390670216457E-3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887.6</v>
      </c>
      <c r="F22" s="37">
        <v>882.28333333333342</v>
      </c>
      <c r="G22" s="38">
        <v>874.36666666666679</v>
      </c>
      <c r="H22" s="38">
        <v>861.13333333333333</v>
      </c>
      <c r="I22" s="38">
        <v>853.2166666666667</v>
      </c>
      <c r="J22" s="38">
        <v>895.51666666666688</v>
      </c>
      <c r="K22" s="38">
        <v>903.43333333333362</v>
      </c>
      <c r="L22" s="38">
        <v>916.66666666666697</v>
      </c>
      <c r="M22" s="28">
        <v>890.2</v>
      </c>
      <c r="N22" s="28">
        <v>869.05</v>
      </c>
      <c r="O22" s="39">
        <v>75115000</v>
      </c>
      <c r="P22" s="40">
        <v>-1.032625702004315E-2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3153.35</v>
      </c>
      <c r="F23" s="37">
        <v>3136.5333333333333</v>
      </c>
      <c r="G23" s="38">
        <v>3102.3166666666666</v>
      </c>
      <c r="H23" s="38">
        <v>3051.2833333333333</v>
      </c>
      <c r="I23" s="38">
        <v>3017.0666666666666</v>
      </c>
      <c r="J23" s="38">
        <v>3187.5666666666666</v>
      </c>
      <c r="K23" s="38">
        <v>3221.7833333333328</v>
      </c>
      <c r="L23" s="38">
        <v>3272.8166666666666</v>
      </c>
      <c r="M23" s="28">
        <v>3170.75</v>
      </c>
      <c r="N23" s="28">
        <v>3085.5</v>
      </c>
      <c r="O23" s="39">
        <v>465400</v>
      </c>
      <c r="P23" s="40">
        <v>-2.2268907563025211E-2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538.20000000000005</v>
      </c>
      <c r="F24" s="37">
        <v>538.71666666666658</v>
      </c>
      <c r="G24" s="38">
        <v>533.78333333333319</v>
      </c>
      <c r="H24" s="38">
        <v>529.36666666666656</v>
      </c>
      <c r="I24" s="38">
        <v>524.43333333333317</v>
      </c>
      <c r="J24" s="38">
        <v>543.13333333333321</v>
      </c>
      <c r="K24" s="38">
        <v>548.06666666666661</v>
      </c>
      <c r="L24" s="38">
        <v>552.48333333333323</v>
      </c>
      <c r="M24" s="28">
        <v>543.65</v>
      </c>
      <c r="N24" s="28">
        <v>534.29999999999995</v>
      </c>
      <c r="O24" s="39">
        <v>6680000</v>
      </c>
      <c r="P24" s="40">
        <v>-4.3225517960947977E-3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464.4</v>
      </c>
      <c r="F25" s="37">
        <v>459.5</v>
      </c>
      <c r="G25" s="38">
        <v>452.35</v>
      </c>
      <c r="H25" s="38">
        <v>440.3</v>
      </c>
      <c r="I25" s="38">
        <v>433.15000000000003</v>
      </c>
      <c r="J25" s="38">
        <v>471.55</v>
      </c>
      <c r="K25" s="38">
        <v>478.7</v>
      </c>
      <c r="L25" s="38">
        <v>490.75</v>
      </c>
      <c r="M25" s="28">
        <v>466.65</v>
      </c>
      <c r="N25" s="28">
        <v>447.45</v>
      </c>
      <c r="O25" s="39">
        <v>82393200</v>
      </c>
      <c r="P25" s="40">
        <v>5.6904317258046795E-3</v>
      </c>
    </row>
    <row r="26" spans="1:16" ht="12.75" customHeight="1">
      <c r="A26" s="28">
        <v>16</v>
      </c>
      <c r="B26" s="226" t="s">
        <v>44</v>
      </c>
      <c r="C26" s="30" t="s">
        <v>53</v>
      </c>
      <c r="D26" s="31">
        <v>44833</v>
      </c>
      <c r="E26" s="37">
        <v>4437.5</v>
      </c>
      <c r="F26" s="37">
        <v>4425.25</v>
      </c>
      <c r="G26" s="38">
        <v>4395.5</v>
      </c>
      <c r="H26" s="38">
        <v>4353.5</v>
      </c>
      <c r="I26" s="38">
        <v>4323.75</v>
      </c>
      <c r="J26" s="38">
        <v>4467.25</v>
      </c>
      <c r="K26" s="38">
        <v>4497</v>
      </c>
      <c r="L26" s="38">
        <v>4539</v>
      </c>
      <c r="M26" s="28">
        <v>4455</v>
      </c>
      <c r="N26" s="28">
        <v>4383.25</v>
      </c>
      <c r="O26" s="39">
        <v>1697125</v>
      </c>
      <c r="P26" s="40">
        <v>3.106014580801944E-2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278.45</v>
      </c>
      <c r="F27" s="37">
        <v>278</v>
      </c>
      <c r="G27" s="38">
        <v>275.55</v>
      </c>
      <c r="H27" s="38">
        <v>272.65000000000003</v>
      </c>
      <c r="I27" s="38">
        <v>270.20000000000005</v>
      </c>
      <c r="J27" s="38">
        <v>280.89999999999998</v>
      </c>
      <c r="K27" s="38">
        <v>283.35000000000002</v>
      </c>
      <c r="L27" s="38">
        <v>286.24999999999994</v>
      </c>
      <c r="M27" s="28">
        <v>280.45</v>
      </c>
      <c r="N27" s="28">
        <v>275.10000000000002</v>
      </c>
      <c r="O27" s="39">
        <v>12400500</v>
      </c>
      <c r="P27" s="40">
        <v>-6.3936591809775428E-2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165.25</v>
      </c>
      <c r="F28" s="37">
        <v>164.76666666666668</v>
      </c>
      <c r="G28" s="38">
        <v>163.73333333333335</v>
      </c>
      <c r="H28" s="38">
        <v>162.21666666666667</v>
      </c>
      <c r="I28" s="38">
        <v>161.18333333333334</v>
      </c>
      <c r="J28" s="38">
        <v>166.28333333333336</v>
      </c>
      <c r="K28" s="38">
        <v>167.31666666666672</v>
      </c>
      <c r="L28" s="38">
        <v>168.83333333333337</v>
      </c>
      <c r="M28" s="28">
        <v>165.8</v>
      </c>
      <c r="N28" s="28">
        <v>163.25</v>
      </c>
      <c r="O28" s="39">
        <v>50370000</v>
      </c>
      <c r="P28" s="40">
        <v>-1.01208607644689E-2</v>
      </c>
    </row>
    <row r="29" spans="1:16" ht="12.75" customHeight="1">
      <c r="A29" s="28">
        <v>19</v>
      </c>
      <c r="B29" s="227" t="s">
        <v>56</v>
      </c>
      <c r="C29" s="30" t="s">
        <v>57</v>
      </c>
      <c r="D29" s="31">
        <v>44833</v>
      </c>
      <c r="E29" s="37">
        <v>3459.95</v>
      </c>
      <c r="F29" s="37">
        <v>3465.7999999999997</v>
      </c>
      <c r="G29" s="38">
        <v>3430.2499999999995</v>
      </c>
      <c r="H29" s="38">
        <v>3400.5499999999997</v>
      </c>
      <c r="I29" s="38">
        <v>3364.9999999999995</v>
      </c>
      <c r="J29" s="38">
        <v>3495.4999999999995</v>
      </c>
      <c r="K29" s="38">
        <v>3531.0499999999997</v>
      </c>
      <c r="L29" s="38">
        <v>3560.7499999999995</v>
      </c>
      <c r="M29" s="28">
        <v>3501.35</v>
      </c>
      <c r="N29" s="28">
        <v>3436.1</v>
      </c>
      <c r="O29" s="39">
        <v>5620400</v>
      </c>
      <c r="P29" s="40">
        <v>-4.6752142806545296E-3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2443.75</v>
      </c>
      <c r="F30" s="37">
        <v>2460.2999999999997</v>
      </c>
      <c r="G30" s="38">
        <v>2407.3499999999995</v>
      </c>
      <c r="H30" s="38">
        <v>2370.9499999999998</v>
      </c>
      <c r="I30" s="38">
        <v>2317.9999999999995</v>
      </c>
      <c r="J30" s="38">
        <v>2496.6999999999994</v>
      </c>
      <c r="K30" s="38">
        <v>2549.6499999999992</v>
      </c>
      <c r="L30" s="38">
        <v>2586.0499999999993</v>
      </c>
      <c r="M30" s="28">
        <v>2513.25</v>
      </c>
      <c r="N30" s="28">
        <v>2423.9</v>
      </c>
      <c r="O30" s="39">
        <v>1098350</v>
      </c>
      <c r="P30" s="40">
        <v>0.19760119940029985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9224.75</v>
      </c>
      <c r="F31" s="37">
        <v>9290.6666666666661</v>
      </c>
      <c r="G31" s="38">
        <v>9135.6333333333314</v>
      </c>
      <c r="H31" s="38">
        <v>9046.5166666666646</v>
      </c>
      <c r="I31" s="38">
        <v>8891.4833333333299</v>
      </c>
      <c r="J31" s="38">
        <v>9379.7833333333328</v>
      </c>
      <c r="K31" s="38">
        <v>9534.8166666666693</v>
      </c>
      <c r="L31" s="38">
        <v>9623.9333333333343</v>
      </c>
      <c r="M31" s="28">
        <v>9445.7000000000007</v>
      </c>
      <c r="N31" s="28">
        <v>9201.5499999999993</v>
      </c>
      <c r="O31" s="39">
        <v>160125</v>
      </c>
      <c r="P31" s="40">
        <v>3.2897919690372521E-2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651.95000000000005</v>
      </c>
      <c r="F32" s="37">
        <v>650.95000000000005</v>
      </c>
      <c r="G32" s="38">
        <v>647.55000000000007</v>
      </c>
      <c r="H32" s="38">
        <v>643.15</v>
      </c>
      <c r="I32" s="38">
        <v>639.75</v>
      </c>
      <c r="J32" s="38">
        <v>655.35000000000014</v>
      </c>
      <c r="K32" s="38">
        <v>658.75000000000023</v>
      </c>
      <c r="L32" s="38">
        <v>663.1500000000002</v>
      </c>
      <c r="M32" s="28">
        <v>654.35</v>
      </c>
      <c r="N32" s="28">
        <v>646.54999999999995</v>
      </c>
      <c r="O32" s="39">
        <v>6679000</v>
      </c>
      <c r="P32" s="40">
        <v>1.5663017031630172E-2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544.79999999999995</v>
      </c>
      <c r="F33" s="37">
        <v>545.7833333333333</v>
      </c>
      <c r="G33" s="38">
        <v>540.56666666666661</v>
      </c>
      <c r="H33" s="38">
        <v>536.33333333333326</v>
      </c>
      <c r="I33" s="38">
        <v>531.11666666666656</v>
      </c>
      <c r="J33" s="38">
        <v>550.01666666666665</v>
      </c>
      <c r="K33" s="38">
        <v>555.23333333333335</v>
      </c>
      <c r="L33" s="38">
        <v>559.4666666666667</v>
      </c>
      <c r="M33" s="28">
        <v>551</v>
      </c>
      <c r="N33" s="28">
        <v>541.54999999999995</v>
      </c>
      <c r="O33" s="39">
        <v>13474000</v>
      </c>
      <c r="P33" s="40">
        <v>2.9695619896065331E-4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781.4</v>
      </c>
      <c r="F34" s="37">
        <v>774.9666666666667</v>
      </c>
      <c r="G34" s="38">
        <v>765.43333333333339</v>
      </c>
      <c r="H34" s="38">
        <v>749.4666666666667</v>
      </c>
      <c r="I34" s="38">
        <v>739.93333333333339</v>
      </c>
      <c r="J34" s="38">
        <v>790.93333333333339</v>
      </c>
      <c r="K34" s="38">
        <v>800.4666666666667</v>
      </c>
      <c r="L34" s="38">
        <v>816.43333333333339</v>
      </c>
      <c r="M34" s="28">
        <v>784.5</v>
      </c>
      <c r="N34" s="28">
        <v>759</v>
      </c>
      <c r="O34" s="39">
        <v>45660000</v>
      </c>
      <c r="P34" s="40">
        <v>4.3351887904795855E-2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3824.7</v>
      </c>
      <c r="F35" s="37">
        <v>3838.5833333333335</v>
      </c>
      <c r="G35" s="38">
        <v>3804.7666666666669</v>
      </c>
      <c r="H35" s="38">
        <v>3784.8333333333335</v>
      </c>
      <c r="I35" s="38">
        <v>3751.0166666666669</v>
      </c>
      <c r="J35" s="38">
        <v>3858.5166666666669</v>
      </c>
      <c r="K35" s="38">
        <v>3892.3333333333335</v>
      </c>
      <c r="L35" s="38">
        <v>3912.2666666666669</v>
      </c>
      <c r="M35" s="28">
        <v>3872.4</v>
      </c>
      <c r="N35" s="28">
        <v>3818.65</v>
      </c>
      <c r="O35" s="39">
        <v>2972750</v>
      </c>
      <c r="P35" s="40">
        <v>6.3120250335270453E-2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17437.7</v>
      </c>
      <c r="F36" s="37">
        <v>17353.583333333332</v>
      </c>
      <c r="G36" s="38">
        <v>17147.166666666664</v>
      </c>
      <c r="H36" s="38">
        <v>16856.633333333331</v>
      </c>
      <c r="I36" s="38">
        <v>16650.216666666664</v>
      </c>
      <c r="J36" s="38">
        <v>17644.116666666665</v>
      </c>
      <c r="K36" s="38">
        <v>17850.533333333329</v>
      </c>
      <c r="L36" s="38">
        <v>18141.066666666666</v>
      </c>
      <c r="M36" s="28">
        <v>17560</v>
      </c>
      <c r="N36" s="28">
        <v>17063.05</v>
      </c>
      <c r="O36" s="39">
        <v>913700</v>
      </c>
      <c r="P36" s="40">
        <v>-1.8371293510958314E-2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7299.7</v>
      </c>
      <c r="F37" s="37">
        <v>7276.4833333333336</v>
      </c>
      <c r="G37" s="38">
        <v>7230.9666666666672</v>
      </c>
      <c r="H37" s="38">
        <v>7162.2333333333336</v>
      </c>
      <c r="I37" s="38">
        <v>7116.7166666666672</v>
      </c>
      <c r="J37" s="38">
        <v>7345.2166666666672</v>
      </c>
      <c r="K37" s="38">
        <v>7390.7333333333336</v>
      </c>
      <c r="L37" s="38">
        <v>7459.4666666666672</v>
      </c>
      <c r="M37" s="28">
        <v>7322</v>
      </c>
      <c r="N37" s="28">
        <v>7207.75</v>
      </c>
      <c r="O37" s="39">
        <v>4716125</v>
      </c>
      <c r="P37" s="40">
        <v>3.71205090812674E-4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1995.3</v>
      </c>
      <c r="F38" s="37">
        <v>2003.3666666666668</v>
      </c>
      <c r="G38" s="38">
        <v>1981.9333333333336</v>
      </c>
      <c r="H38" s="38">
        <v>1968.5666666666668</v>
      </c>
      <c r="I38" s="38">
        <v>1947.1333333333337</v>
      </c>
      <c r="J38" s="38">
        <v>2016.7333333333336</v>
      </c>
      <c r="K38" s="38">
        <v>2038.166666666667</v>
      </c>
      <c r="L38" s="38">
        <v>2051.5333333333338</v>
      </c>
      <c r="M38" s="28">
        <v>2024.8</v>
      </c>
      <c r="N38" s="28">
        <v>1990</v>
      </c>
      <c r="O38" s="39">
        <v>2779500</v>
      </c>
      <c r="P38" s="40">
        <v>2.7047999113180357E-2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384.45</v>
      </c>
      <c r="F39" s="37">
        <v>383.36666666666662</v>
      </c>
      <c r="G39" s="38">
        <v>379.08333333333326</v>
      </c>
      <c r="H39" s="38">
        <v>373.71666666666664</v>
      </c>
      <c r="I39" s="38">
        <v>369.43333333333328</v>
      </c>
      <c r="J39" s="38">
        <v>388.73333333333323</v>
      </c>
      <c r="K39" s="38">
        <v>393.01666666666665</v>
      </c>
      <c r="L39" s="38">
        <v>398.38333333333321</v>
      </c>
      <c r="M39" s="28">
        <v>387.65</v>
      </c>
      <c r="N39" s="28">
        <v>378</v>
      </c>
      <c r="O39" s="39">
        <v>8004800</v>
      </c>
      <c r="P39" s="40">
        <v>4.1207075962539023E-2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292.85000000000002</v>
      </c>
      <c r="F40" s="37">
        <v>292.31666666666666</v>
      </c>
      <c r="G40" s="38">
        <v>286.93333333333334</v>
      </c>
      <c r="H40" s="38">
        <v>281.01666666666665</v>
      </c>
      <c r="I40" s="38">
        <v>275.63333333333333</v>
      </c>
      <c r="J40" s="38">
        <v>298.23333333333335</v>
      </c>
      <c r="K40" s="38">
        <v>303.61666666666667</v>
      </c>
      <c r="L40" s="38">
        <v>309.53333333333336</v>
      </c>
      <c r="M40" s="28">
        <v>297.7</v>
      </c>
      <c r="N40" s="28">
        <v>286.39999999999998</v>
      </c>
      <c r="O40" s="39">
        <v>31370400</v>
      </c>
      <c r="P40" s="40">
        <v>-6.894979770927118E-3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138.65</v>
      </c>
      <c r="F41" s="37">
        <v>138.16666666666666</v>
      </c>
      <c r="G41" s="38">
        <v>135.98333333333332</v>
      </c>
      <c r="H41" s="38">
        <v>133.31666666666666</v>
      </c>
      <c r="I41" s="38">
        <v>131.13333333333333</v>
      </c>
      <c r="J41" s="38">
        <v>140.83333333333331</v>
      </c>
      <c r="K41" s="38">
        <v>143.01666666666665</v>
      </c>
      <c r="L41" s="38">
        <v>145.68333333333331</v>
      </c>
      <c r="M41" s="28">
        <v>140.35</v>
      </c>
      <c r="N41" s="28">
        <v>135.5</v>
      </c>
      <c r="O41" s="39">
        <v>91921050</v>
      </c>
      <c r="P41" s="40">
        <v>2.1917273673257024E-2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1922.95</v>
      </c>
      <c r="F42" s="37">
        <v>1930.5</v>
      </c>
      <c r="G42" s="38">
        <v>1908</v>
      </c>
      <c r="H42" s="38">
        <v>1893.05</v>
      </c>
      <c r="I42" s="38">
        <v>1870.55</v>
      </c>
      <c r="J42" s="38">
        <v>1945.45</v>
      </c>
      <c r="K42" s="38">
        <v>1967.95</v>
      </c>
      <c r="L42" s="38">
        <v>1982.9</v>
      </c>
      <c r="M42" s="28">
        <v>1953</v>
      </c>
      <c r="N42" s="28">
        <v>1915.55</v>
      </c>
      <c r="O42" s="39">
        <v>2065800</v>
      </c>
      <c r="P42" s="40">
        <v>3.7569060773480663E-2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329.85</v>
      </c>
      <c r="F43" s="37">
        <v>330.18333333333334</v>
      </c>
      <c r="G43" s="38">
        <v>327.56666666666666</v>
      </c>
      <c r="H43" s="38">
        <v>325.2833333333333</v>
      </c>
      <c r="I43" s="38">
        <v>322.66666666666663</v>
      </c>
      <c r="J43" s="38">
        <v>332.4666666666667</v>
      </c>
      <c r="K43" s="38">
        <v>335.08333333333337</v>
      </c>
      <c r="L43" s="38">
        <v>337.36666666666673</v>
      </c>
      <c r="M43" s="28">
        <v>332.8</v>
      </c>
      <c r="N43" s="28">
        <v>327.9</v>
      </c>
      <c r="O43" s="39">
        <v>25562600</v>
      </c>
      <c r="P43" s="40">
        <v>-8.8404302342714007E-3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668.95</v>
      </c>
      <c r="F44" s="37">
        <v>670.83333333333337</v>
      </c>
      <c r="G44" s="38">
        <v>665.2166666666667</v>
      </c>
      <c r="H44" s="38">
        <v>661.48333333333335</v>
      </c>
      <c r="I44" s="38">
        <v>655.86666666666667</v>
      </c>
      <c r="J44" s="38">
        <v>674.56666666666672</v>
      </c>
      <c r="K44" s="38">
        <v>680.18333333333328</v>
      </c>
      <c r="L44" s="38">
        <v>683.91666666666674</v>
      </c>
      <c r="M44" s="28">
        <v>676.45</v>
      </c>
      <c r="N44" s="28">
        <v>667.1</v>
      </c>
      <c r="O44" s="39">
        <v>6673700</v>
      </c>
      <c r="P44" s="40">
        <v>4.8022110899982727E-2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766.4</v>
      </c>
      <c r="F45" s="37">
        <v>766.48333333333323</v>
      </c>
      <c r="G45" s="38">
        <v>761.11666666666645</v>
      </c>
      <c r="H45" s="38">
        <v>755.83333333333326</v>
      </c>
      <c r="I45" s="38">
        <v>750.46666666666647</v>
      </c>
      <c r="J45" s="38">
        <v>771.76666666666642</v>
      </c>
      <c r="K45" s="38">
        <v>777.13333333333321</v>
      </c>
      <c r="L45" s="38">
        <v>782.4166666666664</v>
      </c>
      <c r="M45" s="28">
        <v>771.85</v>
      </c>
      <c r="N45" s="28">
        <v>761.2</v>
      </c>
      <c r="O45" s="39">
        <v>7733000</v>
      </c>
      <c r="P45" s="40">
        <v>-1.3773753347787273E-2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766.15</v>
      </c>
      <c r="F46" s="37">
        <v>764.73333333333323</v>
      </c>
      <c r="G46" s="38">
        <v>755.86666666666645</v>
      </c>
      <c r="H46" s="38">
        <v>745.58333333333326</v>
      </c>
      <c r="I46" s="38">
        <v>736.71666666666647</v>
      </c>
      <c r="J46" s="38">
        <v>775.01666666666642</v>
      </c>
      <c r="K46" s="38">
        <v>783.88333333333321</v>
      </c>
      <c r="L46" s="38">
        <v>794.1666666666664</v>
      </c>
      <c r="M46" s="28">
        <v>773.6</v>
      </c>
      <c r="N46" s="28">
        <v>754.45</v>
      </c>
      <c r="O46" s="39">
        <v>47447750</v>
      </c>
      <c r="P46" s="40">
        <v>8.8064796299662691E-3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62.85</v>
      </c>
      <c r="F47" s="37">
        <v>63</v>
      </c>
      <c r="G47" s="38">
        <v>62.45</v>
      </c>
      <c r="H47" s="38">
        <v>62.050000000000004</v>
      </c>
      <c r="I47" s="38">
        <v>61.500000000000007</v>
      </c>
      <c r="J47" s="38">
        <v>63.4</v>
      </c>
      <c r="K47" s="38">
        <v>63.949999999999996</v>
      </c>
      <c r="L47" s="38">
        <v>64.349999999999994</v>
      </c>
      <c r="M47" s="28">
        <v>63.55</v>
      </c>
      <c r="N47" s="28">
        <v>62.6</v>
      </c>
      <c r="O47" s="39">
        <v>120519000</v>
      </c>
      <c r="P47" s="40">
        <v>-1.2220309810671256E-2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300.95</v>
      </c>
      <c r="F48" s="37">
        <v>301.98333333333335</v>
      </c>
      <c r="G48" s="38">
        <v>298.7166666666667</v>
      </c>
      <c r="H48" s="38">
        <v>296.48333333333335</v>
      </c>
      <c r="I48" s="38">
        <v>293.2166666666667</v>
      </c>
      <c r="J48" s="38">
        <v>304.2166666666667</v>
      </c>
      <c r="K48" s="38">
        <v>307.48333333333335</v>
      </c>
      <c r="L48" s="38">
        <v>309.7166666666667</v>
      </c>
      <c r="M48" s="28">
        <v>305.25</v>
      </c>
      <c r="N48" s="28">
        <v>299.75</v>
      </c>
      <c r="O48" s="39">
        <v>20200900</v>
      </c>
      <c r="P48" s="40">
        <v>1.6904017598703254E-2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17350.599999999999</v>
      </c>
      <c r="F49" s="37">
        <v>17375.283333333333</v>
      </c>
      <c r="G49" s="38">
        <v>17200.666666666664</v>
      </c>
      <c r="H49" s="38">
        <v>17050.73333333333</v>
      </c>
      <c r="I49" s="38">
        <v>16876.116666666661</v>
      </c>
      <c r="J49" s="38">
        <v>17525.216666666667</v>
      </c>
      <c r="K49" s="38">
        <v>17699.833333333336</v>
      </c>
      <c r="L49" s="38">
        <v>17849.76666666667</v>
      </c>
      <c r="M49" s="28">
        <v>17549.900000000001</v>
      </c>
      <c r="N49" s="28">
        <v>17225.349999999999</v>
      </c>
      <c r="O49" s="39">
        <v>194400</v>
      </c>
      <c r="P49" s="40">
        <v>5.4515866558177382E-2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340.85</v>
      </c>
      <c r="F50" s="37">
        <v>337.51666666666671</v>
      </c>
      <c r="G50" s="38">
        <v>333.68333333333339</v>
      </c>
      <c r="H50" s="38">
        <v>326.51666666666671</v>
      </c>
      <c r="I50" s="38">
        <v>322.68333333333339</v>
      </c>
      <c r="J50" s="38">
        <v>344.68333333333339</v>
      </c>
      <c r="K50" s="38">
        <v>348.51666666666677</v>
      </c>
      <c r="L50" s="38">
        <v>355.68333333333339</v>
      </c>
      <c r="M50" s="28">
        <v>341.35</v>
      </c>
      <c r="N50" s="28">
        <v>330.35</v>
      </c>
      <c r="O50" s="39">
        <v>14504400</v>
      </c>
      <c r="P50" s="40">
        <v>-2.0542117418256959E-2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3679.75</v>
      </c>
      <c r="F51" s="37">
        <v>3671.9166666666665</v>
      </c>
      <c r="G51" s="38">
        <v>3649.9333333333329</v>
      </c>
      <c r="H51" s="38">
        <v>3620.1166666666663</v>
      </c>
      <c r="I51" s="38">
        <v>3598.1333333333328</v>
      </c>
      <c r="J51" s="38">
        <v>3701.7333333333331</v>
      </c>
      <c r="K51" s="38">
        <v>3723.7166666666667</v>
      </c>
      <c r="L51" s="38">
        <v>3753.5333333333333</v>
      </c>
      <c r="M51" s="28">
        <v>3693.9</v>
      </c>
      <c r="N51" s="28">
        <v>3642.1</v>
      </c>
      <c r="O51" s="39">
        <v>1593400</v>
      </c>
      <c r="P51" s="40">
        <v>-2.8785982478097623E-3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320.3</v>
      </c>
      <c r="F52" s="37">
        <v>322.85000000000002</v>
      </c>
      <c r="G52" s="38">
        <v>316.85000000000002</v>
      </c>
      <c r="H52" s="38">
        <v>313.39999999999998</v>
      </c>
      <c r="I52" s="38">
        <v>307.39999999999998</v>
      </c>
      <c r="J52" s="38">
        <v>326.30000000000007</v>
      </c>
      <c r="K52" s="38">
        <v>332.30000000000007</v>
      </c>
      <c r="L52" s="38">
        <v>335.75000000000011</v>
      </c>
      <c r="M52" s="28">
        <v>328.85</v>
      </c>
      <c r="N52" s="28">
        <v>319.39999999999998</v>
      </c>
      <c r="O52" s="39">
        <v>8656700</v>
      </c>
      <c r="P52" s="40">
        <v>6.2210878928058704E-2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246.2</v>
      </c>
      <c r="F53" s="37">
        <v>246.11666666666667</v>
      </c>
      <c r="G53" s="38">
        <v>243.73333333333335</v>
      </c>
      <c r="H53" s="38">
        <v>241.26666666666668</v>
      </c>
      <c r="I53" s="38">
        <v>238.88333333333335</v>
      </c>
      <c r="J53" s="38">
        <v>248.58333333333334</v>
      </c>
      <c r="K53" s="38">
        <v>250.96666666666667</v>
      </c>
      <c r="L53" s="38">
        <v>253.43333333333334</v>
      </c>
      <c r="M53" s="28">
        <v>248.5</v>
      </c>
      <c r="N53" s="28">
        <v>243.65</v>
      </c>
      <c r="O53" s="39">
        <v>41364000</v>
      </c>
      <c r="P53" s="40">
        <v>3.7167422652494751E-2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649.4</v>
      </c>
      <c r="F54" s="37">
        <v>648.80000000000007</v>
      </c>
      <c r="G54" s="38">
        <v>643.60000000000014</v>
      </c>
      <c r="H54" s="38">
        <v>637.80000000000007</v>
      </c>
      <c r="I54" s="38">
        <v>632.60000000000014</v>
      </c>
      <c r="J54" s="38">
        <v>654.60000000000014</v>
      </c>
      <c r="K54" s="38">
        <v>659.80000000000018</v>
      </c>
      <c r="L54" s="38">
        <v>665.60000000000014</v>
      </c>
      <c r="M54" s="28">
        <v>654</v>
      </c>
      <c r="N54" s="28">
        <v>643</v>
      </c>
      <c r="O54" s="39">
        <v>2091375</v>
      </c>
      <c r="P54" s="40">
        <v>-2.3668639053254437E-2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349.25</v>
      </c>
      <c r="F55" s="37">
        <v>348.93333333333334</v>
      </c>
      <c r="G55" s="38">
        <v>345.51666666666665</v>
      </c>
      <c r="H55" s="38">
        <v>341.7833333333333</v>
      </c>
      <c r="I55" s="38">
        <v>338.36666666666662</v>
      </c>
      <c r="J55" s="38">
        <v>352.66666666666669</v>
      </c>
      <c r="K55" s="38">
        <v>356.08333333333331</v>
      </c>
      <c r="L55" s="38">
        <v>359.81666666666672</v>
      </c>
      <c r="M55" s="28">
        <v>352.35</v>
      </c>
      <c r="N55" s="28">
        <v>345.2</v>
      </c>
      <c r="O55" s="39">
        <v>7002000</v>
      </c>
      <c r="P55" s="40">
        <v>-8.5616438356164379E-4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805.2</v>
      </c>
      <c r="F56" s="37">
        <v>805.68333333333339</v>
      </c>
      <c r="G56" s="38">
        <v>799.51666666666677</v>
      </c>
      <c r="H56" s="38">
        <v>793.83333333333337</v>
      </c>
      <c r="I56" s="38">
        <v>787.66666666666674</v>
      </c>
      <c r="J56" s="38">
        <v>811.36666666666679</v>
      </c>
      <c r="K56" s="38">
        <v>817.5333333333333</v>
      </c>
      <c r="L56" s="38">
        <v>823.21666666666681</v>
      </c>
      <c r="M56" s="28">
        <v>811.85</v>
      </c>
      <c r="N56" s="28">
        <v>800</v>
      </c>
      <c r="O56" s="39">
        <v>7316250</v>
      </c>
      <c r="P56" s="40">
        <v>-9.141696292534281E-3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1055.5999999999999</v>
      </c>
      <c r="F57" s="37">
        <v>1054.1000000000001</v>
      </c>
      <c r="G57" s="38">
        <v>1047.8000000000002</v>
      </c>
      <c r="H57" s="38">
        <v>1040</v>
      </c>
      <c r="I57" s="38">
        <v>1033.7</v>
      </c>
      <c r="J57" s="38">
        <v>1061.9000000000003</v>
      </c>
      <c r="K57" s="38">
        <v>1068.2</v>
      </c>
      <c r="L57" s="38">
        <v>1076.0000000000005</v>
      </c>
      <c r="M57" s="28">
        <v>1060.4000000000001</v>
      </c>
      <c r="N57" s="28">
        <v>1046.3</v>
      </c>
      <c r="O57" s="39">
        <v>7696000</v>
      </c>
      <c r="P57" s="40">
        <v>-1.7427385892116183E-2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237</v>
      </c>
      <c r="F58" s="37">
        <v>237.69999999999996</v>
      </c>
      <c r="G58" s="38">
        <v>234.74999999999991</v>
      </c>
      <c r="H58" s="38">
        <v>232.49999999999994</v>
      </c>
      <c r="I58" s="38">
        <v>229.5499999999999</v>
      </c>
      <c r="J58" s="38">
        <v>239.94999999999993</v>
      </c>
      <c r="K58" s="38">
        <v>242.89999999999998</v>
      </c>
      <c r="L58" s="38">
        <v>245.14999999999995</v>
      </c>
      <c r="M58" s="28">
        <v>240.65</v>
      </c>
      <c r="N58" s="28">
        <v>235.45</v>
      </c>
      <c r="O58" s="39">
        <v>33679800</v>
      </c>
      <c r="P58" s="40">
        <v>-5.9906213364595548E-2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3510.75</v>
      </c>
      <c r="F59" s="37">
        <v>3522.2999999999997</v>
      </c>
      <c r="G59" s="38">
        <v>3472.2999999999993</v>
      </c>
      <c r="H59" s="38">
        <v>3433.8499999999995</v>
      </c>
      <c r="I59" s="38">
        <v>3383.849999999999</v>
      </c>
      <c r="J59" s="38">
        <v>3560.7499999999995</v>
      </c>
      <c r="K59" s="38">
        <v>3610.7500000000005</v>
      </c>
      <c r="L59" s="38">
        <v>3649.2</v>
      </c>
      <c r="M59" s="28">
        <v>3572.3</v>
      </c>
      <c r="N59" s="28">
        <v>3483.85</v>
      </c>
      <c r="O59" s="39">
        <v>877050</v>
      </c>
      <c r="P59" s="40">
        <v>2.5429673798667136E-2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1643.3</v>
      </c>
      <c r="F60" s="37">
        <v>1649.75</v>
      </c>
      <c r="G60" s="38">
        <v>1632.7</v>
      </c>
      <c r="H60" s="38">
        <v>1622.1000000000001</v>
      </c>
      <c r="I60" s="38">
        <v>1605.0500000000002</v>
      </c>
      <c r="J60" s="38">
        <v>1660.35</v>
      </c>
      <c r="K60" s="38">
        <v>1677.4</v>
      </c>
      <c r="L60" s="38">
        <v>1687.9999999999998</v>
      </c>
      <c r="M60" s="28">
        <v>1666.8</v>
      </c>
      <c r="N60" s="28">
        <v>1639.15</v>
      </c>
      <c r="O60" s="39">
        <v>2815050</v>
      </c>
      <c r="P60" s="40">
        <v>7.7684500689136696E-3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729.65</v>
      </c>
      <c r="F61" s="37">
        <v>730.0333333333333</v>
      </c>
      <c r="G61" s="38">
        <v>714.66666666666663</v>
      </c>
      <c r="H61" s="38">
        <v>699.68333333333328</v>
      </c>
      <c r="I61" s="38">
        <v>684.31666666666661</v>
      </c>
      <c r="J61" s="38">
        <v>745.01666666666665</v>
      </c>
      <c r="K61" s="38">
        <v>760.38333333333344</v>
      </c>
      <c r="L61" s="38">
        <v>775.36666666666667</v>
      </c>
      <c r="M61" s="28">
        <v>745.4</v>
      </c>
      <c r="N61" s="28">
        <v>715.05</v>
      </c>
      <c r="O61" s="39">
        <v>7652000</v>
      </c>
      <c r="P61" s="40">
        <v>-6.5461651196873472E-2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1055.45</v>
      </c>
      <c r="F62" s="37">
        <v>1057.4666666666665</v>
      </c>
      <c r="G62" s="38">
        <v>1046.9333333333329</v>
      </c>
      <c r="H62" s="38">
        <v>1038.4166666666665</v>
      </c>
      <c r="I62" s="38">
        <v>1027.883333333333</v>
      </c>
      <c r="J62" s="38">
        <v>1065.9833333333329</v>
      </c>
      <c r="K62" s="38">
        <v>1076.5166666666662</v>
      </c>
      <c r="L62" s="38">
        <v>1085.0333333333328</v>
      </c>
      <c r="M62" s="28">
        <v>1068</v>
      </c>
      <c r="N62" s="28">
        <v>1048.95</v>
      </c>
      <c r="O62" s="39">
        <v>1379000</v>
      </c>
      <c r="P62" s="40">
        <v>1.9141231246766685E-2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413.05</v>
      </c>
      <c r="F63" s="37">
        <v>416.14999999999992</v>
      </c>
      <c r="G63" s="38">
        <v>408.29999999999984</v>
      </c>
      <c r="H63" s="38">
        <v>403.5499999999999</v>
      </c>
      <c r="I63" s="38">
        <v>395.69999999999982</v>
      </c>
      <c r="J63" s="38">
        <v>420.89999999999986</v>
      </c>
      <c r="K63" s="38">
        <v>428.74999999999989</v>
      </c>
      <c r="L63" s="38">
        <v>433.49999999999989</v>
      </c>
      <c r="M63" s="28">
        <v>424</v>
      </c>
      <c r="N63" s="28">
        <v>411.4</v>
      </c>
      <c r="O63" s="39">
        <v>4464000</v>
      </c>
      <c r="P63" s="40">
        <v>-4.092813406380922E-2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177.65</v>
      </c>
      <c r="F64" s="37">
        <v>176.6</v>
      </c>
      <c r="G64" s="38">
        <v>174.7</v>
      </c>
      <c r="H64" s="38">
        <v>171.75</v>
      </c>
      <c r="I64" s="38">
        <v>169.85</v>
      </c>
      <c r="J64" s="38">
        <v>179.54999999999998</v>
      </c>
      <c r="K64" s="38">
        <v>181.45000000000002</v>
      </c>
      <c r="L64" s="38">
        <v>184.39999999999998</v>
      </c>
      <c r="M64" s="28">
        <v>178.5</v>
      </c>
      <c r="N64" s="28">
        <v>173.65</v>
      </c>
      <c r="O64" s="39">
        <v>9780000</v>
      </c>
      <c r="P64" s="40">
        <v>-2.976190476190476E-2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1236.95</v>
      </c>
      <c r="F65" s="37">
        <v>1241.2333333333333</v>
      </c>
      <c r="G65" s="38">
        <v>1223.6166666666668</v>
      </c>
      <c r="H65" s="38">
        <v>1210.2833333333335</v>
      </c>
      <c r="I65" s="38">
        <v>1192.666666666667</v>
      </c>
      <c r="J65" s="38">
        <v>1254.5666666666666</v>
      </c>
      <c r="K65" s="38">
        <v>1272.1833333333329</v>
      </c>
      <c r="L65" s="38">
        <v>1285.5166666666664</v>
      </c>
      <c r="M65" s="28">
        <v>1258.8499999999999</v>
      </c>
      <c r="N65" s="28">
        <v>1227.9000000000001</v>
      </c>
      <c r="O65" s="39">
        <v>3736800</v>
      </c>
      <c r="P65" s="40">
        <v>-2.5199561746752232E-2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572.35</v>
      </c>
      <c r="F66" s="37">
        <v>573.23333333333323</v>
      </c>
      <c r="G66" s="38">
        <v>569.46666666666647</v>
      </c>
      <c r="H66" s="38">
        <v>566.58333333333326</v>
      </c>
      <c r="I66" s="38">
        <v>562.81666666666649</v>
      </c>
      <c r="J66" s="38">
        <v>576.11666666666645</v>
      </c>
      <c r="K66" s="38">
        <v>579.8833333333331</v>
      </c>
      <c r="L66" s="38">
        <v>582.76666666666642</v>
      </c>
      <c r="M66" s="28">
        <v>577</v>
      </c>
      <c r="N66" s="28">
        <v>570.35</v>
      </c>
      <c r="O66" s="39">
        <v>9603750</v>
      </c>
      <c r="P66" s="40">
        <v>1.7481128327373859E-2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1661.25</v>
      </c>
      <c r="F67" s="37">
        <v>1647.5166666666664</v>
      </c>
      <c r="G67" s="38">
        <v>1623.0833333333328</v>
      </c>
      <c r="H67" s="38">
        <v>1584.9166666666663</v>
      </c>
      <c r="I67" s="38">
        <v>1560.4833333333327</v>
      </c>
      <c r="J67" s="38">
        <v>1685.6833333333329</v>
      </c>
      <c r="K67" s="38">
        <v>1710.1166666666663</v>
      </c>
      <c r="L67" s="38">
        <v>1748.2833333333331</v>
      </c>
      <c r="M67" s="28">
        <v>1671.95</v>
      </c>
      <c r="N67" s="28">
        <v>1609.35</v>
      </c>
      <c r="O67" s="39">
        <v>1621000</v>
      </c>
      <c r="P67" s="40">
        <v>3.2484076433121019E-2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2041.4</v>
      </c>
      <c r="F68" s="37">
        <v>2043.8</v>
      </c>
      <c r="G68" s="38">
        <v>2023.6</v>
      </c>
      <c r="H68" s="38">
        <v>2005.8</v>
      </c>
      <c r="I68" s="38">
        <v>1985.6</v>
      </c>
      <c r="J68" s="38">
        <v>2061.6</v>
      </c>
      <c r="K68" s="38">
        <v>2081.8000000000002</v>
      </c>
      <c r="L68" s="38">
        <v>2099.6</v>
      </c>
      <c r="M68" s="28">
        <v>2064</v>
      </c>
      <c r="N68" s="28">
        <v>2026</v>
      </c>
      <c r="O68" s="39">
        <v>2135250</v>
      </c>
      <c r="P68" s="40">
        <v>2.8912179255511383E-2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210.2</v>
      </c>
      <c r="F69" s="37">
        <v>210.15</v>
      </c>
      <c r="G69" s="38">
        <v>207.35000000000002</v>
      </c>
      <c r="H69" s="38">
        <v>204.50000000000003</v>
      </c>
      <c r="I69" s="38">
        <v>201.70000000000005</v>
      </c>
      <c r="J69" s="38">
        <v>213</v>
      </c>
      <c r="K69" s="38">
        <v>215.8</v>
      </c>
      <c r="L69" s="38">
        <v>218.64999999999998</v>
      </c>
      <c r="M69" s="28">
        <v>212.95</v>
      </c>
      <c r="N69" s="28">
        <v>207.3</v>
      </c>
      <c r="O69" s="39">
        <v>20640200</v>
      </c>
      <c r="P69" s="40">
        <v>-1.3737773381690296E-2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3586.85</v>
      </c>
      <c r="F70" s="37">
        <v>3598.9333333333329</v>
      </c>
      <c r="G70" s="38">
        <v>3569.9166666666661</v>
      </c>
      <c r="H70" s="38">
        <v>3552.9833333333331</v>
      </c>
      <c r="I70" s="38">
        <v>3523.9666666666662</v>
      </c>
      <c r="J70" s="38">
        <v>3615.8666666666659</v>
      </c>
      <c r="K70" s="38">
        <v>3644.8833333333332</v>
      </c>
      <c r="L70" s="38">
        <v>3661.8166666666657</v>
      </c>
      <c r="M70" s="28">
        <v>3627.95</v>
      </c>
      <c r="N70" s="28">
        <v>3582</v>
      </c>
      <c r="O70" s="39">
        <v>3234000</v>
      </c>
      <c r="P70" s="40">
        <v>1.0498687664041995E-2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4387.3500000000004</v>
      </c>
      <c r="F71" s="37">
        <v>4379.6500000000005</v>
      </c>
      <c r="G71" s="38">
        <v>4349.3000000000011</v>
      </c>
      <c r="H71" s="38">
        <v>4311.2500000000009</v>
      </c>
      <c r="I71" s="38">
        <v>4280.9000000000015</v>
      </c>
      <c r="J71" s="38">
        <v>4417.7000000000007</v>
      </c>
      <c r="K71" s="38">
        <v>4448.0500000000011</v>
      </c>
      <c r="L71" s="38">
        <v>4486.1000000000004</v>
      </c>
      <c r="M71" s="28">
        <v>4410</v>
      </c>
      <c r="N71" s="28">
        <v>4341.6000000000004</v>
      </c>
      <c r="O71" s="39">
        <v>634625</v>
      </c>
      <c r="P71" s="40">
        <v>-1.8557896771699209E-2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398.65</v>
      </c>
      <c r="F72" s="37">
        <v>399.75</v>
      </c>
      <c r="G72" s="38">
        <v>394.6</v>
      </c>
      <c r="H72" s="38">
        <v>390.55</v>
      </c>
      <c r="I72" s="38">
        <v>385.40000000000003</v>
      </c>
      <c r="J72" s="38">
        <v>403.8</v>
      </c>
      <c r="K72" s="38">
        <v>408.95</v>
      </c>
      <c r="L72" s="38">
        <v>413</v>
      </c>
      <c r="M72" s="28">
        <v>404.9</v>
      </c>
      <c r="N72" s="28">
        <v>395.7</v>
      </c>
      <c r="O72" s="39">
        <v>38171100</v>
      </c>
      <c r="P72" s="40">
        <v>2.0791821883392532E-3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4252.6000000000004</v>
      </c>
      <c r="F73" s="37">
        <v>4263.3666666666668</v>
      </c>
      <c r="G73" s="38">
        <v>4225.7333333333336</v>
      </c>
      <c r="H73" s="38">
        <v>4198.8666666666668</v>
      </c>
      <c r="I73" s="38">
        <v>4161.2333333333336</v>
      </c>
      <c r="J73" s="38">
        <v>4290.2333333333336</v>
      </c>
      <c r="K73" s="38">
        <v>4327.8666666666668</v>
      </c>
      <c r="L73" s="38">
        <v>4354.7333333333336</v>
      </c>
      <c r="M73" s="28">
        <v>4301</v>
      </c>
      <c r="N73" s="28">
        <v>4236.5</v>
      </c>
      <c r="O73" s="39">
        <v>2085375</v>
      </c>
      <c r="P73" s="40">
        <v>-8.0271138066357467E-3</v>
      </c>
    </row>
    <row r="74" spans="1:16" ht="12.75" customHeight="1">
      <c r="A74" s="28">
        <v>64</v>
      </c>
      <c r="B74" s="29" t="s">
        <v>49</v>
      </c>
      <c r="C74" s="251" t="s">
        <v>99</v>
      </c>
      <c r="D74" s="31">
        <v>44833</v>
      </c>
      <c r="E74" s="37">
        <v>3430.85</v>
      </c>
      <c r="F74" s="37">
        <v>3435.9666666666667</v>
      </c>
      <c r="G74" s="38">
        <v>3402.1333333333332</v>
      </c>
      <c r="H74" s="38">
        <v>3373.4166666666665</v>
      </c>
      <c r="I74" s="38">
        <v>3339.583333333333</v>
      </c>
      <c r="J74" s="38">
        <v>3464.6833333333334</v>
      </c>
      <c r="K74" s="38">
        <v>3498.5166666666664</v>
      </c>
      <c r="L74" s="38">
        <v>3527.2333333333336</v>
      </c>
      <c r="M74" s="28">
        <v>3469.8</v>
      </c>
      <c r="N74" s="28">
        <v>3407.25</v>
      </c>
      <c r="O74" s="39">
        <v>3178350</v>
      </c>
      <c r="P74" s="40">
        <v>4.5836692387423703E-2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1988.9</v>
      </c>
      <c r="F75" s="37">
        <v>1987.45</v>
      </c>
      <c r="G75" s="38">
        <v>1969.95</v>
      </c>
      <c r="H75" s="38">
        <v>1951</v>
      </c>
      <c r="I75" s="38">
        <v>1933.5</v>
      </c>
      <c r="J75" s="38">
        <v>2006.4</v>
      </c>
      <c r="K75" s="38">
        <v>2023.9</v>
      </c>
      <c r="L75" s="38">
        <v>2042.8500000000001</v>
      </c>
      <c r="M75" s="28">
        <v>2004.95</v>
      </c>
      <c r="N75" s="28">
        <v>1968.5</v>
      </c>
      <c r="O75" s="39">
        <v>1686300</v>
      </c>
      <c r="P75" s="40">
        <v>9.2165898617511521E-3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170.45</v>
      </c>
      <c r="F76" s="37">
        <v>171.23333333333335</v>
      </c>
      <c r="G76" s="38">
        <v>168.4666666666667</v>
      </c>
      <c r="H76" s="38">
        <v>166.48333333333335</v>
      </c>
      <c r="I76" s="38">
        <v>163.7166666666667</v>
      </c>
      <c r="J76" s="38">
        <v>173.2166666666667</v>
      </c>
      <c r="K76" s="38">
        <v>175.98333333333335</v>
      </c>
      <c r="L76" s="38">
        <v>177.9666666666667</v>
      </c>
      <c r="M76" s="28">
        <v>174</v>
      </c>
      <c r="N76" s="28">
        <v>169.25</v>
      </c>
      <c r="O76" s="39">
        <v>27882000</v>
      </c>
      <c r="P76" s="40">
        <v>-1.1991325424161245E-2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118.7</v>
      </c>
      <c r="F77" s="37">
        <v>118.55</v>
      </c>
      <c r="G77" s="38">
        <v>116.39999999999999</v>
      </c>
      <c r="H77" s="38">
        <v>114.1</v>
      </c>
      <c r="I77" s="38">
        <v>111.94999999999999</v>
      </c>
      <c r="J77" s="38">
        <v>120.85</v>
      </c>
      <c r="K77" s="38">
        <v>123</v>
      </c>
      <c r="L77" s="38">
        <v>125.3</v>
      </c>
      <c r="M77" s="28">
        <v>120.7</v>
      </c>
      <c r="N77" s="28">
        <v>116.25</v>
      </c>
      <c r="O77" s="39">
        <v>87030000</v>
      </c>
      <c r="P77" s="40">
        <v>7.5639599555061179E-2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113.5</v>
      </c>
      <c r="F78" s="37">
        <v>114.25</v>
      </c>
      <c r="G78" s="38">
        <v>112.35</v>
      </c>
      <c r="H78" s="38">
        <v>111.19999999999999</v>
      </c>
      <c r="I78" s="38">
        <v>109.29999999999998</v>
      </c>
      <c r="J78" s="38">
        <v>115.4</v>
      </c>
      <c r="K78" s="38">
        <v>117.30000000000001</v>
      </c>
      <c r="L78" s="38">
        <v>118.45000000000002</v>
      </c>
      <c r="M78" s="28">
        <v>116.15</v>
      </c>
      <c r="N78" s="28">
        <v>113.1</v>
      </c>
      <c r="O78" s="39">
        <v>18948800</v>
      </c>
      <c r="P78" s="40">
        <v>2.5035161744022504E-2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92.65</v>
      </c>
      <c r="F79" s="37">
        <v>93.016666666666666</v>
      </c>
      <c r="G79" s="38">
        <v>92.133333333333326</v>
      </c>
      <c r="H79" s="38">
        <v>91.61666666666666</v>
      </c>
      <c r="I79" s="38">
        <v>90.73333333333332</v>
      </c>
      <c r="J79" s="38">
        <v>93.533333333333331</v>
      </c>
      <c r="K79" s="38">
        <v>94.416666666666686</v>
      </c>
      <c r="L79" s="38">
        <v>94.933333333333337</v>
      </c>
      <c r="M79" s="28">
        <v>93.9</v>
      </c>
      <c r="N79" s="28">
        <v>92.5</v>
      </c>
      <c r="O79" s="39">
        <v>58724700</v>
      </c>
      <c r="P79" s="40">
        <v>2.8855402372555305E-2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381.7</v>
      </c>
      <c r="F80" s="37">
        <v>382.31666666666661</v>
      </c>
      <c r="G80" s="38">
        <v>378.53333333333319</v>
      </c>
      <c r="H80" s="38">
        <v>375.36666666666656</v>
      </c>
      <c r="I80" s="38">
        <v>371.58333333333314</v>
      </c>
      <c r="J80" s="38">
        <v>385.48333333333323</v>
      </c>
      <c r="K80" s="38">
        <v>389.26666666666665</v>
      </c>
      <c r="L80" s="38">
        <v>392.43333333333328</v>
      </c>
      <c r="M80" s="28">
        <v>386.1</v>
      </c>
      <c r="N80" s="28">
        <v>379.15</v>
      </c>
      <c r="O80" s="39">
        <v>8005150</v>
      </c>
      <c r="P80" s="40">
        <v>-2.0543126495004924E-2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39.799999999999997</v>
      </c>
      <c r="F81" s="37">
        <v>39.866666666666667</v>
      </c>
      <c r="G81" s="38">
        <v>39.383333333333333</v>
      </c>
      <c r="H81" s="38">
        <v>38.966666666666669</v>
      </c>
      <c r="I81" s="38">
        <v>38.483333333333334</v>
      </c>
      <c r="J81" s="38">
        <v>40.283333333333331</v>
      </c>
      <c r="K81" s="38">
        <v>40.766666666666666</v>
      </c>
      <c r="L81" s="38">
        <v>41.18333333333333</v>
      </c>
      <c r="M81" s="28">
        <v>40.35</v>
      </c>
      <c r="N81" s="28">
        <v>39.450000000000003</v>
      </c>
      <c r="O81" s="39">
        <v>135337500</v>
      </c>
      <c r="P81" s="40">
        <v>1.6627868307283005E-4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750.3</v>
      </c>
      <c r="F82" s="37">
        <v>745.5333333333333</v>
      </c>
      <c r="G82" s="38">
        <v>735.76666666666665</v>
      </c>
      <c r="H82" s="38">
        <v>721.23333333333335</v>
      </c>
      <c r="I82" s="38">
        <v>711.4666666666667</v>
      </c>
      <c r="J82" s="38">
        <v>760.06666666666661</v>
      </c>
      <c r="K82" s="38">
        <v>769.83333333333326</v>
      </c>
      <c r="L82" s="38">
        <v>784.36666666666656</v>
      </c>
      <c r="M82" s="28">
        <v>755.3</v>
      </c>
      <c r="N82" s="28">
        <v>731</v>
      </c>
      <c r="O82" s="39">
        <v>6497400</v>
      </c>
      <c r="P82" s="40">
        <v>8.8888888888888892E-2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941.85</v>
      </c>
      <c r="F83" s="37">
        <v>943.36666666666679</v>
      </c>
      <c r="G83" s="38">
        <v>931.78333333333353</v>
      </c>
      <c r="H83" s="38">
        <v>921.7166666666667</v>
      </c>
      <c r="I83" s="38">
        <v>910.13333333333344</v>
      </c>
      <c r="J83" s="38">
        <v>953.43333333333362</v>
      </c>
      <c r="K83" s="38">
        <v>965.01666666666688</v>
      </c>
      <c r="L83" s="38">
        <v>975.08333333333371</v>
      </c>
      <c r="M83" s="28">
        <v>954.95</v>
      </c>
      <c r="N83" s="28">
        <v>933.3</v>
      </c>
      <c r="O83" s="39">
        <v>6129000</v>
      </c>
      <c r="P83" s="40">
        <v>1.0385756676557863E-2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1426.75</v>
      </c>
      <c r="F84" s="37">
        <v>1433.55</v>
      </c>
      <c r="G84" s="38">
        <v>1416.6999999999998</v>
      </c>
      <c r="H84" s="38">
        <v>1406.6499999999999</v>
      </c>
      <c r="I84" s="38">
        <v>1389.7999999999997</v>
      </c>
      <c r="J84" s="38">
        <v>1443.6</v>
      </c>
      <c r="K84" s="38">
        <v>1460.4499999999998</v>
      </c>
      <c r="L84" s="38">
        <v>1470.5</v>
      </c>
      <c r="M84" s="28">
        <v>1450.4</v>
      </c>
      <c r="N84" s="28">
        <v>1423.5</v>
      </c>
      <c r="O84" s="39">
        <v>3970200</v>
      </c>
      <c r="P84" s="40">
        <v>1.1509480831332285E-2</v>
      </c>
    </row>
    <row r="85" spans="1:16" ht="12.75" customHeight="1">
      <c r="A85" s="28">
        <v>75</v>
      </c>
      <c r="B85" s="29" t="s">
        <v>47</v>
      </c>
      <c r="C85" s="228" t="s">
        <v>109</v>
      </c>
      <c r="D85" s="31">
        <v>44833</v>
      </c>
      <c r="E85" s="37">
        <v>310.10000000000002</v>
      </c>
      <c r="F85" s="37">
        <v>310.55</v>
      </c>
      <c r="G85" s="38">
        <v>306.15000000000003</v>
      </c>
      <c r="H85" s="38">
        <v>302.20000000000005</v>
      </c>
      <c r="I85" s="38">
        <v>297.80000000000007</v>
      </c>
      <c r="J85" s="38">
        <v>314.5</v>
      </c>
      <c r="K85" s="38">
        <v>318.89999999999998</v>
      </c>
      <c r="L85" s="38">
        <v>322.84999999999997</v>
      </c>
      <c r="M85" s="28">
        <v>314.95</v>
      </c>
      <c r="N85" s="28">
        <v>306.60000000000002</v>
      </c>
      <c r="O85" s="39">
        <v>9704000</v>
      </c>
      <c r="P85" s="40">
        <v>2.7313148422612746E-2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1773.7</v>
      </c>
      <c r="F86" s="37">
        <v>1768.4666666666665</v>
      </c>
      <c r="G86" s="38">
        <v>1759.2333333333329</v>
      </c>
      <c r="H86" s="38">
        <v>1744.7666666666664</v>
      </c>
      <c r="I86" s="38">
        <v>1735.5333333333328</v>
      </c>
      <c r="J86" s="38">
        <v>1782.9333333333329</v>
      </c>
      <c r="K86" s="38">
        <v>1792.1666666666665</v>
      </c>
      <c r="L86" s="38">
        <v>1806.633333333333</v>
      </c>
      <c r="M86" s="28">
        <v>1777.7</v>
      </c>
      <c r="N86" s="28">
        <v>1754</v>
      </c>
      <c r="O86" s="39">
        <v>8299675</v>
      </c>
      <c r="P86" s="40">
        <v>-1.0420796284759585E-2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240.35</v>
      </c>
      <c r="F87" s="37">
        <v>241.1</v>
      </c>
      <c r="G87" s="38">
        <v>238.85</v>
      </c>
      <c r="H87" s="38">
        <v>237.35</v>
      </c>
      <c r="I87" s="38">
        <v>235.1</v>
      </c>
      <c r="J87" s="38">
        <v>242.6</v>
      </c>
      <c r="K87" s="38">
        <v>244.85</v>
      </c>
      <c r="L87" s="38">
        <v>246.35</v>
      </c>
      <c r="M87" s="28">
        <v>243.35</v>
      </c>
      <c r="N87" s="28">
        <v>239.6</v>
      </c>
      <c r="O87" s="39">
        <v>3537500</v>
      </c>
      <c r="P87" s="40">
        <v>-3.5211267605633804E-3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487.85</v>
      </c>
      <c r="F88" s="37">
        <v>487.88333333333338</v>
      </c>
      <c r="G88" s="38">
        <v>484.01666666666677</v>
      </c>
      <c r="H88" s="38">
        <v>480.18333333333339</v>
      </c>
      <c r="I88" s="38">
        <v>476.31666666666678</v>
      </c>
      <c r="J88" s="38">
        <v>491.71666666666675</v>
      </c>
      <c r="K88" s="38">
        <v>495.58333333333343</v>
      </c>
      <c r="L88" s="38">
        <v>499.41666666666674</v>
      </c>
      <c r="M88" s="28">
        <v>491.75</v>
      </c>
      <c r="N88" s="28">
        <v>484.05</v>
      </c>
      <c r="O88" s="39">
        <v>4230000</v>
      </c>
      <c r="P88" s="40">
        <v>-2.3658395845354875E-2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2434.85</v>
      </c>
      <c r="F89" s="37">
        <v>2433.6166666666663</v>
      </c>
      <c r="G89" s="38">
        <v>2420.1833333333325</v>
      </c>
      <c r="H89" s="38">
        <v>2405.516666666666</v>
      </c>
      <c r="I89" s="38">
        <v>2392.0833333333321</v>
      </c>
      <c r="J89" s="38">
        <v>2448.2833333333328</v>
      </c>
      <c r="K89" s="38">
        <v>2461.7166666666662</v>
      </c>
      <c r="L89" s="38">
        <v>2476.3833333333332</v>
      </c>
      <c r="M89" s="28">
        <v>2447.0500000000002</v>
      </c>
      <c r="N89" s="28">
        <v>2418.9499999999998</v>
      </c>
      <c r="O89" s="39">
        <v>3544925</v>
      </c>
      <c r="P89" s="40">
        <v>-1.1784957627118644E-2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1355</v>
      </c>
      <c r="F90" s="37">
        <v>1361.8333333333333</v>
      </c>
      <c r="G90" s="38">
        <v>1344.1666666666665</v>
      </c>
      <c r="H90" s="38">
        <v>1333.3333333333333</v>
      </c>
      <c r="I90" s="38">
        <v>1315.6666666666665</v>
      </c>
      <c r="J90" s="38">
        <v>1372.6666666666665</v>
      </c>
      <c r="K90" s="38">
        <v>1390.333333333333</v>
      </c>
      <c r="L90" s="38">
        <v>1401.1666666666665</v>
      </c>
      <c r="M90" s="28">
        <v>1379.5</v>
      </c>
      <c r="N90" s="28">
        <v>1351</v>
      </c>
      <c r="O90" s="39">
        <v>4518000</v>
      </c>
      <c r="P90" s="40">
        <v>6.1240396392383918E-3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935.9</v>
      </c>
      <c r="F91" s="37">
        <v>937.7833333333333</v>
      </c>
      <c r="G91" s="38">
        <v>931.11666666666656</v>
      </c>
      <c r="H91" s="38">
        <v>926.33333333333326</v>
      </c>
      <c r="I91" s="38">
        <v>919.66666666666652</v>
      </c>
      <c r="J91" s="38">
        <v>942.56666666666661</v>
      </c>
      <c r="K91" s="38">
        <v>949.23333333333335</v>
      </c>
      <c r="L91" s="38">
        <v>954.01666666666665</v>
      </c>
      <c r="M91" s="28">
        <v>944.45</v>
      </c>
      <c r="N91" s="28">
        <v>933</v>
      </c>
      <c r="O91" s="39">
        <v>20721400</v>
      </c>
      <c r="P91" s="40">
        <v>8.4829489319660674E-3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2461.9</v>
      </c>
      <c r="F92" s="37">
        <v>2454.3166666666666</v>
      </c>
      <c r="G92" s="38">
        <v>2443.6333333333332</v>
      </c>
      <c r="H92" s="38">
        <v>2425.3666666666668</v>
      </c>
      <c r="I92" s="38">
        <v>2414.6833333333334</v>
      </c>
      <c r="J92" s="38">
        <v>2472.583333333333</v>
      </c>
      <c r="K92" s="38">
        <v>2483.2666666666664</v>
      </c>
      <c r="L92" s="38">
        <v>2501.5333333333328</v>
      </c>
      <c r="M92" s="28">
        <v>2465</v>
      </c>
      <c r="N92" s="28">
        <v>2436.0500000000002</v>
      </c>
      <c r="O92" s="39">
        <v>17282100</v>
      </c>
      <c r="P92" s="40">
        <v>-1.781695423855964E-2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2031.3</v>
      </c>
      <c r="F93" s="37">
        <v>2032.7166666666665</v>
      </c>
      <c r="G93" s="38">
        <v>2018.9833333333329</v>
      </c>
      <c r="H93" s="38">
        <v>2006.6666666666665</v>
      </c>
      <c r="I93" s="38">
        <v>1992.9333333333329</v>
      </c>
      <c r="J93" s="38">
        <v>2045.0333333333328</v>
      </c>
      <c r="K93" s="38">
        <v>2058.7666666666664</v>
      </c>
      <c r="L93" s="38">
        <v>2071.083333333333</v>
      </c>
      <c r="M93" s="28">
        <v>2046.45</v>
      </c>
      <c r="N93" s="28">
        <v>2020.4</v>
      </c>
      <c r="O93" s="39">
        <v>2493300</v>
      </c>
      <c r="P93" s="40">
        <v>4.5932551674120635E-3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1502.25</v>
      </c>
      <c r="F94" s="37">
        <v>1498.4166666666667</v>
      </c>
      <c r="G94" s="38">
        <v>1492.3333333333335</v>
      </c>
      <c r="H94" s="38">
        <v>1482.4166666666667</v>
      </c>
      <c r="I94" s="38">
        <v>1476.3333333333335</v>
      </c>
      <c r="J94" s="38">
        <v>1508.3333333333335</v>
      </c>
      <c r="K94" s="38">
        <v>1514.416666666667</v>
      </c>
      <c r="L94" s="38">
        <v>1524.3333333333335</v>
      </c>
      <c r="M94" s="28">
        <v>1504.5</v>
      </c>
      <c r="N94" s="28">
        <v>1488.5</v>
      </c>
      <c r="O94" s="39">
        <v>56112650</v>
      </c>
      <c r="P94" s="40">
        <v>-1.004288847056997E-2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586.20000000000005</v>
      </c>
      <c r="F95" s="37">
        <v>584.54999999999995</v>
      </c>
      <c r="G95" s="38">
        <v>581.44999999999993</v>
      </c>
      <c r="H95" s="38">
        <v>576.69999999999993</v>
      </c>
      <c r="I95" s="38">
        <v>573.59999999999991</v>
      </c>
      <c r="J95" s="38">
        <v>589.29999999999995</v>
      </c>
      <c r="K95" s="38">
        <v>592.39999999999986</v>
      </c>
      <c r="L95" s="38">
        <v>597.15</v>
      </c>
      <c r="M95" s="28">
        <v>587.65</v>
      </c>
      <c r="N95" s="28">
        <v>579.79999999999995</v>
      </c>
      <c r="O95" s="39">
        <v>21676600</v>
      </c>
      <c r="P95" s="40">
        <v>-2.7296510193000643E-2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2866.15</v>
      </c>
      <c r="F96" s="37">
        <v>2862.0833333333335</v>
      </c>
      <c r="G96" s="38">
        <v>2839.166666666667</v>
      </c>
      <c r="H96" s="38">
        <v>2812.1833333333334</v>
      </c>
      <c r="I96" s="38">
        <v>2789.2666666666669</v>
      </c>
      <c r="J96" s="38">
        <v>2889.0666666666671</v>
      </c>
      <c r="K96" s="38">
        <v>2911.983333333334</v>
      </c>
      <c r="L96" s="38">
        <v>2938.9666666666672</v>
      </c>
      <c r="M96" s="28">
        <v>2885</v>
      </c>
      <c r="N96" s="28">
        <v>2835.1</v>
      </c>
      <c r="O96" s="39">
        <v>2871300</v>
      </c>
      <c r="P96" s="40">
        <v>-1.1260330578512397E-2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422.8</v>
      </c>
      <c r="F97" s="37">
        <v>427.13333333333338</v>
      </c>
      <c r="G97" s="38">
        <v>416.86666666666679</v>
      </c>
      <c r="H97" s="38">
        <v>410.93333333333339</v>
      </c>
      <c r="I97" s="38">
        <v>400.6666666666668</v>
      </c>
      <c r="J97" s="38">
        <v>433.06666666666678</v>
      </c>
      <c r="K97" s="38">
        <v>443.33333333333331</v>
      </c>
      <c r="L97" s="38">
        <v>449.26666666666677</v>
      </c>
      <c r="M97" s="28">
        <v>437.4</v>
      </c>
      <c r="N97" s="28">
        <v>421.2</v>
      </c>
      <c r="O97" s="39">
        <v>25931150</v>
      </c>
      <c r="P97" s="40">
        <v>3.3460434428687715E-2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117.45</v>
      </c>
      <c r="F98" s="37">
        <v>117.91666666666667</v>
      </c>
      <c r="G98" s="38">
        <v>116.23333333333335</v>
      </c>
      <c r="H98" s="38">
        <v>115.01666666666668</v>
      </c>
      <c r="I98" s="38">
        <v>113.33333333333336</v>
      </c>
      <c r="J98" s="38">
        <v>119.13333333333334</v>
      </c>
      <c r="K98" s="38">
        <v>120.81666666666665</v>
      </c>
      <c r="L98" s="38">
        <v>122.03333333333333</v>
      </c>
      <c r="M98" s="28">
        <v>119.6</v>
      </c>
      <c r="N98" s="28">
        <v>116.7</v>
      </c>
      <c r="O98" s="39">
        <v>19835900</v>
      </c>
      <c r="P98" s="40">
        <v>1.8322295805739516E-2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252.2</v>
      </c>
      <c r="F99" s="37">
        <v>252</v>
      </c>
      <c r="G99" s="38">
        <v>247.60000000000002</v>
      </c>
      <c r="H99" s="38">
        <v>243.00000000000003</v>
      </c>
      <c r="I99" s="38">
        <v>238.60000000000005</v>
      </c>
      <c r="J99" s="38">
        <v>256.60000000000002</v>
      </c>
      <c r="K99" s="38">
        <v>261</v>
      </c>
      <c r="L99" s="38">
        <v>265.59999999999997</v>
      </c>
      <c r="M99" s="28">
        <v>256.39999999999998</v>
      </c>
      <c r="N99" s="28">
        <v>247.4</v>
      </c>
      <c r="O99" s="39">
        <v>20231100</v>
      </c>
      <c r="P99" s="40">
        <v>3.6662977310459324E-2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2589.0500000000002</v>
      </c>
      <c r="F100" s="37">
        <v>2590.8833333333337</v>
      </c>
      <c r="G100" s="38">
        <v>2574.4666666666672</v>
      </c>
      <c r="H100" s="38">
        <v>2559.8833333333337</v>
      </c>
      <c r="I100" s="38">
        <v>2543.4666666666672</v>
      </c>
      <c r="J100" s="38">
        <v>2605.4666666666672</v>
      </c>
      <c r="K100" s="38">
        <v>2621.8833333333341</v>
      </c>
      <c r="L100" s="38">
        <v>2636.4666666666672</v>
      </c>
      <c r="M100" s="28">
        <v>2607.3000000000002</v>
      </c>
      <c r="N100" s="28">
        <v>2576.3000000000002</v>
      </c>
      <c r="O100" s="39">
        <v>9370200</v>
      </c>
      <c r="P100" s="40">
        <v>-7.3583517292126564E-4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41413.1</v>
      </c>
      <c r="F101" s="37">
        <v>41684.200000000004</v>
      </c>
      <c r="G101" s="38">
        <v>41081.150000000009</v>
      </c>
      <c r="H101" s="38">
        <v>40749.200000000004</v>
      </c>
      <c r="I101" s="38">
        <v>40146.150000000009</v>
      </c>
      <c r="J101" s="38">
        <v>42016.150000000009</v>
      </c>
      <c r="K101" s="38">
        <v>42619.200000000012</v>
      </c>
      <c r="L101" s="38">
        <v>42951.150000000009</v>
      </c>
      <c r="M101" s="28">
        <v>42287.25</v>
      </c>
      <c r="N101" s="28">
        <v>41352.25</v>
      </c>
      <c r="O101" s="39">
        <v>11985</v>
      </c>
      <c r="P101" s="40">
        <v>1.653944020356234E-2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136.5</v>
      </c>
      <c r="F102" s="37">
        <v>137.25</v>
      </c>
      <c r="G102" s="38">
        <v>134.9</v>
      </c>
      <c r="H102" s="38">
        <v>133.30000000000001</v>
      </c>
      <c r="I102" s="38">
        <v>130.95000000000002</v>
      </c>
      <c r="J102" s="38">
        <v>138.85</v>
      </c>
      <c r="K102" s="38">
        <v>141.20000000000002</v>
      </c>
      <c r="L102" s="38">
        <v>142.79999999999998</v>
      </c>
      <c r="M102" s="28">
        <v>139.6</v>
      </c>
      <c r="N102" s="28">
        <v>135.65</v>
      </c>
      <c r="O102" s="39">
        <v>39744000</v>
      </c>
      <c r="P102" s="40">
        <v>2.8145695364238412E-2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901.8</v>
      </c>
      <c r="F103" s="37">
        <v>897.98333333333323</v>
      </c>
      <c r="G103" s="38">
        <v>892.36666666666645</v>
      </c>
      <c r="H103" s="38">
        <v>882.93333333333317</v>
      </c>
      <c r="I103" s="38">
        <v>877.31666666666638</v>
      </c>
      <c r="J103" s="38">
        <v>907.41666666666652</v>
      </c>
      <c r="K103" s="38">
        <v>913.0333333333333</v>
      </c>
      <c r="L103" s="38">
        <v>922.46666666666658</v>
      </c>
      <c r="M103" s="28">
        <v>903.6</v>
      </c>
      <c r="N103" s="28">
        <v>888.55</v>
      </c>
      <c r="O103" s="39">
        <v>80168000</v>
      </c>
      <c r="P103" s="40">
        <v>4.360277797665927E-2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1232.4000000000001</v>
      </c>
      <c r="F104" s="37">
        <v>1249.2</v>
      </c>
      <c r="G104" s="38">
        <v>1209.45</v>
      </c>
      <c r="H104" s="38">
        <v>1186.5</v>
      </c>
      <c r="I104" s="38">
        <v>1146.75</v>
      </c>
      <c r="J104" s="38">
        <v>1272.1500000000001</v>
      </c>
      <c r="K104" s="38">
        <v>1311.9</v>
      </c>
      <c r="L104" s="38">
        <v>1334.8500000000001</v>
      </c>
      <c r="M104" s="28">
        <v>1288.95</v>
      </c>
      <c r="N104" s="28">
        <v>1226.25</v>
      </c>
      <c r="O104" s="39">
        <v>4120800</v>
      </c>
      <c r="P104" s="40">
        <v>8.238446081714669E-2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590.25</v>
      </c>
      <c r="F105" s="37">
        <v>589.01666666666677</v>
      </c>
      <c r="G105" s="38">
        <v>581.13333333333355</v>
      </c>
      <c r="H105" s="38">
        <v>572.01666666666677</v>
      </c>
      <c r="I105" s="38">
        <v>564.13333333333355</v>
      </c>
      <c r="J105" s="38">
        <v>598.13333333333355</v>
      </c>
      <c r="K105" s="38">
        <v>606.01666666666677</v>
      </c>
      <c r="L105" s="38">
        <v>615.13333333333355</v>
      </c>
      <c r="M105" s="28">
        <v>596.9</v>
      </c>
      <c r="N105" s="28">
        <v>579.9</v>
      </c>
      <c r="O105" s="39">
        <v>8706000</v>
      </c>
      <c r="P105" s="40">
        <v>3.1089003375377511E-2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9.75</v>
      </c>
      <c r="F106" s="37">
        <v>9.6333333333333346</v>
      </c>
      <c r="G106" s="38">
        <v>9.1666666666666696</v>
      </c>
      <c r="H106" s="38">
        <v>8.5833333333333357</v>
      </c>
      <c r="I106" s="38">
        <v>8.1166666666666707</v>
      </c>
      <c r="J106" s="38">
        <v>10.216666666666669</v>
      </c>
      <c r="K106" s="38">
        <v>10.683333333333334</v>
      </c>
      <c r="L106" s="38">
        <v>11.266666666666667</v>
      </c>
      <c r="M106" s="28">
        <v>10.1</v>
      </c>
      <c r="N106" s="28">
        <v>9.0500000000000007</v>
      </c>
      <c r="O106" s="39">
        <v>672280000</v>
      </c>
      <c r="P106" s="40">
        <v>-1.7594108019639936E-2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70.400000000000006</v>
      </c>
      <c r="F107" s="37">
        <v>70.11666666666666</v>
      </c>
      <c r="G107" s="38">
        <v>69.183333333333323</v>
      </c>
      <c r="H107" s="38">
        <v>67.966666666666669</v>
      </c>
      <c r="I107" s="38">
        <v>67.033333333333331</v>
      </c>
      <c r="J107" s="38">
        <v>71.333333333333314</v>
      </c>
      <c r="K107" s="38">
        <v>72.266666666666652</v>
      </c>
      <c r="L107" s="38">
        <v>73.483333333333306</v>
      </c>
      <c r="M107" s="28">
        <v>71.05</v>
      </c>
      <c r="N107" s="28">
        <v>68.900000000000006</v>
      </c>
      <c r="O107" s="39">
        <v>128110000</v>
      </c>
      <c r="P107" s="40">
        <v>1.3688874821965501E-2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51.2</v>
      </c>
      <c r="F108" s="37">
        <v>51.166666666666664</v>
      </c>
      <c r="G108" s="38">
        <v>50.633333333333326</v>
      </c>
      <c r="H108" s="38">
        <v>50.066666666666663</v>
      </c>
      <c r="I108" s="38">
        <v>49.533333333333324</v>
      </c>
      <c r="J108" s="38">
        <v>51.733333333333327</v>
      </c>
      <c r="K108" s="38">
        <v>52.266666666666673</v>
      </c>
      <c r="L108" s="38">
        <v>52.833333333333329</v>
      </c>
      <c r="M108" s="28">
        <v>51.7</v>
      </c>
      <c r="N108" s="28">
        <v>50.6</v>
      </c>
      <c r="O108" s="39">
        <v>157605000</v>
      </c>
      <c r="P108" s="40">
        <v>-5.8662125082789294E-3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160.94999999999999</v>
      </c>
      <c r="F109" s="37">
        <v>161.66666666666666</v>
      </c>
      <c r="G109" s="38">
        <v>159.58333333333331</v>
      </c>
      <c r="H109" s="38">
        <v>158.21666666666667</v>
      </c>
      <c r="I109" s="38">
        <v>156.13333333333333</v>
      </c>
      <c r="J109" s="38">
        <v>163.0333333333333</v>
      </c>
      <c r="K109" s="38">
        <v>165.11666666666662</v>
      </c>
      <c r="L109" s="38">
        <v>166.48333333333329</v>
      </c>
      <c r="M109" s="28">
        <v>163.75</v>
      </c>
      <c r="N109" s="28">
        <v>160.30000000000001</v>
      </c>
      <c r="O109" s="39">
        <v>64200000</v>
      </c>
      <c r="P109" s="40">
        <v>8.7693656825489619E-4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411.5</v>
      </c>
      <c r="F110" s="37">
        <v>413.7166666666667</v>
      </c>
      <c r="G110" s="38">
        <v>408.48333333333341</v>
      </c>
      <c r="H110" s="38">
        <v>405.4666666666667</v>
      </c>
      <c r="I110" s="38">
        <v>400.23333333333341</v>
      </c>
      <c r="J110" s="38">
        <v>416.73333333333341</v>
      </c>
      <c r="K110" s="38">
        <v>421.96666666666675</v>
      </c>
      <c r="L110" s="38">
        <v>424.98333333333341</v>
      </c>
      <c r="M110" s="28">
        <v>418.95</v>
      </c>
      <c r="N110" s="28">
        <v>410.7</v>
      </c>
      <c r="O110" s="39">
        <v>14060750</v>
      </c>
      <c r="P110" s="40">
        <v>1.1673921646220815E-2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310.85000000000002</v>
      </c>
      <c r="F111" s="37">
        <v>310.8</v>
      </c>
      <c r="G111" s="38">
        <v>309.05</v>
      </c>
      <c r="H111" s="38">
        <v>307.25</v>
      </c>
      <c r="I111" s="38">
        <v>305.5</v>
      </c>
      <c r="J111" s="38">
        <v>312.60000000000002</v>
      </c>
      <c r="K111" s="38">
        <v>314.35000000000002</v>
      </c>
      <c r="L111" s="38">
        <v>316.15000000000003</v>
      </c>
      <c r="M111" s="28">
        <v>312.55</v>
      </c>
      <c r="N111" s="28">
        <v>309</v>
      </c>
      <c r="O111" s="39">
        <v>25917768</v>
      </c>
      <c r="P111" s="40">
        <v>1.1140750039227994E-2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237.2</v>
      </c>
      <c r="F112" s="37">
        <v>238.01666666666665</v>
      </c>
      <c r="G112" s="38">
        <v>234.93333333333331</v>
      </c>
      <c r="H112" s="38">
        <v>232.66666666666666</v>
      </c>
      <c r="I112" s="38">
        <v>229.58333333333331</v>
      </c>
      <c r="J112" s="38">
        <v>240.2833333333333</v>
      </c>
      <c r="K112" s="38">
        <v>243.36666666666667</v>
      </c>
      <c r="L112" s="38">
        <v>245.6333333333333</v>
      </c>
      <c r="M112" s="28">
        <v>241.1</v>
      </c>
      <c r="N112" s="28">
        <v>235.75</v>
      </c>
      <c r="O112" s="39">
        <v>14447800</v>
      </c>
      <c r="P112" s="40">
        <v>1.1368250101502234E-2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4769.75</v>
      </c>
      <c r="F113" s="37">
        <v>4786.5999999999995</v>
      </c>
      <c r="G113" s="38">
        <v>4724.1999999999989</v>
      </c>
      <c r="H113" s="38">
        <v>4678.6499999999996</v>
      </c>
      <c r="I113" s="38">
        <v>4616.2499999999991</v>
      </c>
      <c r="J113" s="38">
        <v>4832.1499999999987</v>
      </c>
      <c r="K113" s="38">
        <v>4894.5499999999984</v>
      </c>
      <c r="L113" s="38">
        <v>4940.0999999999985</v>
      </c>
      <c r="M113" s="28">
        <v>4849</v>
      </c>
      <c r="N113" s="28">
        <v>4741.05</v>
      </c>
      <c r="O113" s="39">
        <v>384450</v>
      </c>
      <c r="P113" s="40">
        <v>-5.046583850931677E-3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1952.45</v>
      </c>
      <c r="F114" s="37">
        <v>1946.1499999999999</v>
      </c>
      <c r="G114" s="38">
        <v>1903.2999999999997</v>
      </c>
      <c r="H114" s="38">
        <v>1854.1499999999999</v>
      </c>
      <c r="I114" s="38">
        <v>1811.2999999999997</v>
      </c>
      <c r="J114" s="38">
        <v>1995.2999999999997</v>
      </c>
      <c r="K114" s="38">
        <v>2038.1499999999996</v>
      </c>
      <c r="L114" s="38">
        <v>2087.2999999999997</v>
      </c>
      <c r="M114" s="28">
        <v>1989</v>
      </c>
      <c r="N114" s="28">
        <v>1897</v>
      </c>
      <c r="O114" s="39">
        <v>5161500</v>
      </c>
      <c r="P114" s="40">
        <v>1.0193661971830985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1114.6500000000001</v>
      </c>
      <c r="F115" s="37">
        <v>1112.2166666666669</v>
      </c>
      <c r="G115" s="38">
        <v>1103.7333333333338</v>
      </c>
      <c r="H115" s="38">
        <v>1092.8166666666668</v>
      </c>
      <c r="I115" s="38">
        <v>1084.3333333333337</v>
      </c>
      <c r="J115" s="38">
        <v>1123.1333333333339</v>
      </c>
      <c r="K115" s="38">
        <v>1131.616666666667</v>
      </c>
      <c r="L115" s="38">
        <v>1142.533333333334</v>
      </c>
      <c r="M115" s="28">
        <v>1120.7</v>
      </c>
      <c r="N115" s="28">
        <v>1101.3</v>
      </c>
      <c r="O115" s="39">
        <v>23652900</v>
      </c>
      <c r="P115" s="40">
        <v>2.8087470171732583E-2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204.25</v>
      </c>
      <c r="F116" s="37">
        <v>203.98333333333335</v>
      </c>
      <c r="G116" s="38">
        <v>202.9666666666667</v>
      </c>
      <c r="H116" s="38">
        <v>201.68333333333334</v>
      </c>
      <c r="I116" s="38">
        <v>200.66666666666669</v>
      </c>
      <c r="J116" s="38">
        <v>205.26666666666671</v>
      </c>
      <c r="K116" s="38">
        <v>206.28333333333336</v>
      </c>
      <c r="L116" s="38">
        <v>207.56666666666672</v>
      </c>
      <c r="M116" s="28">
        <v>205</v>
      </c>
      <c r="N116" s="28">
        <v>202.7</v>
      </c>
      <c r="O116" s="39">
        <v>15937600</v>
      </c>
      <c r="P116" s="40">
        <v>-7.6708507670850768E-3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1477.45</v>
      </c>
      <c r="F117" s="37">
        <v>1475.6333333333332</v>
      </c>
      <c r="G117" s="38">
        <v>1468.4666666666665</v>
      </c>
      <c r="H117" s="38">
        <v>1459.4833333333333</v>
      </c>
      <c r="I117" s="38">
        <v>1452.3166666666666</v>
      </c>
      <c r="J117" s="38">
        <v>1484.6166666666663</v>
      </c>
      <c r="K117" s="38">
        <v>1491.7833333333333</v>
      </c>
      <c r="L117" s="38">
        <v>1500.7666666666662</v>
      </c>
      <c r="M117" s="28">
        <v>1482.8</v>
      </c>
      <c r="N117" s="28">
        <v>1466.65</v>
      </c>
      <c r="O117" s="39">
        <v>38130300</v>
      </c>
      <c r="P117" s="40">
        <v>-2.8056893782977748E-2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609.54999999999995</v>
      </c>
      <c r="F118" s="37">
        <v>614.01666666666665</v>
      </c>
      <c r="G118" s="38">
        <v>603.0333333333333</v>
      </c>
      <c r="H118" s="38">
        <v>596.51666666666665</v>
      </c>
      <c r="I118" s="38">
        <v>585.5333333333333</v>
      </c>
      <c r="J118" s="38">
        <v>620.5333333333333</v>
      </c>
      <c r="K118" s="38">
        <v>631.51666666666665</v>
      </c>
      <c r="L118" s="38">
        <v>638.0333333333333</v>
      </c>
      <c r="M118" s="28">
        <v>625</v>
      </c>
      <c r="N118" s="28">
        <v>607.5</v>
      </c>
      <c r="O118" s="39">
        <v>1867500</v>
      </c>
      <c r="P118" s="40">
        <v>1.7156862745098041E-2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73.5</v>
      </c>
      <c r="F119" s="37">
        <v>73.333333333333329</v>
      </c>
      <c r="G119" s="38">
        <v>72.466666666666654</v>
      </c>
      <c r="H119" s="38">
        <v>71.433333333333323</v>
      </c>
      <c r="I119" s="38">
        <v>70.566666666666649</v>
      </c>
      <c r="J119" s="38">
        <v>74.36666666666666</v>
      </c>
      <c r="K119" s="38">
        <v>75.233333333333334</v>
      </c>
      <c r="L119" s="38">
        <v>76.266666666666666</v>
      </c>
      <c r="M119" s="28">
        <v>74.2</v>
      </c>
      <c r="N119" s="28">
        <v>72.3</v>
      </c>
      <c r="O119" s="39">
        <v>95774250</v>
      </c>
      <c r="P119" s="40">
        <v>9.2901646639964391E-2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871.2</v>
      </c>
      <c r="F120" s="37">
        <v>875.2166666666667</v>
      </c>
      <c r="G120" s="38">
        <v>864.48333333333335</v>
      </c>
      <c r="H120" s="38">
        <v>857.76666666666665</v>
      </c>
      <c r="I120" s="38">
        <v>847.0333333333333</v>
      </c>
      <c r="J120" s="38">
        <v>881.93333333333339</v>
      </c>
      <c r="K120" s="38">
        <v>892.66666666666674</v>
      </c>
      <c r="L120" s="38">
        <v>899.38333333333344</v>
      </c>
      <c r="M120" s="28">
        <v>885.95</v>
      </c>
      <c r="N120" s="28">
        <v>868.5</v>
      </c>
      <c r="O120" s="39">
        <v>1545050</v>
      </c>
      <c r="P120" s="40">
        <v>4.713656387665198E-2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715.95</v>
      </c>
      <c r="F121" s="37">
        <v>715.7833333333333</v>
      </c>
      <c r="G121" s="38">
        <v>707.16666666666663</v>
      </c>
      <c r="H121" s="38">
        <v>698.38333333333333</v>
      </c>
      <c r="I121" s="38">
        <v>689.76666666666665</v>
      </c>
      <c r="J121" s="38">
        <v>724.56666666666661</v>
      </c>
      <c r="K121" s="38">
        <v>733.18333333333339</v>
      </c>
      <c r="L121" s="38">
        <v>741.96666666666658</v>
      </c>
      <c r="M121" s="28">
        <v>724.4</v>
      </c>
      <c r="N121" s="28">
        <v>707</v>
      </c>
      <c r="O121" s="39">
        <v>13269375</v>
      </c>
      <c r="P121" s="40">
        <v>-2.1056787523853391E-3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330.45</v>
      </c>
      <c r="F122" s="37">
        <v>330.01666666666665</v>
      </c>
      <c r="G122" s="38">
        <v>328.73333333333329</v>
      </c>
      <c r="H122" s="38">
        <v>327.01666666666665</v>
      </c>
      <c r="I122" s="38">
        <v>325.73333333333329</v>
      </c>
      <c r="J122" s="38">
        <v>331.73333333333329</v>
      </c>
      <c r="K122" s="38">
        <v>333.01666666666659</v>
      </c>
      <c r="L122" s="38">
        <v>334.73333333333329</v>
      </c>
      <c r="M122" s="28">
        <v>331.3</v>
      </c>
      <c r="N122" s="28">
        <v>328.3</v>
      </c>
      <c r="O122" s="39">
        <v>85161600</v>
      </c>
      <c r="P122" s="40">
        <v>-2.1436976025886161E-2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428.8</v>
      </c>
      <c r="F123" s="37">
        <v>430.9666666666667</v>
      </c>
      <c r="G123" s="38">
        <v>425.33333333333337</v>
      </c>
      <c r="H123" s="38">
        <v>421.86666666666667</v>
      </c>
      <c r="I123" s="38">
        <v>416.23333333333335</v>
      </c>
      <c r="J123" s="38">
        <v>434.43333333333339</v>
      </c>
      <c r="K123" s="38">
        <v>440.06666666666672</v>
      </c>
      <c r="L123" s="38">
        <v>443.53333333333342</v>
      </c>
      <c r="M123" s="28">
        <v>436.6</v>
      </c>
      <c r="N123" s="28">
        <v>427.5</v>
      </c>
      <c r="O123" s="39">
        <v>28520000</v>
      </c>
      <c r="P123" s="40">
        <v>8.7734690296543255E-4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2939.5</v>
      </c>
      <c r="F124" s="37">
        <v>2923.75</v>
      </c>
      <c r="G124" s="38">
        <v>2867.5</v>
      </c>
      <c r="H124" s="38">
        <v>2795.5</v>
      </c>
      <c r="I124" s="38">
        <v>2739.25</v>
      </c>
      <c r="J124" s="38">
        <v>2995.75</v>
      </c>
      <c r="K124" s="38">
        <v>3052</v>
      </c>
      <c r="L124" s="38">
        <v>3124</v>
      </c>
      <c r="M124" s="28">
        <v>2980</v>
      </c>
      <c r="N124" s="28">
        <v>2851.75</v>
      </c>
      <c r="O124" s="39">
        <v>327750</v>
      </c>
      <c r="P124" s="40">
        <v>-1.0566037735849057E-2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686.5</v>
      </c>
      <c r="F125" s="37">
        <v>686.93333333333339</v>
      </c>
      <c r="G125" s="38">
        <v>680.41666666666674</v>
      </c>
      <c r="H125" s="38">
        <v>674.33333333333337</v>
      </c>
      <c r="I125" s="38">
        <v>667.81666666666672</v>
      </c>
      <c r="J125" s="38">
        <v>693.01666666666677</v>
      </c>
      <c r="K125" s="38">
        <v>699.53333333333342</v>
      </c>
      <c r="L125" s="38">
        <v>705.61666666666679</v>
      </c>
      <c r="M125" s="28">
        <v>693.45</v>
      </c>
      <c r="N125" s="28">
        <v>680.85</v>
      </c>
      <c r="O125" s="39">
        <v>32312250</v>
      </c>
      <c r="P125" s="40">
        <v>-9.3949176392682729E-3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609.15</v>
      </c>
      <c r="F126" s="37">
        <v>612.31666666666672</v>
      </c>
      <c r="G126" s="38">
        <v>604.53333333333342</v>
      </c>
      <c r="H126" s="38">
        <v>599.91666666666674</v>
      </c>
      <c r="I126" s="38">
        <v>592.13333333333344</v>
      </c>
      <c r="J126" s="38">
        <v>616.93333333333339</v>
      </c>
      <c r="K126" s="38">
        <v>624.7166666666667</v>
      </c>
      <c r="L126" s="38">
        <v>629.33333333333337</v>
      </c>
      <c r="M126" s="28">
        <v>620.1</v>
      </c>
      <c r="N126" s="28">
        <v>607.70000000000005</v>
      </c>
      <c r="O126" s="39">
        <v>11042500</v>
      </c>
      <c r="P126" s="40">
        <v>6.2649504499373504E-3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1935.35</v>
      </c>
      <c r="F127" s="37">
        <v>1931.8166666666666</v>
      </c>
      <c r="G127" s="38">
        <v>1920.6333333333332</v>
      </c>
      <c r="H127" s="38">
        <v>1905.9166666666665</v>
      </c>
      <c r="I127" s="38">
        <v>1894.7333333333331</v>
      </c>
      <c r="J127" s="38">
        <v>1946.5333333333333</v>
      </c>
      <c r="K127" s="38">
        <v>1957.7166666666667</v>
      </c>
      <c r="L127" s="38">
        <v>1972.4333333333334</v>
      </c>
      <c r="M127" s="28">
        <v>1943</v>
      </c>
      <c r="N127" s="28">
        <v>1917.1</v>
      </c>
      <c r="O127" s="39">
        <v>20064400</v>
      </c>
      <c r="P127" s="40">
        <v>-2.482600412146662E-2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80.05</v>
      </c>
      <c r="F128" s="37">
        <v>80.13333333333334</v>
      </c>
      <c r="G128" s="38">
        <v>79.316666666666677</v>
      </c>
      <c r="H128" s="38">
        <v>78.583333333333343</v>
      </c>
      <c r="I128" s="38">
        <v>77.76666666666668</v>
      </c>
      <c r="J128" s="38">
        <v>80.866666666666674</v>
      </c>
      <c r="K128" s="38">
        <v>81.683333333333337</v>
      </c>
      <c r="L128" s="38">
        <v>82.416666666666671</v>
      </c>
      <c r="M128" s="28">
        <v>80.95</v>
      </c>
      <c r="N128" s="28">
        <v>79.400000000000006</v>
      </c>
      <c r="O128" s="39">
        <v>56346136</v>
      </c>
      <c r="P128" s="40">
        <v>1.0078387458006719E-2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2419.6999999999998</v>
      </c>
      <c r="F129" s="37">
        <v>2415.0166666666664</v>
      </c>
      <c r="G129" s="38">
        <v>2380.833333333333</v>
      </c>
      <c r="H129" s="38">
        <v>2341.9666666666667</v>
      </c>
      <c r="I129" s="38">
        <v>2307.7833333333333</v>
      </c>
      <c r="J129" s="38">
        <v>2453.8833333333328</v>
      </c>
      <c r="K129" s="38">
        <v>2488.0666666666662</v>
      </c>
      <c r="L129" s="38">
        <v>2526.9333333333325</v>
      </c>
      <c r="M129" s="28">
        <v>2449.1999999999998</v>
      </c>
      <c r="N129" s="28">
        <v>2376.15</v>
      </c>
      <c r="O129" s="39">
        <v>1375000</v>
      </c>
      <c r="P129" s="40">
        <v>2.2304832713754646E-2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563.95000000000005</v>
      </c>
      <c r="F130" s="37">
        <v>563.65</v>
      </c>
      <c r="G130" s="38">
        <v>561.29999999999995</v>
      </c>
      <c r="H130" s="38">
        <v>558.65</v>
      </c>
      <c r="I130" s="38">
        <v>556.29999999999995</v>
      </c>
      <c r="J130" s="38">
        <v>566.29999999999995</v>
      </c>
      <c r="K130" s="38">
        <v>568.65000000000009</v>
      </c>
      <c r="L130" s="38">
        <v>571.29999999999995</v>
      </c>
      <c r="M130" s="28">
        <v>566</v>
      </c>
      <c r="N130" s="28">
        <v>561</v>
      </c>
      <c r="O130" s="39">
        <v>5540400</v>
      </c>
      <c r="P130" s="40">
        <v>3.7502038154247513E-3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425.9</v>
      </c>
      <c r="F131" s="37">
        <v>423.7833333333333</v>
      </c>
      <c r="G131" s="38">
        <v>420.21666666666658</v>
      </c>
      <c r="H131" s="38">
        <v>414.5333333333333</v>
      </c>
      <c r="I131" s="38">
        <v>410.96666666666658</v>
      </c>
      <c r="J131" s="38">
        <v>429.46666666666658</v>
      </c>
      <c r="K131" s="38">
        <v>433.0333333333333</v>
      </c>
      <c r="L131" s="38">
        <v>438.71666666666658</v>
      </c>
      <c r="M131" s="28">
        <v>427.35</v>
      </c>
      <c r="N131" s="28">
        <v>418.1</v>
      </c>
      <c r="O131" s="39">
        <v>15166000</v>
      </c>
      <c r="P131" s="40">
        <v>2.9599456890699254E-2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1972.15</v>
      </c>
      <c r="F132" s="37">
        <v>1964.7666666666667</v>
      </c>
      <c r="G132" s="38">
        <v>1954.2833333333333</v>
      </c>
      <c r="H132" s="38">
        <v>1936.4166666666667</v>
      </c>
      <c r="I132" s="38">
        <v>1925.9333333333334</v>
      </c>
      <c r="J132" s="38">
        <v>1982.6333333333332</v>
      </c>
      <c r="K132" s="38">
        <v>1993.1166666666663</v>
      </c>
      <c r="L132" s="38">
        <v>2010.9833333333331</v>
      </c>
      <c r="M132" s="28">
        <v>1975.25</v>
      </c>
      <c r="N132" s="28">
        <v>1946.9</v>
      </c>
      <c r="O132" s="39">
        <v>10290000</v>
      </c>
      <c r="P132" s="40">
        <v>9.2984934086629001E-3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4537.5</v>
      </c>
      <c r="F133" s="37">
        <v>4550.7166666666662</v>
      </c>
      <c r="G133" s="38">
        <v>4511.4333333333325</v>
      </c>
      <c r="H133" s="38">
        <v>4485.3666666666659</v>
      </c>
      <c r="I133" s="38">
        <v>4446.0833333333321</v>
      </c>
      <c r="J133" s="38">
        <v>4576.7833333333328</v>
      </c>
      <c r="K133" s="38">
        <v>4616.0666666666675</v>
      </c>
      <c r="L133" s="38">
        <v>4642.1333333333332</v>
      </c>
      <c r="M133" s="28">
        <v>4590</v>
      </c>
      <c r="N133" s="28">
        <v>4524.6499999999996</v>
      </c>
      <c r="O133" s="39">
        <v>1423800</v>
      </c>
      <c r="P133" s="40">
        <v>-1.1146994478591519E-2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3627.6</v>
      </c>
      <c r="F134" s="37">
        <v>3622.0500000000006</v>
      </c>
      <c r="G134" s="38">
        <v>3594.1000000000013</v>
      </c>
      <c r="H134" s="38">
        <v>3560.6000000000008</v>
      </c>
      <c r="I134" s="38">
        <v>3532.6500000000015</v>
      </c>
      <c r="J134" s="38">
        <v>3655.5500000000011</v>
      </c>
      <c r="K134" s="38">
        <v>3683.5000000000009</v>
      </c>
      <c r="L134" s="38">
        <v>3717.0000000000009</v>
      </c>
      <c r="M134" s="28">
        <v>3650</v>
      </c>
      <c r="N134" s="28">
        <v>3588.55</v>
      </c>
      <c r="O134" s="39">
        <v>928400</v>
      </c>
      <c r="P134" s="40">
        <v>1.775926331944749E-2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668.55</v>
      </c>
      <c r="F135" s="37">
        <v>669.7833333333333</v>
      </c>
      <c r="G135" s="38">
        <v>665.26666666666665</v>
      </c>
      <c r="H135" s="38">
        <v>661.98333333333335</v>
      </c>
      <c r="I135" s="38">
        <v>657.4666666666667</v>
      </c>
      <c r="J135" s="38">
        <v>673.06666666666661</v>
      </c>
      <c r="K135" s="38">
        <v>677.58333333333326</v>
      </c>
      <c r="L135" s="38">
        <v>680.86666666666656</v>
      </c>
      <c r="M135" s="28">
        <v>674.3</v>
      </c>
      <c r="N135" s="28">
        <v>666.5</v>
      </c>
      <c r="O135" s="39">
        <v>8709950</v>
      </c>
      <c r="P135" s="40">
        <v>1.2549407114624506E-2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1325.2</v>
      </c>
      <c r="F136" s="37">
        <v>1321.6166666666668</v>
      </c>
      <c r="G136" s="38">
        <v>1308.5333333333335</v>
      </c>
      <c r="H136" s="38">
        <v>1291.8666666666668</v>
      </c>
      <c r="I136" s="38">
        <v>1278.7833333333335</v>
      </c>
      <c r="J136" s="38">
        <v>1338.2833333333335</v>
      </c>
      <c r="K136" s="38">
        <v>1351.3666666666666</v>
      </c>
      <c r="L136" s="38">
        <v>1368.0333333333335</v>
      </c>
      <c r="M136" s="28">
        <v>1334.7</v>
      </c>
      <c r="N136" s="28">
        <v>1304.95</v>
      </c>
      <c r="O136" s="39">
        <v>10584700</v>
      </c>
      <c r="P136" s="40">
        <v>-4.8634704920095632E-2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222</v>
      </c>
      <c r="F137" s="37">
        <v>222.45000000000002</v>
      </c>
      <c r="G137" s="38">
        <v>220.90000000000003</v>
      </c>
      <c r="H137" s="38">
        <v>219.8</v>
      </c>
      <c r="I137" s="38">
        <v>218.25000000000003</v>
      </c>
      <c r="J137" s="38">
        <v>223.55000000000004</v>
      </c>
      <c r="K137" s="38">
        <v>225.10000000000005</v>
      </c>
      <c r="L137" s="38">
        <v>226.20000000000005</v>
      </c>
      <c r="M137" s="28">
        <v>224</v>
      </c>
      <c r="N137" s="28">
        <v>221.35</v>
      </c>
      <c r="O137" s="39">
        <v>21136000</v>
      </c>
      <c r="P137" s="40">
        <v>-3.1524926686217009E-2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106.1</v>
      </c>
      <c r="F138" s="37">
        <v>106.35000000000001</v>
      </c>
      <c r="G138" s="38">
        <v>105.20000000000002</v>
      </c>
      <c r="H138" s="38">
        <v>104.30000000000001</v>
      </c>
      <c r="I138" s="38">
        <v>103.15000000000002</v>
      </c>
      <c r="J138" s="38">
        <v>107.25000000000001</v>
      </c>
      <c r="K138" s="38">
        <v>108.40000000000002</v>
      </c>
      <c r="L138" s="38">
        <v>109.30000000000001</v>
      </c>
      <c r="M138" s="28">
        <v>107.5</v>
      </c>
      <c r="N138" s="28">
        <v>105.45</v>
      </c>
      <c r="O138" s="39">
        <v>33276000</v>
      </c>
      <c r="P138" s="40">
        <v>4.0720585475699005E-2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522.65</v>
      </c>
      <c r="F139" s="37">
        <v>524.20000000000005</v>
      </c>
      <c r="G139" s="38">
        <v>519.65000000000009</v>
      </c>
      <c r="H139" s="38">
        <v>516.65000000000009</v>
      </c>
      <c r="I139" s="38">
        <v>512.10000000000014</v>
      </c>
      <c r="J139" s="38">
        <v>527.20000000000005</v>
      </c>
      <c r="K139" s="38">
        <v>531.75</v>
      </c>
      <c r="L139" s="38">
        <v>534.75</v>
      </c>
      <c r="M139" s="28">
        <v>528.75</v>
      </c>
      <c r="N139" s="28">
        <v>521.20000000000005</v>
      </c>
      <c r="O139" s="39">
        <v>8151600</v>
      </c>
      <c r="P139" s="40">
        <v>1.4742739200943535E-3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8837.6</v>
      </c>
      <c r="F140" s="37">
        <v>8854.8333333333339</v>
      </c>
      <c r="G140" s="38">
        <v>8789.7666666666682</v>
      </c>
      <c r="H140" s="38">
        <v>8741.9333333333343</v>
      </c>
      <c r="I140" s="38">
        <v>8676.8666666666686</v>
      </c>
      <c r="J140" s="38">
        <v>8902.6666666666679</v>
      </c>
      <c r="K140" s="38">
        <v>8967.7333333333336</v>
      </c>
      <c r="L140" s="38">
        <v>9015.5666666666675</v>
      </c>
      <c r="M140" s="28">
        <v>8919.9</v>
      </c>
      <c r="N140" s="28">
        <v>8807</v>
      </c>
      <c r="O140" s="39">
        <v>4054700</v>
      </c>
      <c r="P140" s="40">
        <v>2.720280930830675E-3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805.65</v>
      </c>
      <c r="F141" s="37">
        <v>810.28333333333342</v>
      </c>
      <c r="G141" s="38">
        <v>798.56666666666683</v>
      </c>
      <c r="H141" s="38">
        <v>791.48333333333346</v>
      </c>
      <c r="I141" s="38">
        <v>779.76666666666688</v>
      </c>
      <c r="J141" s="38">
        <v>817.36666666666679</v>
      </c>
      <c r="K141" s="38">
        <v>829.08333333333326</v>
      </c>
      <c r="L141" s="38">
        <v>836.16666666666674</v>
      </c>
      <c r="M141" s="28">
        <v>822</v>
      </c>
      <c r="N141" s="28">
        <v>803.2</v>
      </c>
      <c r="O141" s="39">
        <v>16881875</v>
      </c>
      <c r="P141" s="40">
        <v>1.4497652582159624E-2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1258.0999999999999</v>
      </c>
      <c r="F142" s="37">
        <v>1263.4333333333334</v>
      </c>
      <c r="G142" s="38">
        <v>1248.8666666666668</v>
      </c>
      <c r="H142" s="38">
        <v>1239.6333333333334</v>
      </c>
      <c r="I142" s="38">
        <v>1225.0666666666668</v>
      </c>
      <c r="J142" s="38">
        <v>1272.6666666666667</v>
      </c>
      <c r="K142" s="38">
        <v>1287.2333333333333</v>
      </c>
      <c r="L142" s="38">
        <v>1296.4666666666667</v>
      </c>
      <c r="M142" s="28">
        <v>1278</v>
      </c>
      <c r="N142" s="28">
        <v>1254.2</v>
      </c>
      <c r="O142" s="39">
        <v>3553600</v>
      </c>
      <c r="P142" s="40">
        <v>4.8637032009953623E-3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1488.3</v>
      </c>
      <c r="F143" s="37">
        <v>1467.4333333333334</v>
      </c>
      <c r="G143" s="38">
        <v>1439.8666666666668</v>
      </c>
      <c r="H143" s="38">
        <v>1391.4333333333334</v>
      </c>
      <c r="I143" s="38">
        <v>1363.8666666666668</v>
      </c>
      <c r="J143" s="38">
        <v>1515.8666666666668</v>
      </c>
      <c r="K143" s="38">
        <v>1543.4333333333334</v>
      </c>
      <c r="L143" s="38">
        <v>1591.8666666666668</v>
      </c>
      <c r="M143" s="28">
        <v>1495</v>
      </c>
      <c r="N143" s="28">
        <v>1419</v>
      </c>
      <c r="O143" s="39">
        <v>1272300</v>
      </c>
      <c r="P143" s="40">
        <v>1.1930326890956812E-2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809.75</v>
      </c>
      <c r="F144" s="37">
        <v>813.73333333333323</v>
      </c>
      <c r="G144" s="38">
        <v>803.01666666666642</v>
      </c>
      <c r="H144" s="38">
        <v>796.28333333333319</v>
      </c>
      <c r="I144" s="38">
        <v>785.56666666666638</v>
      </c>
      <c r="J144" s="38">
        <v>820.46666666666647</v>
      </c>
      <c r="K144" s="38">
        <v>831.18333333333339</v>
      </c>
      <c r="L144" s="38">
        <v>837.91666666666652</v>
      </c>
      <c r="M144" s="28">
        <v>824.45</v>
      </c>
      <c r="N144" s="28">
        <v>807</v>
      </c>
      <c r="O144" s="39">
        <v>1814150</v>
      </c>
      <c r="P144" s="40">
        <v>-1.0737294201861132E-3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880.95</v>
      </c>
      <c r="F145" s="37">
        <v>884.15</v>
      </c>
      <c r="G145" s="38">
        <v>875.3</v>
      </c>
      <c r="H145" s="38">
        <v>869.65</v>
      </c>
      <c r="I145" s="38">
        <v>860.8</v>
      </c>
      <c r="J145" s="38">
        <v>889.8</v>
      </c>
      <c r="K145" s="38">
        <v>898.65000000000009</v>
      </c>
      <c r="L145" s="38">
        <v>904.3</v>
      </c>
      <c r="M145" s="28">
        <v>893</v>
      </c>
      <c r="N145" s="28">
        <v>878.5</v>
      </c>
      <c r="O145" s="39">
        <v>2639200</v>
      </c>
      <c r="P145" s="40">
        <v>-6.6245106895513398E-3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3227.55</v>
      </c>
      <c r="F146" s="37">
        <v>3239.3333333333335</v>
      </c>
      <c r="G146" s="38">
        <v>3203.7166666666672</v>
      </c>
      <c r="H146" s="38">
        <v>3179.8833333333337</v>
      </c>
      <c r="I146" s="38">
        <v>3144.2666666666673</v>
      </c>
      <c r="J146" s="38">
        <v>3263.166666666667</v>
      </c>
      <c r="K146" s="38">
        <v>3298.7833333333328</v>
      </c>
      <c r="L146" s="38">
        <v>3322.6166666666668</v>
      </c>
      <c r="M146" s="28">
        <v>3274.95</v>
      </c>
      <c r="N146" s="28">
        <v>3215.5</v>
      </c>
      <c r="O146" s="39">
        <v>2887600</v>
      </c>
      <c r="P146" s="40">
        <v>6.7638240011156821E-3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123.55</v>
      </c>
      <c r="F147" s="37">
        <v>123.76666666666667</v>
      </c>
      <c r="G147" s="38">
        <v>122.78333333333333</v>
      </c>
      <c r="H147" s="38">
        <v>122.01666666666667</v>
      </c>
      <c r="I147" s="38">
        <v>121.03333333333333</v>
      </c>
      <c r="J147" s="38">
        <v>124.53333333333333</v>
      </c>
      <c r="K147" s="38">
        <v>125.51666666666665</v>
      </c>
      <c r="L147" s="38">
        <v>126.28333333333333</v>
      </c>
      <c r="M147" s="28">
        <v>124.75</v>
      </c>
      <c r="N147" s="28">
        <v>123</v>
      </c>
      <c r="O147" s="39">
        <v>48955500</v>
      </c>
      <c r="P147" s="40">
        <v>4.7100110823790177E-3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2102.5</v>
      </c>
      <c r="F148" s="37">
        <v>2111.25</v>
      </c>
      <c r="G148" s="38">
        <v>2080.9</v>
      </c>
      <c r="H148" s="38">
        <v>2059.3000000000002</v>
      </c>
      <c r="I148" s="38">
        <v>2028.9500000000003</v>
      </c>
      <c r="J148" s="38">
        <v>2132.85</v>
      </c>
      <c r="K148" s="38">
        <v>2163.2000000000003</v>
      </c>
      <c r="L148" s="38">
        <v>2184.7999999999997</v>
      </c>
      <c r="M148" s="28">
        <v>2141.6</v>
      </c>
      <c r="N148" s="28">
        <v>2089.65</v>
      </c>
      <c r="O148" s="39">
        <v>2312100</v>
      </c>
      <c r="P148" s="40">
        <v>-7.7356365001877581E-3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85458.1</v>
      </c>
      <c r="F149" s="37">
        <v>85793.183333333334</v>
      </c>
      <c r="G149" s="38">
        <v>84920.416666666672</v>
      </c>
      <c r="H149" s="38">
        <v>84382.733333333337</v>
      </c>
      <c r="I149" s="38">
        <v>83509.966666666674</v>
      </c>
      <c r="J149" s="38">
        <v>86330.866666666669</v>
      </c>
      <c r="K149" s="38">
        <v>87203.633333333331</v>
      </c>
      <c r="L149" s="38">
        <v>87741.316666666666</v>
      </c>
      <c r="M149" s="28">
        <v>86665.95</v>
      </c>
      <c r="N149" s="28">
        <v>85255.5</v>
      </c>
      <c r="O149" s="39">
        <v>61570</v>
      </c>
      <c r="P149" s="40">
        <v>1.4667106130520765E-2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1035.95</v>
      </c>
      <c r="F150" s="37">
        <v>1038.4000000000001</v>
      </c>
      <c r="G150" s="38">
        <v>1029.6500000000001</v>
      </c>
      <c r="H150" s="38">
        <v>1023.3499999999999</v>
      </c>
      <c r="I150" s="38">
        <v>1014.5999999999999</v>
      </c>
      <c r="J150" s="38">
        <v>1044.7000000000003</v>
      </c>
      <c r="K150" s="38">
        <v>1053.4500000000003</v>
      </c>
      <c r="L150" s="38">
        <v>1059.7500000000005</v>
      </c>
      <c r="M150" s="28">
        <v>1047.1500000000001</v>
      </c>
      <c r="N150" s="28">
        <v>1032.0999999999999</v>
      </c>
      <c r="O150" s="39">
        <v>5965875</v>
      </c>
      <c r="P150" s="40">
        <v>-1.0674368956423458E-3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78.400000000000006</v>
      </c>
      <c r="F151" s="37">
        <v>79.11666666666666</v>
      </c>
      <c r="G151" s="38">
        <v>77.383333333333326</v>
      </c>
      <c r="H151" s="38">
        <v>76.36666666666666</v>
      </c>
      <c r="I151" s="38">
        <v>74.633333333333326</v>
      </c>
      <c r="J151" s="38">
        <v>80.133333333333326</v>
      </c>
      <c r="K151" s="38">
        <v>81.866666666666646</v>
      </c>
      <c r="L151" s="38">
        <v>82.883333333333326</v>
      </c>
      <c r="M151" s="28">
        <v>80.849999999999994</v>
      </c>
      <c r="N151" s="28">
        <v>78.099999999999994</v>
      </c>
      <c r="O151" s="39">
        <v>63733000</v>
      </c>
      <c r="P151" s="40">
        <v>-3.9994667377682978E-4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4224</v>
      </c>
      <c r="F152" s="37">
        <v>4237.2</v>
      </c>
      <c r="G152" s="38">
        <v>4198.7999999999993</v>
      </c>
      <c r="H152" s="38">
        <v>4173.5999999999995</v>
      </c>
      <c r="I152" s="38">
        <v>4135.1999999999989</v>
      </c>
      <c r="J152" s="38">
        <v>4262.3999999999996</v>
      </c>
      <c r="K152" s="38">
        <v>4300.7999999999993</v>
      </c>
      <c r="L152" s="38">
        <v>4326</v>
      </c>
      <c r="M152" s="28">
        <v>4275.6000000000004</v>
      </c>
      <c r="N152" s="28">
        <v>4212</v>
      </c>
      <c r="O152" s="39">
        <v>1736375</v>
      </c>
      <c r="P152" s="40">
        <v>1.1873543123543124E-2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4342.6499999999996</v>
      </c>
      <c r="F153" s="37">
        <v>4355.5333333333328</v>
      </c>
      <c r="G153" s="38">
        <v>4291.0666666666657</v>
      </c>
      <c r="H153" s="38">
        <v>4239.4833333333327</v>
      </c>
      <c r="I153" s="38">
        <v>4175.0166666666655</v>
      </c>
      <c r="J153" s="38">
        <v>4407.1166666666659</v>
      </c>
      <c r="K153" s="38">
        <v>4471.583333333333</v>
      </c>
      <c r="L153" s="38">
        <v>4523.1666666666661</v>
      </c>
      <c r="M153" s="28">
        <v>4420</v>
      </c>
      <c r="N153" s="28">
        <v>4303.95</v>
      </c>
      <c r="O153" s="39">
        <v>575325</v>
      </c>
      <c r="P153" s="40">
        <v>7.0894052776683735E-3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19194.55</v>
      </c>
      <c r="F154" s="37">
        <v>19197.166666666668</v>
      </c>
      <c r="G154" s="38">
        <v>19051.333333333336</v>
      </c>
      <c r="H154" s="38">
        <v>18908.116666666669</v>
      </c>
      <c r="I154" s="38">
        <v>18762.283333333336</v>
      </c>
      <c r="J154" s="38">
        <v>19340.383333333335</v>
      </c>
      <c r="K154" s="38">
        <v>19486.216666666671</v>
      </c>
      <c r="L154" s="38">
        <v>19629.433333333334</v>
      </c>
      <c r="M154" s="28">
        <v>19343</v>
      </c>
      <c r="N154" s="28">
        <v>19053.95</v>
      </c>
      <c r="O154" s="39">
        <v>311480</v>
      </c>
      <c r="P154" s="40">
        <v>-6.3799923440091876E-3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123.1</v>
      </c>
      <c r="F155" s="37">
        <v>123.8</v>
      </c>
      <c r="G155" s="38">
        <v>122.1</v>
      </c>
      <c r="H155" s="38">
        <v>121.1</v>
      </c>
      <c r="I155" s="38">
        <v>119.39999999999999</v>
      </c>
      <c r="J155" s="38">
        <v>124.8</v>
      </c>
      <c r="K155" s="38">
        <v>126.50000000000001</v>
      </c>
      <c r="L155" s="38">
        <v>127.5</v>
      </c>
      <c r="M155" s="28">
        <v>125.5</v>
      </c>
      <c r="N155" s="28">
        <v>122.8</v>
      </c>
      <c r="O155" s="39">
        <v>57519500</v>
      </c>
      <c r="P155" s="40">
        <v>-1.3958357566592997E-3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167.25</v>
      </c>
      <c r="F156" s="37">
        <v>167.71666666666667</v>
      </c>
      <c r="G156" s="38">
        <v>165.88333333333333</v>
      </c>
      <c r="H156" s="38">
        <v>164.51666666666665</v>
      </c>
      <c r="I156" s="38">
        <v>162.68333333333331</v>
      </c>
      <c r="J156" s="38">
        <v>169.08333333333334</v>
      </c>
      <c r="K156" s="38">
        <v>170.91666666666666</v>
      </c>
      <c r="L156" s="38">
        <v>172.28333333333336</v>
      </c>
      <c r="M156" s="28">
        <v>169.55</v>
      </c>
      <c r="N156" s="28">
        <v>166.35</v>
      </c>
      <c r="O156" s="39">
        <v>91046100</v>
      </c>
      <c r="P156" s="40">
        <v>-3.4630726459567267E-2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1036.2</v>
      </c>
      <c r="F157" s="37">
        <v>1039.1499999999999</v>
      </c>
      <c r="G157" s="38">
        <v>1022.8499999999997</v>
      </c>
      <c r="H157" s="38">
        <v>1009.4999999999998</v>
      </c>
      <c r="I157" s="38">
        <v>993.19999999999959</v>
      </c>
      <c r="J157" s="38">
        <v>1052.4999999999998</v>
      </c>
      <c r="K157" s="38">
        <v>1068.8</v>
      </c>
      <c r="L157" s="38">
        <v>1082.1499999999999</v>
      </c>
      <c r="M157" s="28">
        <v>1055.45</v>
      </c>
      <c r="N157" s="28">
        <v>1025.8</v>
      </c>
      <c r="O157" s="39">
        <v>4871300</v>
      </c>
      <c r="P157" s="40">
        <v>4.9097472924187723E-3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3158.15</v>
      </c>
      <c r="F158" s="37">
        <v>3151.4666666666672</v>
      </c>
      <c r="G158" s="38">
        <v>3114.8833333333341</v>
      </c>
      <c r="H158" s="38">
        <v>3071.6166666666668</v>
      </c>
      <c r="I158" s="38">
        <v>3035.0333333333338</v>
      </c>
      <c r="J158" s="38">
        <v>3194.7333333333345</v>
      </c>
      <c r="K158" s="38">
        <v>3231.3166666666675</v>
      </c>
      <c r="L158" s="38">
        <v>3274.5833333333348</v>
      </c>
      <c r="M158" s="28">
        <v>3188.05</v>
      </c>
      <c r="N158" s="28">
        <v>3108.2</v>
      </c>
      <c r="O158" s="39">
        <v>566000</v>
      </c>
      <c r="P158" s="40">
        <v>2.2398843930635837E-2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132.44999999999999</v>
      </c>
      <c r="F159" s="37">
        <v>133.06666666666663</v>
      </c>
      <c r="G159" s="38">
        <v>131.28333333333327</v>
      </c>
      <c r="H159" s="38">
        <v>130.11666666666665</v>
      </c>
      <c r="I159" s="38">
        <v>128.33333333333329</v>
      </c>
      <c r="J159" s="38">
        <v>134.23333333333326</v>
      </c>
      <c r="K159" s="38">
        <v>136.01666666666662</v>
      </c>
      <c r="L159" s="38">
        <v>137.18333333333325</v>
      </c>
      <c r="M159" s="28">
        <v>134.85</v>
      </c>
      <c r="N159" s="28">
        <v>131.9</v>
      </c>
      <c r="O159" s="39">
        <v>52171350</v>
      </c>
      <c r="P159" s="40">
        <v>-2.2012124711316396E-2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49758.6</v>
      </c>
      <c r="F160" s="37">
        <v>50055.049999999996</v>
      </c>
      <c r="G160" s="38">
        <v>49355.049999999988</v>
      </c>
      <c r="H160" s="38">
        <v>48951.499999999993</v>
      </c>
      <c r="I160" s="38">
        <v>48251.499999999985</v>
      </c>
      <c r="J160" s="38">
        <v>50458.599999999991</v>
      </c>
      <c r="K160" s="38">
        <v>51158.600000000006</v>
      </c>
      <c r="L160" s="38">
        <v>51562.149999999994</v>
      </c>
      <c r="M160" s="28">
        <v>50755.05</v>
      </c>
      <c r="N160" s="28">
        <v>49651.5</v>
      </c>
      <c r="O160" s="39">
        <v>96705</v>
      </c>
      <c r="P160" s="40">
        <v>-3.246753246753247E-3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1017.95</v>
      </c>
      <c r="F161" s="37">
        <v>1025.6166666666668</v>
      </c>
      <c r="G161" s="38">
        <v>1006.8333333333335</v>
      </c>
      <c r="H161" s="38">
        <v>995.7166666666667</v>
      </c>
      <c r="I161" s="38">
        <v>976.93333333333339</v>
      </c>
      <c r="J161" s="38">
        <v>1036.7333333333336</v>
      </c>
      <c r="K161" s="38">
        <v>1055.5166666666669</v>
      </c>
      <c r="L161" s="38">
        <v>1066.6333333333337</v>
      </c>
      <c r="M161" s="28">
        <v>1044.4000000000001</v>
      </c>
      <c r="N161" s="28">
        <v>1014.5</v>
      </c>
      <c r="O161" s="39">
        <v>6890950</v>
      </c>
      <c r="P161" s="40">
        <v>2.0983579839465426E-2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3298.15</v>
      </c>
      <c r="F162" s="37">
        <v>3330.7833333333333</v>
      </c>
      <c r="G162" s="38">
        <v>3252.4666666666667</v>
      </c>
      <c r="H162" s="38">
        <v>3206.7833333333333</v>
      </c>
      <c r="I162" s="38">
        <v>3128.4666666666667</v>
      </c>
      <c r="J162" s="38">
        <v>3376.4666666666667</v>
      </c>
      <c r="K162" s="38">
        <v>3454.7833333333333</v>
      </c>
      <c r="L162" s="38">
        <v>3500.4666666666667</v>
      </c>
      <c r="M162" s="28">
        <v>3409.1</v>
      </c>
      <c r="N162" s="28">
        <v>3285.1</v>
      </c>
      <c r="O162" s="39">
        <v>777450</v>
      </c>
      <c r="P162" s="40">
        <v>8.7038590604026841E-2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218.85</v>
      </c>
      <c r="F163" s="37">
        <v>219.31666666666669</v>
      </c>
      <c r="G163" s="38">
        <v>217.03333333333339</v>
      </c>
      <c r="H163" s="38">
        <v>215.2166666666667</v>
      </c>
      <c r="I163" s="38">
        <v>212.93333333333339</v>
      </c>
      <c r="J163" s="38">
        <v>221.13333333333338</v>
      </c>
      <c r="K163" s="38">
        <v>223.41666666666669</v>
      </c>
      <c r="L163" s="38">
        <v>225.23333333333338</v>
      </c>
      <c r="M163" s="28">
        <v>221.6</v>
      </c>
      <c r="N163" s="28">
        <v>217.5</v>
      </c>
      <c r="O163" s="39">
        <v>14532000</v>
      </c>
      <c r="P163" s="40">
        <v>3.0857629282826132E-2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117</v>
      </c>
      <c r="F164" s="37">
        <v>117.56666666666666</v>
      </c>
      <c r="G164" s="38">
        <v>115.98333333333332</v>
      </c>
      <c r="H164" s="38">
        <v>114.96666666666665</v>
      </c>
      <c r="I164" s="38">
        <v>113.38333333333331</v>
      </c>
      <c r="J164" s="38">
        <v>118.58333333333333</v>
      </c>
      <c r="K164" s="38">
        <v>120.16666666666667</v>
      </c>
      <c r="L164" s="38">
        <v>121.18333333333334</v>
      </c>
      <c r="M164" s="28">
        <v>119.15</v>
      </c>
      <c r="N164" s="28">
        <v>116.55</v>
      </c>
      <c r="O164" s="39">
        <v>52817800</v>
      </c>
      <c r="P164" s="40">
        <v>-2.5286041189931351E-2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2885.8</v>
      </c>
      <c r="F165" s="37">
        <v>2872.3666666666668</v>
      </c>
      <c r="G165" s="38">
        <v>2852.8333333333335</v>
      </c>
      <c r="H165" s="38">
        <v>2819.8666666666668</v>
      </c>
      <c r="I165" s="38">
        <v>2800.3333333333335</v>
      </c>
      <c r="J165" s="38">
        <v>2905.3333333333335</v>
      </c>
      <c r="K165" s="38">
        <v>2924.8666666666663</v>
      </c>
      <c r="L165" s="38">
        <v>2957.8333333333335</v>
      </c>
      <c r="M165" s="28">
        <v>2891.9</v>
      </c>
      <c r="N165" s="28">
        <v>2839.4</v>
      </c>
      <c r="O165" s="39">
        <v>2647750</v>
      </c>
      <c r="P165" s="40">
        <v>4.1806020066889632E-2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3257.6</v>
      </c>
      <c r="F166" s="37">
        <v>3275.4500000000003</v>
      </c>
      <c r="G166" s="38">
        <v>3227.7500000000005</v>
      </c>
      <c r="H166" s="38">
        <v>3197.9</v>
      </c>
      <c r="I166" s="38">
        <v>3150.2000000000003</v>
      </c>
      <c r="J166" s="38">
        <v>3305.3000000000006</v>
      </c>
      <c r="K166" s="38">
        <v>3353.0000000000005</v>
      </c>
      <c r="L166" s="38">
        <v>3382.8500000000008</v>
      </c>
      <c r="M166" s="28">
        <v>3323.15</v>
      </c>
      <c r="N166" s="28">
        <v>3245.6</v>
      </c>
      <c r="O166" s="39">
        <v>1627750</v>
      </c>
      <c r="P166" s="40">
        <v>7.1152358855375098E-3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38.450000000000003</v>
      </c>
      <c r="F167" s="37">
        <v>38.333333333333336</v>
      </c>
      <c r="G167" s="38">
        <v>37.966666666666669</v>
      </c>
      <c r="H167" s="38">
        <v>37.483333333333334</v>
      </c>
      <c r="I167" s="38">
        <v>37.116666666666667</v>
      </c>
      <c r="J167" s="38">
        <v>38.81666666666667</v>
      </c>
      <c r="K167" s="38">
        <v>39.18333333333333</v>
      </c>
      <c r="L167" s="38">
        <v>39.666666666666671</v>
      </c>
      <c r="M167" s="28">
        <v>38.700000000000003</v>
      </c>
      <c r="N167" s="28">
        <v>37.85</v>
      </c>
      <c r="O167" s="39">
        <v>237360000</v>
      </c>
      <c r="P167" s="40">
        <v>-2.0218358269308531E-4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2503.75</v>
      </c>
      <c r="F168" s="37">
        <v>2514.5833333333335</v>
      </c>
      <c r="G168" s="38">
        <v>2484.166666666667</v>
      </c>
      <c r="H168" s="38">
        <v>2464.5833333333335</v>
      </c>
      <c r="I168" s="38">
        <v>2434.166666666667</v>
      </c>
      <c r="J168" s="38">
        <v>2534.166666666667</v>
      </c>
      <c r="K168" s="38">
        <v>2564.5833333333339</v>
      </c>
      <c r="L168" s="38">
        <v>2584.166666666667</v>
      </c>
      <c r="M168" s="28">
        <v>2545</v>
      </c>
      <c r="N168" s="28">
        <v>2495</v>
      </c>
      <c r="O168" s="39">
        <v>918000</v>
      </c>
      <c r="P168" s="40">
        <v>1.2909632571996028E-2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225.5</v>
      </c>
      <c r="F169" s="37">
        <v>225.75</v>
      </c>
      <c r="G169" s="38">
        <v>223.95</v>
      </c>
      <c r="H169" s="38">
        <v>222.39999999999998</v>
      </c>
      <c r="I169" s="38">
        <v>220.59999999999997</v>
      </c>
      <c r="J169" s="38">
        <v>227.3</v>
      </c>
      <c r="K169" s="38">
        <v>229.10000000000002</v>
      </c>
      <c r="L169" s="38">
        <v>230.65000000000003</v>
      </c>
      <c r="M169" s="28">
        <v>227.55</v>
      </c>
      <c r="N169" s="28">
        <v>224.2</v>
      </c>
      <c r="O169" s="39">
        <v>46869300</v>
      </c>
      <c r="P169" s="40">
        <v>6.085545380781268E-3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1897.45</v>
      </c>
      <c r="F170" s="37">
        <v>1896.9666666666665</v>
      </c>
      <c r="G170" s="38">
        <v>1884.4833333333329</v>
      </c>
      <c r="H170" s="38">
        <v>1871.5166666666664</v>
      </c>
      <c r="I170" s="38">
        <v>1859.0333333333328</v>
      </c>
      <c r="J170" s="38">
        <v>1909.9333333333329</v>
      </c>
      <c r="K170" s="38">
        <v>1922.4166666666665</v>
      </c>
      <c r="L170" s="38">
        <v>1935.383333333333</v>
      </c>
      <c r="M170" s="28">
        <v>1909.45</v>
      </c>
      <c r="N170" s="28">
        <v>1884</v>
      </c>
      <c r="O170" s="39">
        <v>2900689</v>
      </c>
      <c r="P170" s="40">
        <v>7.7725691819144113E-2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202.2</v>
      </c>
      <c r="F171" s="37">
        <v>203.68333333333331</v>
      </c>
      <c r="G171" s="38">
        <v>200.36666666666662</v>
      </c>
      <c r="H171" s="38">
        <v>198.5333333333333</v>
      </c>
      <c r="I171" s="38">
        <v>195.21666666666661</v>
      </c>
      <c r="J171" s="38">
        <v>205.51666666666662</v>
      </c>
      <c r="K171" s="38">
        <v>208.83333333333329</v>
      </c>
      <c r="L171" s="38">
        <v>210.66666666666663</v>
      </c>
      <c r="M171" s="28">
        <v>207</v>
      </c>
      <c r="N171" s="28">
        <v>201.85</v>
      </c>
      <c r="O171" s="39">
        <v>11553500</v>
      </c>
      <c r="P171" s="40">
        <v>-2.5966361758630863E-2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784.05</v>
      </c>
      <c r="F172" s="37">
        <v>781.36666666666667</v>
      </c>
      <c r="G172" s="38">
        <v>772.7833333333333</v>
      </c>
      <c r="H172" s="38">
        <v>761.51666666666665</v>
      </c>
      <c r="I172" s="38">
        <v>752.93333333333328</v>
      </c>
      <c r="J172" s="38">
        <v>792.63333333333333</v>
      </c>
      <c r="K172" s="38">
        <v>801.21666666666658</v>
      </c>
      <c r="L172" s="38">
        <v>812.48333333333335</v>
      </c>
      <c r="M172" s="28">
        <v>789.95</v>
      </c>
      <c r="N172" s="28">
        <v>770.1</v>
      </c>
      <c r="O172" s="39">
        <v>4955500</v>
      </c>
      <c r="P172" s="40">
        <v>3.6150800482010674E-3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125</v>
      </c>
      <c r="F173" s="37">
        <v>126</v>
      </c>
      <c r="G173" s="38">
        <v>122.80000000000001</v>
      </c>
      <c r="H173" s="38">
        <v>120.60000000000001</v>
      </c>
      <c r="I173" s="38">
        <v>117.40000000000002</v>
      </c>
      <c r="J173" s="38">
        <v>128.19999999999999</v>
      </c>
      <c r="K173" s="38">
        <v>131.39999999999998</v>
      </c>
      <c r="L173" s="38">
        <v>133.6</v>
      </c>
      <c r="M173" s="28">
        <v>129.19999999999999</v>
      </c>
      <c r="N173" s="28">
        <v>123.8</v>
      </c>
      <c r="O173" s="39">
        <v>55455000</v>
      </c>
      <c r="P173" s="40">
        <v>6.0122347543490731E-2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106.75</v>
      </c>
      <c r="F174" s="37">
        <v>107.35000000000001</v>
      </c>
      <c r="G174" s="38">
        <v>105.70000000000002</v>
      </c>
      <c r="H174" s="38">
        <v>104.65</v>
      </c>
      <c r="I174" s="38">
        <v>103.00000000000001</v>
      </c>
      <c r="J174" s="38">
        <v>108.40000000000002</v>
      </c>
      <c r="K174" s="38">
        <v>110.05000000000003</v>
      </c>
      <c r="L174" s="38">
        <v>111.10000000000002</v>
      </c>
      <c r="M174" s="28">
        <v>109</v>
      </c>
      <c r="N174" s="28">
        <v>106.3</v>
      </c>
      <c r="O174" s="39">
        <v>32384000</v>
      </c>
      <c r="P174" s="40">
        <v>1.5554440541896638E-2</v>
      </c>
    </row>
    <row r="175" spans="1:16" ht="12.75" customHeight="1">
      <c r="A175" s="28">
        <v>165</v>
      </c>
      <c r="B175" s="227" t="s">
        <v>79</v>
      </c>
      <c r="C175" s="30" t="s">
        <v>185</v>
      </c>
      <c r="D175" s="31">
        <v>44833</v>
      </c>
      <c r="E175" s="37">
        <v>2591.6999999999998</v>
      </c>
      <c r="F175" s="37">
        <v>2590.4333333333329</v>
      </c>
      <c r="G175" s="38">
        <v>2577.3666666666659</v>
      </c>
      <c r="H175" s="38">
        <v>2563.0333333333328</v>
      </c>
      <c r="I175" s="38">
        <v>2549.9666666666658</v>
      </c>
      <c r="J175" s="38">
        <v>2604.766666666666</v>
      </c>
      <c r="K175" s="38">
        <v>2617.8333333333326</v>
      </c>
      <c r="L175" s="38">
        <v>2632.1666666666661</v>
      </c>
      <c r="M175" s="28">
        <v>2603.5</v>
      </c>
      <c r="N175" s="28">
        <v>2576.1</v>
      </c>
      <c r="O175" s="39">
        <v>35305000</v>
      </c>
      <c r="P175" s="40">
        <v>-1.9115450239651108E-4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81.900000000000006</v>
      </c>
      <c r="F176" s="37">
        <v>82.333333333333329</v>
      </c>
      <c r="G176" s="38">
        <v>81.066666666666663</v>
      </c>
      <c r="H176" s="38">
        <v>80.233333333333334</v>
      </c>
      <c r="I176" s="38">
        <v>78.966666666666669</v>
      </c>
      <c r="J176" s="38">
        <v>83.166666666666657</v>
      </c>
      <c r="K176" s="38">
        <v>84.433333333333337</v>
      </c>
      <c r="L176" s="38">
        <v>85.266666666666652</v>
      </c>
      <c r="M176" s="28">
        <v>83.6</v>
      </c>
      <c r="N176" s="28">
        <v>81.5</v>
      </c>
      <c r="O176" s="39">
        <v>106968000</v>
      </c>
      <c r="P176" s="40">
        <v>6.1738788797216146E-4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964.25</v>
      </c>
      <c r="F177" s="37">
        <v>965.13333333333333</v>
      </c>
      <c r="G177" s="38">
        <v>957.11666666666667</v>
      </c>
      <c r="H177" s="38">
        <v>949.98333333333335</v>
      </c>
      <c r="I177" s="38">
        <v>941.9666666666667</v>
      </c>
      <c r="J177" s="38">
        <v>972.26666666666665</v>
      </c>
      <c r="K177" s="38">
        <v>980.2833333333333</v>
      </c>
      <c r="L177" s="38">
        <v>987.41666666666663</v>
      </c>
      <c r="M177" s="28">
        <v>973.15</v>
      </c>
      <c r="N177" s="28">
        <v>958</v>
      </c>
      <c r="O177" s="39">
        <v>5171200</v>
      </c>
      <c r="P177" s="40">
        <v>-2.8408236885615511E-2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1321.35</v>
      </c>
      <c r="F178" s="37">
        <v>1325.2666666666667</v>
      </c>
      <c r="G178" s="38">
        <v>1307.8833333333332</v>
      </c>
      <c r="H178" s="38">
        <v>1294.4166666666665</v>
      </c>
      <c r="I178" s="38">
        <v>1277.0333333333331</v>
      </c>
      <c r="J178" s="38">
        <v>1338.7333333333333</v>
      </c>
      <c r="K178" s="38">
        <v>1356.116666666667</v>
      </c>
      <c r="L178" s="38">
        <v>1369.5833333333335</v>
      </c>
      <c r="M178" s="28">
        <v>1342.65</v>
      </c>
      <c r="N178" s="28">
        <v>1311.8</v>
      </c>
      <c r="O178" s="39">
        <v>5811750</v>
      </c>
      <c r="P178" s="40">
        <v>-2.9919879819729593E-2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546.95000000000005</v>
      </c>
      <c r="F179" s="37">
        <v>544.2166666666667</v>
      </c>
      <c r="G179" s="38">
        <v>539.88333333333344</v>
      </c>
      <c r="H179" s="38">
        <v>532.81666666666672</v>
      </c>
      <c r="I179" s="38">
        <v>528.48333333333346</v>
      </c>
      <c r="J179" s="38">
        <v>551.28333333333342</v>
      </c>
      <c r="K179" s="38">
        <v>555.61666666666667</v>
      </c>
      <c r="L179" s="38">
        <v>562.68333333333339</v>
      </c>
      <c r="M179" s="28">
        <v>548.54999999999995</v>
      </c>
      <c r="N179" s="28">
        <v>537.15</v>
      </c>
      <c r="O179" s="39">
        <v>49887000</v>
      </c>
      <c r="P179" s="40">
        <v>-2.6689057486430565E-3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24151.7</v>
      </c>
      <c r="F180" s="37">
        <v>23727.45</v>
      </c>
      <c r="G180" s="38">
        <v>23132.050000000003</v>
      </c>
      <c r="H180" s="38">
        <v>22112.400000000001</v>
      </c>
      <c r="I180" s="38">
        <v>21517.000000000004</v>
      </c>
      <c r="J180" s="38">
        <v>24747.100000000002</v>
      </c>
      <c r="K180" s="38">
        <v>25342.500000000004</v>
      </c>
      <c r="L180" s="38">
        <v>26362.15</v>
      </c>
      <c r="M180" s="28">
        <v>24322.85</v>
      </c>
      <c r="N180" s="28">
        <v>22707.8</v>
      </c>
      <c r="O180" s="39">
        <v>388525</v>
      </c>
      <c r="P180" s="40">
        <v>0.10722428042177258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2959.1</v>
      </c>
      <c r="F181" s="37">
        <v>2958.1166666666668</v>
      </c>
      <c r="G181" s="38">
        <v>2941.2333333333336</v>
      </c>
      <c r="H181" s="38">
        <v>2923.3666666666668</v>
      </c>
      <c r="I181" s="38">
        <v>2906.4833333333336</v>
      </c>
      <c r="J181" s="38">
        <v>2975.9833333333336</v>
      </c>
      <c r="K181" s="38">
        <v>2992.8666666666668</v>
      </c>
      <c r="L181" s="38">
        <v>3010.7333333333336</v>
      </c>
      <c r="M181" s="28">
        <v>2975</v>
      </c>
      <c r="N181" s="28">
        <v>2940.25</v>
      </c>
      <c r="O181" s="39">
        <v>1733050</v>
      </c>
      <c r="P181" s="40">
        <v>-1.2070857501175734E-2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2660</v>
      </c>
      <c r="F182" s="37">
        <v>2658.6333333333332</v>
      </c>
      <c r="G182" s="38">
        <v>2638.2666666666664</v>
      </c>
      <c r="H182" s="38">
        <v>2616.5333333333333</v>
      </c>
      <c r="I182" s="38">
        <v>2596.1666666666665</v>
      </c>
      <c r="J182" s="38">
        <v>2680.3666666666663</v>
      </c>
      <c r="K182" s="38">
        <v>2700.7333333333331</v>
      </c>
      <c r="L182" s="38">
        <v>2722.4666666666662</v>
      </c>
      <c r="M182" s="28">
        <v>2679</v>
      </c>
      <c r="N182" s="28">
        <v>2636.9</v>
      </c>
      <c r="O182" s="39">
        <v>3303000</v>
      </c>
      <c r="P182" s="40">
        <v>6.628571428571429E-3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1367.45</v>
      </c>
      <c r="F183" s="37">
        <v>1373.6666666666667</v>
      </c>
      <c r="G183" s="38">
        <v>1355.5833333333335</v>
      </c>
      <c r="H183" s="38">
        <v>1343.7166666666667</v>
      </c>
      <c r="I183" s="38">
        <v>1325.6333333333334</v>
      </c>
      <c r="J183" s="38">
        <v>1385.5333333333335</v>
      </c>
      <c r="K183" s="38">
        <v>1403.616666666667</v>
      </c>
      <c r="L183" s="38">
        <v>1415.4833333333336</v>
      </c>
      <c r="M183" s="28">
        <v>1391.75</v>
      </c>
      <c r="N183" s="28">
        <v>1361.8</v>
      </c>
      <c r="O183" s="39">
        <v>3974400</v>
      </c>
      <c r="P183" s="40">
        <v>3.1936438697616448E-2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896.8</v>
      </c>
      <c r="F184" s="37">
        <v>896.73333333333323</v>
      </c>
      <c r="G184" s="38">
        <v>890.46666666666647</v>
      </c>
      <c r="H184" s="38">
        <v>884.13333333333321</v>
      </c>
      <c r="I184" s="38">
        <v>877.86666666666645</v>
      </c>
      <c r="J184" s="38">
        <v>903.06666666666649</v>
      </c>
      <c r="K184" s="38">
        <v>909.33333333333314</v>
      </c>
      <c r="L184" s="38">
        <v>915.66666666666652</v>
      </c>
      <c r="M184" s="28">
        <v>903</v>
      </c>
      <c r="N184" s="28">
        <v>890.4</v>
      </c>
      <c r="O184" s="39">
        <v>22854300</v>
      </c>
      <c r="P184" s="40">
        <v>-7.3455146451198233E-4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513.29999999999995</v>
      </c>
      <c r="F185" s="37">
        <v>515.76666666666665</v>
      </c>
      <c r="G185" s="38">
        <v>509.5333333333333</v>
      </c>
      <c r="H185" s="38">
        <v>505.76666666666665</v>
      </c>
      <c r="I185" s="38">
        <v>499.5333333333333</v>
      </c>
      <c r="J185" s="38">
        <v>519.5333333333333</v>
      </c>
      <c r="K185" s="38">
        <v>525.76666666666665</v>
      </c>
      <c r="L185" s="38">
        <v>529.5333333333333</v>
      </c>
      <c r="M185" s="28">
        <v>522</v>
      </c>
      <c r="N185" s="28">
        <v>512</v>
      </c>
      <c r="O185" s="39">
        <v>10669500</v>
      </c>
      <c r="P185" s="40">
        <v>-2.1056977704376548E-2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574</v>
      </c>
      <c r="F186" s="37">
        <v>574.58333333333337</v>
      </c>
      <c r="G186" s="38">
        <v>570.91666666666674</v>
      </c>
      <c r="H186" s="38">
        <v>567.83333333333337</v>
      </c>
      <c r="I186" s="38">
        <v>564.16666666666674</v>
      </c>
      <c r="J186" s="38">
        <v>577.66666666666674</v>
      </c>
      <c r="K186" s="38">
        <v>581.33333333333348</v>
      </c>
      <c r="L186" s="38">
        <v>584.41666666666674</v>
      </c>
      <c r="M186" s="28">
        <v>578.25</v>
      </c>
      <c r="N186" s="28">
        <v>571.5</v>
      </c>
      <c r="O186" s="39">
        <v>4684000</v>
      </c>
      <c r="P186" s="40">
        <v>2.3825136612021857E-2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1123.5</v>
      </c>
      <c r="F187" s="37">
        <v>1126.4333333333334</v>
      </c>
      <c r="G187" s="38">
        <v>1113.8666666666668</v>
      </c>
      <c r="H187" s="38">
        <v>1104.2333333333333</v>
      </c>
      <c r="I187" s="38">
        <v>1091.6666666666667</v>
      </c>
      <c r="J187" s="38">
        <v>1136.0666666666668</v>
      </c>
      <c r="K187" s="38">
        <v>1148.6333333333334</v>
      </c>
      <c r="L187" s="38">
        <v>1158.2666666666669</v>
      </c>
      <c r="M187" s="28">
        <v>1139</v>
      </c>
      <c r="N187" s="28">
        <v>1116.8</v>
      </c>
      <c r="O187" s="39">
        <v>7510000</v>
      </c>
      <c r="P187" s="40">
        <v>4.0887040887040885E-2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1254.7</v>
      </c>
      <c r="F188" s="37">
        <v>1251.8333333333333</v>
      </c>
      <c r="G188" s="38">
        <v>1234.9666666666665</v>
      </c>
      <c r="H188" s="38">
        <v>1215.2333333333331</v>
      </c>
      <c r="I188" s="38">
        <v>1198.3666666666663</v>
      </c>
      <c r="J188" s="38">
        <v>1271.5666666666666</v>
      </c>
      <c r="K188" s="38">
        <v>1288.4333333333334</v>
      </c>
      <c r="L188" s="38">
        <v>1308.1666666666667</v>
      </c>
      <c r="M188" s="28">
        <v>1268.7</v>
      </c>
      <c r="N188" s="28">
        <v>1232.0999999999999</v>
      </c>
      <c r="O188" s="39">
        <v>3170500</v>
      </c>
      <c r="P188" s="40">
        <v>1.1051468266498263E-3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821.6</v>
      </c>
      <c r="F189" s="37">
        <v>824.61666666666679</v>
      </c>
      <c r="G189" s="38">
        <v>814.18333333333362</v>
      </c>
      <c r="H189" s="38">
        <v>806.76666666666688</v>
      </c>
      <c r="I189" s="38">
        <v>796.33333333333371</v>
      </c>
      <c r="J189" s="38">
        <v>832.03333333333353</v>
      </c>
      <c r="K189" s="38">
        <v>842.4666666666667</v>
      </c>
      <c r="L189" s="38">
        <v>849.88333333333344</v>
      </c>
      <c r="M189" s="28">
        <v>835.05</v>
      </c>
      <c r="N189" s="28">
        <v>817.2</v>
      </c>
      <c r="O189" s="39">
        <v>8195400</v>
      </c>
      <c r="P189" s="40">
        <v>-1.7585500053943253E-2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443.45</v>
      </c>
      <c r="F190" s="37">
        <v>445.88333333333327</v>
      </c>
      <c r="G190" s="38">
        <v>438.11666666666656</v>
      </c>
      <c r="H190" s="38">
        <v>432.7833333333333</v>
      </c>
      <c r="I190" s="38">
        <v>425.01666666666659</v>
      </c>
      <c r="J190" s="38">
        <v>451.21666666666653</v>
      </c>
      <c r="K190" s="38">
        <v>458.98333333333329</v>
      </c>
      <c r="L190" s="38">
        <v>464.31666666666649</v>
      </c>
      <c r="M190" s="28">
        <v>453.65</v>
      </c>
      <c r="N190" s="28">
        <v>440.55</v>
      </c>
      <c r="O190" s="39">
        <v>72598050</v>
      </c>
      <c r="P190" s="40">
        <v>5.8244360433716919E-2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245.8</v>
      </c>
      <c r="F191" s="37">
        <v>247.1</v>
      </c>
      <c r="G191" s="38">
        <v>242.95</v>
      </c>
      <c r="H191" s="38">
        <v>240.1</v>
      </c>
      <c r="I191" s="38">
        <v>235.95</v>
      </c>
      <c r="J191" s="38">
        <v>249.95</v>
      </c>
      <c r="K191" s="38">
        <v>254.10000000000002</v>
      </c>
      <c r="L191" s="38">
        <v>256.95</v>
      </c>
      <c r="M191" s="28">
        <v>251.25</v>
      </c>
      <c r="N191" s="28">
        <v>244.25</v>
      </c>
      <c r="O191" s="39">
        <v>105154875</v>
      </c>
      <c r="P191" s="40">
        <v>2.845354018814986E-2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106.35</v>
      </c>
      <c r="F192" s="37">
        <v>106.91666666666667</v>
      </c>
      <c r="G192" s="38">
        <v>105.03333333333335</v>
      </c>
      <c r="H192" s="38">
        <v>103.71666666666667</v>
      </c>
      <c r="I192" s="38">
        <v>101.83333333333334</v>
      </c>
      <c r="J192" s="38">
        <v>108.23333333333335</v>
      </c>
      <c r="K192" s="38">
        <v>110.11666666666667</v>
      </c>
      <c r="L192" s="38">
        <v>111.43333333333335</v>
      </c>
      <c r="M192" s="28">
        <v>108.8</v>
      </c>
      <c r="N192" s="28">
        <v>105.6</v>
      </c>
      <c r="O192" s="39">
        <v>246096250</v>
      </c>
      <c r="P192" s="40">
        <v>5.6564182100173339E-2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3178.75</v>
      </c>
      <c r="F193" s="37">
        <v>3179.5666666666671</v>
      </c>
      <c r="G193" s="38">
        <v>3167.1333333333341</v>
      </c>
      <c r="H193" s="38">
        <v>3155.5166666666669</v>
      </c>
      <c r="I193" s="38">
        <v>3143.0833333333339</v>
      </c>
      <c r="J193" s="38">
        <v>3191.1833333333343</v>
      </c>
      <c r="K193" s="38">
        <v>3203.6166666666677</v>
      </c>
      <c r="L193" s="38">
        <v>3215.2333333333345</v>
      </c>
      <c r="M193" s="28">
        <v>3192</v>
      </c>
      <c r="N193" s="28">
        <v>3167.95</v>
      </c>
      <c r="O193" s="39">
        <v>11894700</v>
      </c>
      <c r="P193" s="40">
        <v>-2.8805878750765464E-2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1092.25</v>
      </c>
      <c r="F194" s="37">
        <v>1086.55</v>
      </c>
      <c r="G194" s="38">
        <v>1077.5999999999999</v>
      </c>
      <c r="H194" s="38">
        <v>1062.95</v>
      </c>
      <c r="I194" s="38">
        <v>1054</v>
      </c>
      <c r="J194" s="38">
        <v>1101.1999999999998</v>
      </c>
      <c r="K194" s="38">
        <v>1110.1500000000001</v>
      </c>
      <c r="L194" s="38">
        <v>1124.7999999999997</v>
      </c>
      <c r="M194" s="28">
        <v>1095.5</v>
      </c>
      <c r="N194" s="28">
        <v>1071.9000000000001</v>
      </c>
      <c r="O194" s="39">
        <v>16765200</v>
      </c>
      <c r="P194" s="40">
        <v>-3.3048413330103471E-2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2640.5</v>
      </c>
      <c r="F195" s="37">
        <v>2643.2999999999997</v>
      </c>
      <c r="G195" s="38">
        <v>2622.2999999999993</v>
      </c>
      <c r="H195" s="38">
        <v>2604.0999999999995</v>
      </c>
      <c r="I195" s="38">
        <v>2583.099999999999</v>
      </c>
      <c r="J195" s="38">
        <v>2661.4999999999995</v>
      </c>
      <c r="K195" s="38">
        <v>2682.5000000000005</v>
      </c>
      <c r="L195" s="38">
        <v>2700.7</v>
      </c>
      <c r="M195" s="28">
        <v>2664.3</v>
      </c>
      <c r="N195" s="28">
        <v>2625.1</v>
      </c>
      <c r="O195" s="39">
        <v>4247625</v>
      </c>
      <c r="P195" s="40">
        <v>-1.641194859326155E-2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1517.3</v>
      </c>
      <c r="F196" s="37">
        <v>1524.5166666666664</v>
      </c>
      <c r="G196" s="38">
        <v>1505.6333333333328</v>
      </c>
      <c r="H196" s="38">
        <v>1493.9666666666662</v>
      </c>
      <c r="I196" s="38">
        <v>1475.0833333333326</v>
      </c>
      <c r="J196" s="38">
        <v>1536.1833333333329</v>
      </c>
      <c r="K196" s="38">
        <v>1555.0666666666666</v>
      </c>
      <c r="L196" s="38">
        <v>1566.7333333333331</v>
      </c>
      <c r="M196" s="28">
        <v>1543.4</v>
      </c>
      <c r="N196" s="28">
        <v>1512.85</v>
      </c>
      <c r="O196" s="39">
        <v>1513000</v>
      </c>
      <c r="P196" s="40">
        <v>-7.5434568711052804E-3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574.95000000000005</v>
      </c>
      <c r="F197" s="37">
        <v>578.48333333333335</v>
      </c>
      <c r="G197" s="38">
        <v>569.66666666666674</v>
      </c>
      <c r="H197" s="38">
        <v>564.38333333333344</v>
      </c>
      <c r="I197" s="38">
        <v>555.56666666666683</v>
      </c>
      <c r="J197" s="38">
        <v>583.76666666666665</v>
      </c>
      <c r="K197" s="38">
        <v>592.58333333333326</v>
      </c>
      <c r="L197" s="38">
        <v>597.86666666666656</v>
      </c>
      <c r="M197" s="28">
        <v>587.29999999999995</v>
      </c>
      <c r="N197" s="28">
        <v>573.20000000000005</v>
      </c>
      <c r="O197" s="39">
        <v>3501000</v>
      </c>
      <c r="P197" s="40">
        <v>-1.1854360711261643E-2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1415</v>
      </c>
      <c r="F198" s="37">
        <v>1418</v>
      </c>
      <c r="G198" s="38">
        <v>1408</v>
      </c>
      <c r="H198" s="38">
        <v>1401</v>
      </c>
      <c r="I198" s="38">
        <v>1391</v>
      </c>
      <c r="J198" s="38">
        <v>1425</v>
      </c>
      <c r="K198" s="38">
        <v>1435</v>
      </c>
      <c r="L198" s="38">
        <v>1442</v>
      </c>
      <c r="M198" s="28">
        <v>1428</v>
      </c>
      <c r="N198" s="28">
        <v>1411</v>
      </c>
      <c r="O198" s="39">
        <v>4403650</v>
      </c>
      <c r="P198" s="40">
        <v>1.5719063545150503E-2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1045.3499999999999</v>
      </c>
      <c r="F199" s="37">
        <v>1047.2333333333333</v>
      </c>
      <c r="G199" s="38">
        <v>1036.9166666666667</v>
      </c>
      <c r="H199" s="38">
        <v>1028.4833333333333</v>
      </c>
      <c r="I199" s="38">
        <v>1018.1666666666667</v>
      </c>
      <c r="J199" s="38">
        <v>1055.6666666666667</v>
      </c>
      <c r="K199" s="38">
        <v>1065.9833333333333</v>
      </c>
      <c r="L199" s="38">
        <v>1074.4166666666667</v>
      </c>
      <c r="M199" s="28">
        <v>1057.55</v>
      </c>
      <c r="N199" s="28">
        <v>1038.8</v>
      </c>
      <c r="O199" s="39">
        <v>7945000</v>
      </c>
      <c r="P199" s="40">
        <v>-1.2700069589422408E-2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1696.95</v>
      </c>
      <c r="F200" s="37">
        <v>1696.95</v>
      </c>
      <c r="G200" s="38">
        <v>1680.5</v>
      </c>
      <c r="H200" s="38">
        <v>1664.05</v>
      </c>
      <c r="I200" s="38">
        <v>1647.6</v>
      </c>
      <c r="J200" s="38">
        <v>1713.4</v>
      </c>
      <c r="K200" s="38">
        <v>1729.8500000000004</v>
      </c>
      <c r="L200" s="38">
        <v>1746.3000000000002</v>
      </c>
      <c r="M200" s="28">
        <v>1713.4</v>
      </c>
      <c r="N200" s="28">
        <v>1680.5</v>
      </c>
      <c r="O200" s="39">
        <v>1242400</v>
      </c>
      <c r="P200" s="40">
        <v>-1.2086513994910942E-2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6942.1</v>
      </c>
      <c r="F201" s="37">
        <v>6906.0166666666673</v>
      </c>
      <c r="G201" s="38">
        <v>6839.6833333333343</v>
      </c>
      <c r="H201" s="38">
        <v>6737.2666666666673</v>
      </c>
      <c r="I201" s="38">
        <v>6670.9333333333343</v>
      </c>
      <c r="J201" s="38">
        <v>7008.4333333333343</v>
      </c>
      <c r="K201" s="38">
        <v>7074.7666666666682</v>
      </c>
      <c r="L201" s="38">
        <v>7177.1833333333343</v>
      </c>
      <c r="M201" s="28">
        <v>6972.35</v>
      </c>
      <c r="N201" s="28">
        <v>6803.6</v>
      </c>
      <c r="O201" s="39">
        <v>2119800</v>
      </c>
      <c r="P201" s="40">
        <v>-2.6347981556412909E-3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741.65</v>
      </c>
      <c r="F202" s="37">
        <v>743.7833333333333</v>
      </c>
      <c r="G202" s="38">
        <v>735.96666666666658</v>
      </c>
      <c r="H202" s="38">
        <v>730.2833333333333</v>
      </c>
      <c r="I202" s="38">
        <v>722.46666666666658</v>
      </c>
      <c r="J202" s="38">
        <v>749.46666666666658</v>
      </c>
      <c r="K202" s="38">
        <v>757.28333333333319</v>
      </c>
      <c r="L202" s="38">
        <v>762.96666666666658</v>
      </c>
      <c r="M202" s="28">
        <v>751.6</v>
      </c>
      <c r="N202" s="28">
        <v>738.1</v>
      </c>
      <c r="O202" s="39">
        <v>24107200</v>
      </c>
      <c r="P202" s="40">
        <v>2.4134312696747113E-2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263.05</v>
      </c>
      <c r="F203" s="37">
        <v>263.63333333333338</v>
      </c>
      <c r="G203" s="38">
        <v>260.96666666666675</v>
      </c>
      <c r="H203" s="38">
        <v>258.88333333333338</v>
      </c>
      <c r="I203" s="38">
        <v>256.21666666666675</v>
      </c>
      <c r="J203" s="38">
        <v>265.71666666666675</v>
      </c>
      <c r="K203" s="38">
        <v>268.38333333333338</v>
      </c>
      <c r="L203" s="38">
        <v>270.46666666666675</v>
      </c>
      <c r="M203" s="28">
        <v>266.3</v>
      </c>
      <c r="N203" s="28">
        <v>261.55</v>
      </c>
      <c r="O203" s="39">
        <v>39235150</v>
      </c>
      <c r="P203" s="40">
        <v>-1.5288259550299541E-2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981.05</v>
      </c>
      <c r="F204" s="37">
        <v>985.69999999999993</v>
      </c>
      <c r="G204" s="38">
        <v>975.44999999999982</v>
      </c>
      <c r="H204" s="38">
        <v>969.84999999999991</v>
      </c>
      <c r="I204" s="38">
        <v>959.5999999999998</v>
      </c>
      <c r="J204" s="38">
        <v>991.29999999999984</v>
      </c>
      <c r="K204" s="38">
        <v>1001.5500000000001</v>
      </c>
      <c r="L204" s="38">
        <v>1007.1499999999999</v>
      </c>
      <c r="M204" s="28">
        <v>995.95</v>
      </c>
      <c r="N204" s="28">
        <v>980.1</v>
      </c>
      <c r="O204" s="39">
        <v>4410500</v>
      </c>
      <c r="P204" s="40">
        <v>6.2003371057067179E-2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1811.8</v>
      </c>
      <c r="F205" s="37">
        <v>1821.5833333333333</v>
      </c>
      <c r="G205" s="38">
        <v>1793.1666666666665</v>
      </c>
      <c r="H205" s="38">
        <v>1774.5333333333333</v>
      </c>
      <c r="I205" s="38">
        <v>1746.1166666666666</v>
      </c>
      <c r="J205" s="38">
        <v>1840.2166666666665</v>
      </c>
      <c r="K205" s="38">
        <v>1868.633333333333</v>
      </c>
      <c r="L205" s="38">
        <v>1887.2666666666664</v>
      </c>
      <c r="M205" s="28">
        <v>1850</v>
      </c>
      <c r="N205" s="28">
        <v>1802.95</v>
      </c>
      <c r="O205" s="39">
        <v>744450</v>
      </c>
      <c r="P205" s="40">
        <v>5.8735689397710303E-2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413.95</v>
      </c>
      <c r="F206" s="37">
        <v>413.31666666666666</v>
      </c>
      <c r="G206" s="38">
        <v>411.13333333333333</v>
      </c>
      <c r="H206" s="38">
        <v>408.31666666666666</v>
      </c>
      <c r="I206" s="38">
        <v>406.13333333333333</v>
      </c>
      <c r="J206" s="38">
        <v>416.13333333333333</v>
      </c>
      <c r="K206" s="38">
        <v>418.31666666666661</v>
      </c>
      <c r="L206" s="38">
        <v>421.13333333333333</v>
      </c>
      <c r="M206" s="28">
        <v>415.5</v>
      </c>
      <c r="N206" s="28">
        <v>410.5</v>
      </c>
      <c r="O206" s="39">
        <v>44473000</v>
      </c>
      <c r="P206" s="40">
        <v>-3.2227880053967012E-2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255.1</v>
      </c>
      <c r="F207" s="37">
        <v>257.53333333333336</v>
      </c>
      <c r="G207" s="38">
        <v>249.06666666666672</v>
      </c>
      <c r="H207" s="38">
        <v>243.03333333333336</v>
      </c>
      <c r="I207" s="38">
        <v>234.56666666666672</v>
      </c>
      <c r="J207" s="38">
        <v>263.56666666666672</v>
      </c>
      <c r="K207" s="38">
        <v>272.0333333333333</v>
      </c>
      <c r="L207" s="38">
        <v>278.06666666666672</v>
      </c>
      <c r="M207" s="28">
        <v>266</v>
      </c>
      <c r="N207" s="28">
        <v>251.5</v>
      </c>
      <c r="O207" s="39">
        <v>97995000</v>
      </c>
      <c r="P207" s="40">
        <v>1.1425563537280159E-2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375.9</v>
      </c>
      <c r="F208" s="37">
        <v>377.01666666666665</v>
      </c>
      <c r="G208" s="38">
        <v>373.33333333333331</v>
      </c>
      <c r="H208" s="38">
        <v>370.76666666666665</v>
      </c>
      <c r="I208" s="38">
        <v>367.08333333333331</v>
      </c>
      <c r="J208" s="38">
        <v>379.58333333333331</v>
      </c>
      <c r="K208" s="38">
        <v>383.26666666666671</v>
      </c>
      <c r="L208" s="38">
        <v>385.83333333333331</v>
      </c>
      <c r="M208" s="28">
        <v>380.7</v>
      </c>
      <c r="N208" s="28">
        <v>374.45</v>
      </c>
      <c r="O208" s="39">
        <v>13415400</v>
      </c>
      <c r="P208" s="40">
        <v>1.3048797064020661E-2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2"/>
      <c r="C211" s="251"/>
      <c r="D211" s="273"/>
      <c r="E211" s="252"/>
      <c r="F211" s="252"/>
      <c r="G211" s="274"/>
      <c r="H211" s="274"/>
      <c r="I211" s="274"/>
      <c r="J211" s="274"/>
      <c r="K211" s="274"/>
      <c r="L211" s="274"/>
      <c r="M211" s="251"/>
      <c r="N211" s="251"/>
      <c r="O211" s="275"/>
      <c r="P211" s="276"/>
    </row>
    <row r="212" spans="1:16" ht="12.75" customHeight="1">
      <c r="A212" s="28"/>
      <c r="B212" s="272"/>
      <c r="C212" s="251"/>
      <c r="D212" s="273"/>
      <c r="E212" s="252"/>
      <c r="F212" s="252"/>
      <c r="G212" s="274"/>
      <c r="H212" s="274"/>
      <c r="I212" s="274"/>
      <c r="J212" s="274"/>
      <c r="K212" s="274"/>
      <c r="L212" s="274"/>
      <c r="M212" s="251"/>
      <c r="N212" s="251"/>
      <c r="O212" s="275"/>
      <c r="P212" s="276"/>
    </row>
    <row r="213" spans="1:16" ht="12.75" customHeight="1">
      <c r="A213" s="251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31" sqref="E3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6" t="s">
        <v>16</v>
      </c>
      <c r="B8" s="438"/>
      <c r="C8" s="442" t="s">
        <v>20</v>
      </c>
      <c r="D8" s="442" t="s">
        <v>21</v>
      </c>
      <c r="E8" s="433" t="s">
        <v>22</v>
      </c>
      <c r="F8" s="434"/>
      <c r="G8" s="435"/>
      <c r="H8" s="433" t="s">
        <v>23</v>
      </c>
      <c r="I8" s="434"/>
      <c r="J8" s="435"/>
      <c r="K8" s="23"/>
      <c r="L8" s="50"/>
      <c r="M8" s="50"/>
      <c r="N8" s="1"/>
      <c r="O8" s="1"/>
    </row>
    <row r="9" spans="1:15" ht="36" customHeight="1">
      <c r="A9" s="440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17798.75</v>
      </c>
      <c r="D10" s="32">
        <v>17766.116666666669</v>
      </c>
      <c r="E10" s="32">
        <v>17724.583333333336</v>
      </c>
      <c r="F10" s="32">
        <v>17650.416666666668</v>
      </c>
      <c r="G10" s="32">
        <v>17608.883333333335</v>
      </c>
      <c r="H10" s="32">
        <v>17840.283333333336</v>
      </c>
      <c r="I10" s="32">
        <v>17881.816666666669</v>
      </c>
      <c r="J10" s="32">
        <v>17955.983333333337</v>
      </c>
      <c r="K10" s="34">
        <v>17807.650000000001</v>
      </c>
      <c r="L10" s="34">
        <v>17691.95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40208.949999999997</v>
      </c>
      <c r="D11" s="37">
        <v>40060.366666666669</v>
      </c>
      <c r="E11" s="37">
        <v>39854.983333333337</v>
      </c>
      <c r="F11" s="37">
        <v>39501.01666666667</v>
      </c>
      <c r="G11" s="37">
        <v>39295.633333333339</v>
      </c>
      <c r="H11" s="37">
        <v>40414.333333333336</v>
      </c>
      <c r="I11" s="37">
        <v>40619.716666666667</v>
      </c>
      <c r="J11" s="37">
        <v>40973.683333333334</v>
      </c>
      <c r="K11" s="28">
        <v>40265.75</v>
      </c>
      <c r="L11" s="28">
        <v>39706.400000000001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2734.7</v>
      </c>
      <c r="D12" s="37">
        <v>2742.35</v>
      </c>
      <c r="E12" s="37">
        <v>2721.7</v>
      </c>
      <c r="F12" s="37">
        <v>2708.7</v>
      </c>
      <c r="G12" s="37">
        <v>2688.0499999999997</v>
      </c>
      <c r="H12" s="37">
        <v>2755.35</v>
      </c>
      <c r="I12" s="37">
        <v>2776.0000000000005</v>
      </c>
      <c r="J12" s="37">
        <v>2789</v>
      </c>
      <c r="K12" s="28">
        <v>2763</v>
      </c>
      <c r="L12" s="28">
        <v>2729.35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5229.45</v>
      </c>
      <c r="D13" s="37">
        <v>5220.5499999999993</v>
      </c>
      <c r="E13" s="37">
        <v>5205.9499999999989</v>
      </c>
      <c r="F13" s="37">
        <v>5182.45</v>
      </c>
      <c r="G13" s="37">
        <v>5167.8499999999995</v>
      </c>
      <c r="H13" s="37">
        <v>5244.0499999999984</v>
      </c>
      <c r="I13" s="37">
        <v>5258.6499999999987</v>
      </c>
      <c r="J13" s="37">
        <v>5282.1499999999978</v>
      </c>
      <c r="K13" s="28">
        <v>5235.1499999999996</v>
      </c>
      <c r="L13" s="28">
        <v>5197.05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28102.400000000001</v>
      </c>
      <c r="D14" s="37">
        <v>28089.55</v>
      </c>
      <c r="E14" s="37">
        <v>27972.5</v>
      </c>
      <c r="F14" s="37">
        <v>27842.600000000002</v>
      </c>
      <c r="G14" s="37">
        <v>27725.550000000003</v>
      </c>
      <c r="H14" s="37">
        <v>28219.449999999997</v>
      </c>
      <c r="I14" s="37">
        <v>28336.499999999993</v>
      </c>
      <c r="J14" s="37">
        <v>28466.399999999994</v>
      </c>
      <c r="K14" s="28">
        <v>28206.6</v>
      </c>
      <c r="L14" s="28">
        <v>27959.65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4267.8</v>
      </c>
      <c r="D15" s="37">
        <v>4273.7333333333336</v>
      </c>
      <c r="E15" s="37">
        <v>4251.5166666666673</v>
      </c>
      <c r="F15" s="37">
        <v>4235.2333333333336</v>
      </c>
      <c r="G15" s="37">
        <v>4213.0166666666673</v>
      </c>
      <c r="H15" s="37">
        <v>4290.0166666666673</v>
      </c>
      <c r="I15" s="37">
        <v>4312.2333333333345</v>
      </c>
      <c r="J15" s="37">
        <v>4328.5166666666673</v>
      </c>
      <c r="K15" s="28">
        <v>4295.95</v>
      </c>
      <c r="L15" s="28">
        <v>4257.45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8714.1</v>
      </c>
      <c r="D16" s="37">
        <v>8729.7333333333336</v>
      </c>
      <c r="E16" s="37">
        <v>8681.0666666666675</v>
      </c>
      <c r="F16" s="37">
        <v>8648.0333333333347</v>
      </c>
      <c r="G16" s="37">
        <v>8599.3666666666686</v>
      </c>
      <c r="H16" s="37">
        <v>8762.7666666666664</v>
      </c>
      <c r="I16" s="37">
        <v>8811.4333333333307</v>
      </c>
      <c r="J16" s="37">
        <v>8844.4666666666653</v>
      </c>
      <c r="K16" s="28">
        <v>8778.4</v>
      </c>
      <c r="L16" s="28">
        <v>8696.7000000000007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3318.25</v>
      </c>
      <c r="D17" s="37">
        <v>3336.4166666666665</v>
      </c>
      <c r="E17" s="37">
        <v>3293.833333333333</v>
      </c>
      <c r="F17" s="37">
        <v>3269.4166666666665</v>
      </c>
      <c r="G17" s="37">
        <v>3226.833333333333</v>
      </c>
      <c r="H17" s="37">
        <v>3360.833333333333</v>
      </c>
      <c r="I17" s="37">
        <v>3403.4166666666661</v>
      </c>
      <c r="J17" s="37">
        <v>3427.833333333333</v>
      </c>
      <c r="K17" s="28">
        <v>3379</v>
      </c>
      <c r="L17" s="28">
        <v>3312</v>
      </c>
      <c r="M17" s="28">
        <v>3.6316099999999998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2421.15</v>
      </c>
      <c r="D18" s="37">
        <v>2426.2166666666667</v>
      </c>
      <c r="E18" s="37">
        <v>2399.9333333333334</v>
      </c>
      <c r="F18" s="37">
        <v>2378.7166666666667</v>
      </c>
      <c r="G18" s="37">
        <v>2352.4333333333334</v>
      </c>
      <c r="H18" s="37">
        <v>2447.4333333333334</v>
      </c>
      <c r="I18" s="37">
        <v>2473.7166666666672</v>
      </c>
      <c r="J18" s="37">
        <v>2494.9333333333334</v>
      </c>
      <c r="K18" s="28">
        <v>2452.5</v>
      </c>
      <c r="L18" s="28">
        <v>2405</v>
      </c>
      <c r="M18" s="28">
        <v>10.478300000000001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649</v>
      </c>
      <c r="D19" s="37">
        <v>648</v>
      </c>
      <c r="E19" s="37">
        <v>645.1</v>
      </c>
      <c r="F19" s="37">
        <v>641.20000000000005</v>
      </c>
      <c r="G19" s="37">
        <v>638.30000000000007</v>
      </c>
      <c r="H19" s="37">
        <v>651.9</v>
      </c>
      <c r="I19" s="37">
        <v>654.80000000000007</v>
      </c>
      <c r="J19" s="37">
        <v>658.69999999999993</v>
      </c>
      <c r="K19" s="28">
        <v>650.9</v>
      </c>
      <c r="L19" s="28">
        <v>644.1</v>
      </c>
      <c r="M19" s="28">
        <v>12.107699999999999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18138</v>
      </c>
      <c r="D20" s="37">
        <v>18207.100000000002</v>
      </c>
      <c r="E20" s="37">
        <v>18031.900000000005</v>
      </c>
      <c r="F20" s="37">
        <v>17925.800000000003</v>
      </c>
      <c r="G20" s="37">
        <v>17750.600000000006</v>
      </c>
      <c r="H20" s="37">
        <v>18313.200000000004</v>
      </c>
      <c r="I20" s="37">
        <v>18488.400000000001</v>
      </c>
      <c r="J20" s="37">
        <v>18594.500000000004</v>
      </c>
      <c r="K20" s="28">
        <v>18382.3</v>
      </c>
      <c r="L20" s="28">
        <v>18101</v>
      </c>
      <c r="M20" s="28">
        <v>9.264E-2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3462.8</v>
      </c>
      <c r="D21" s="37">
        <v>3471.4333333333329</v>
      </c>
      <c r="E21" s="37">
        <v>3441.3666666666659</v>
      </c>
      <c r="F21" s="37">
        <v>3419.9333333333329</v>
      </c>
      <c r="G21" s="37">
        <v>3389.8666666666659</v>
      </c>
      <c r="H21" s="37">
        <v>3492.8666666666659</v>
      </c>
      <c r="I21" s="37">
        <v>3522.9333333333325</v>
      </c>
      <c r="J21" s="37">
        <v>3544.3666666666659</v>
      </c>
      <c r="K21" s="28">
        <v>3501.5</v>
      </c>
      <c r="L21" s="28">
        <v>3450</v>
      </c>
      <c r="M21" s="28">
        <v>15.604139999999999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2334.0500000000002</v>
      </c>
      <c r="D22" s="37">
        <v>2342.6833333333334</v>
      </c>
      <c r="E22" s="37">
        <v>2307.3666666666668</v>
      </c>
      <c r="F22" s="37">
        <v>2280.6833333333334</v>
      </c>
      <c r="G22" s="37">
        <v>2245.3666666666668</v>
      </c>
      <c r="H22" s="37">
        <v>2369.3666666666668</v>
      </c>
      <c r="I22" s="37">
        <v>2404.6833333333334</v>
      </c>
      <c r="J22" s="37">
        <v>2431.3666666666668</v>
      </c>
      <c r="K22" s="28">
        <v>2378</v>
      </c>
      <c r="L22" s="28">
        <v>2316</v>
      </c>
      <c r="M22" s="28">
        <v>9.8363800000000001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885.05</v>
      </c>
      <c r="D23" s="37">
        <v>880.15</v>
      </c>
      <c r="E23" s="37">
        <v>871.9</v>
      </c>
      <c r="F23" s="37">
        <v>858.75</v>
      </c>
      <c r="G23" s="37">
        <v>850.5</v>
      </c>
      <c r="H23" s="37">
        <v>893.3</v>
      </c>
      <c r="I23" s="37">
        <v>901.55</v>
      </c>
      <c r="J23" s="37">
        <v>914.69999999999993</v>
      </c>
      <c r="K23" s="28">
        <v>888.4</v>
      </c>
      <c r="L23" s="28">
        <v>867</v>
      </c>
      <c r="M23" s="28">
        <v>79.435209999999998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3629.9</v>
      </c>
      <c r="D24" s="37">
        <v>3648.9666666666667</v>
      </c>
      <c r="E24" s="37">
        <v>3585.9333333333334</v>
      </c>
      <c r="F24" s="37">
        <v>3541.9666666666667</v>
      </c>
      <c r="G24" s="37">
        <v>3478.9333333333334</v>
      </c>
      <c r="H24" s="37">
        <v>3692.9333333333334</v>
      </c>
      <c r="I24" s="37">
        <v>3755.9666666666672</v>
      </c>
      <c r="J24" s="37">
        <v>3799.9333333333334</v>
      </c>
      <c r="K24" s="28">
        <v>3712</v>
      </c>
      <c r="L24" s="28">
        <v>3605</v>
      </c>
      <c r="M24" s="28">
        <v>2.6132599999999999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3925.95</v>
      </c>
      <c r="D25" s="37">
        <v>3917.4166666666665</v>
      </c>
      <c r="E25" s="37">
        <v>3889.833333333333</v>
      </c>
      <c r="F25" s="37">
        <v>3853.7166666666667</v>
      </c>
      <c r="G25" s="37">
        <v>3826.1333333333332</v>
      </c>
      <c r="H25" s="37">
        <v>3953.5333333333328</v>
      </c>
      <c r="I25" s="37">
        <v>3981.1166666666659</v>
      </c>
      <c r="J25" s="37">
        <v>4017.2333333333327</v>
      </c>
      <c r="K25" s="28">
        <v>3945</v>
      </c>
      <c r="L25" s="28">
        <v>3881.3</v>
      </c>
      <c r="M25" s="28">
        <v>3.03146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115.3</v>
      </c>
      <c r="D26" s="37">
        <v>115.64999999999999</v>
      </c>
      <c r="E26" s="37">
        <v>114.59999999999998</v>
      </c>
      <c r="F26" s="37">
        <v>113.89999999999999</v>
      </c>
      <c r="G26" s="37">
        <v>112.84999999999998</v>
      </c>
      <c r="H26" s="37">
        <v>116.34999999999998</v>
      </c>
      <c r="I26" s="37">
        <v>117.39999999999999</v>
      </c>
      <c r="J26" s="37">
        <v>118.09999999999998</v>
      </c>
      <c r="K26" s="28">
        <v>116.7</v>
      </c>
      <c r="L26" s="28">
        <v>114.95</v>
      </c>
      <c r="M26" s="28">
        <v>31.68825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322.45</v>
      </c>
      <c r="D27" s="37">
        <v>322.0333333333333</v>
      </c>
      <c r="E27" s="37">
        <v>319.66666666666663</v>
      </c>
      <c r="F27" s="37">
        <v>316.88333333333333</v>
      </c>
      <c r="G27" s="37">
        <v>314.51666666666665</v>
      </c>
      <c r="H27" s="37">
        <v>324.81666666666661</v>
      </c>
      <c r="I27" s="37">
        <v>327.18333333333328</v>
      </c>
      <c r="J27" s="37">
        <v>329.96666666666658</v>
      </c>
      <c r="K27" s="28">
        <v>324.39999999999998</v>
      </c>
      <c r="L27" s="28">
        <v>319.25</v>
      </c>
      <c r="M27" s="28">
        <v>29.55114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632.85</v>
      </c>
      <c r="D28" s="37">
        <v>634.6</v>
      </c>
      <c r="E28" s="37">
        <v>630.20000000000005</v>
      </c>
      <c r="F28" s="37">
        <v>627.55000000000007</v>
      </c>
      <c r="G28" s="37">
        <v>623.15000000000009</v>
      </c>
      <c r="H28" s="37">
        <v>637.25</v>
      </c>
      <c r="I28" s="37">
        <v>641.64999999999986</v>
      </c>
      <c r="J28" s="37">
        <v>644.29999999999995</v>
      </c>
      <c r="K28" s="28">
        <v>639</v>
      </c>
      <c r="L28" s="28">
        <v>631.95000000000005</v>
      </c>
      <c r="M28" s="28">
        <v>0.62883999999999995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3170.1</v>
      </c>
      <c r="D29" s="37">
        <v>3146.7333333333331</v>
      </c>
      <c r="E29" s="37">
        <v>3115.7666666666664</v>
      </c>
      <c r="F29" s="37">
        <v>3061.4333333333334</v>
      </c>
      <c r="G29" s="37">
        <v>3030.4666666666667</v>
      </c>
      <c r="H29" s="37">
        <v>3201.0666666666662</v>
      </c>
      <c r="I29" s="37">
        <v>3232.0333333333324</v>
      </c>
      <c r="J29" s="37">
        <v>3286.3666666666659</v>
      </c>
      <c r="K29" s="28">
        <v>3177.7</v>
      </c>
      <c r="L29" s="28">
        <v>3092.4</v>
      </c>
      <c r="M29" s="28">
        <v>1.4197299999999999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461.9</v>
      </c>
      <c r="D30" s="37">
        <v>457.38333333333338</v>
      </c>
      <c r="E30" s="37">
        <v>450.76666666666677</v>
      </c>
      <c r="F30" s="37">
        <v>439.63333333333338</v>
      </c>
      <c r="G30" s="37">
        <v>433.01666666666677</v>
      </c>
      <c r="H30" s="37">
        <v>468.51666666666677</v>
      </c>
      <c r="I30" s="37">
        <v>475.13333333333344</v>
      </c>
      <c r="J30" s="37">
        <v>486.26666666666677</v>
      </c>
      <c r="K30" s="28">
        <v>464</v>
      </c>
      <c r="L30" s="28">
        <v>446.25</v>
      </c>
      <c r="M30" s="28">
        <v>149.49706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4414.8</v>
      </c>
      <c r="D31" s="37">
        <v>4406.9000000000005</v>
      </c>
      <c r="E31" s="37">
        <v>4368.9000000000015</v>
      </c>
      <c r="F31" s="37">
        <v>4323.0000000000009</v>
      </c>
      <c r="G31" s="37">
        <v>4285.0000000000018</v>
      </c>
      <c r="H31" s="37">
        <v>4452.8000000000011</v>
      </c>
      <c r="I31" s="37">
        <v>4490.7999999999993</v>
      </c>
      <c r="J31" s="37">
        <v>4536.7000000000007</v>
      </c>
      <c r="K31" s="28">
        <v>4444.8999999999996</v>
      </c>
      <c r="L31" s="28">
        <v>4361</v>
      </c>
      <c r="M31" s="28">
        <v>5.6276000000000002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277.8</v>
      </c>
      <c r="D32" s="37">
        <v>277.43333333333334</v>
      </c>
      <c r="E32" s="37">
        <v>275.11666666666667</v>
      </c>
      <c r="F32" s="37">
        <v>272.43333333333334</v>
      </c>
      <c r="G32" s="37">
        <v>270.11666666666667</v>
      </c>
      <c r="H32" s="37">
        <v>280.11666666666667</v>
      </c>
      <c r="I32" s="37">
        <v>282.43333333333339</v>
      </c>
      <c r="J32" s="37">
        <v>285.11666666666667</v>
      </c>
      <c r="K32" s="28">
        <v>279.75</v>
      </c>
      <c r="L32" s="28">
        <v>274.75</v>
      </c>
      <c r="M32" s="28">
        <v>36.599580000000003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164.4</v>
      </c>
      <c r="D33" s="37">
        <v>163.93333333333334</v>
      </c>
      <c r="E33" s="37">
        <v>162.96666666666667</v>
      </c>
      <c r="F33" s="37">
        <v>161.53333333333333</v>
      </c>
      <c r="G33" s="37">
        <v>160.56666666666666</v>
      </c>
      <c r="H33" s="37">
        <v>165.36666666666667</v>
      </c>
      <c r="I33" s="37">
        <v>166.33333333333337</v>
      </c>
      <c r="J33" s="37">
        <v>167.76666666666668</v>
      </c>
      <c r="K33" s="28">
        <v>164.9</v>
      </c>
      <c r="L33" s="28">
        <v>162.5</v>
      </c>
      <c r="M33" s="28">
        <v>70.894599999999997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3450.15</v>
      </c>
      <c r="D34" s="37">
        <v>3454.0666666666671</v>
      </c>
      <c r="E34" s="37">
        <v>3423.483333333334</v>
      </c>
      <c r="F34" s="37">
        <v>3396.8166666666671</v>
      </c>
      <c r="G34" s="37">
        <v>3366.233333333334</v>
      </c>
      <c r="H34" s="37">
        <v>3480.733333333334</v>
      </c>
      <c r="I34" s="37">
        <v>3511.3166666666671</v>
      </c>
      <c r="J34" s="37">
        <v>3537.983333333334</v>
      </c>
      <c r="K34" s="28">
        <v>3484.65</v>
      </c>
      <c r="L34" s="28">
        <v>3427.4</v>
      </c>
      <c r="M34" s="28">
        <v>11.430899999999999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2471.4</v>
      </c>
      <c r="D35" s="37">
        <v>2481.4333333333329</v>
      </c>
      <c r="E35" s="37">
        <v>2429.3666666666659</v>
      </c>
      <c r="F35" s="37">
        <v>2387.333333333333</v>
      </c>
      <c r="G35" s="37">
        <v>2335.266666666666</v>
      </c>
      <c r="H35" s="37">
        <v>2523.4666666666658</v>
      </c>
      <c r="I35" s="37">
        <v>2575.5333333333324</v>
      </c>
      <c r="J35" s="37">
        <v>2617.5666666666657</v>
      </c>
      <c r="K35" s="28">
        <v>2533.5</v>
      </c>
      <c r="L35" s="28">
        <v>2439.4</v>
      </c>
      <c r="M35" s="28">
        <v>13.257009999999999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542.1</v>
      </c>
      <c r="D36" s="37">
        <v>543.36666666666667</v>
      </c>
      <c r="E36" s="37">
        <v>537.73333333333335</v>
      </c>
      <c r="F36" s="37">
        <v>533.36666666666667</v>
      </c>
      <c r="G36" s="37">
        <v>527.73333333333335</v>
      </c>
      <c r="H36" s="37">
        <v>547.73333333333335</v>
      </c>
      <c r="I36" s="37">
        <v>553.36666666666679</v>
      </c>
      <c r="J36" s="37">
        <v>557.73333333333335</v>
      </c>
      <c r="K36" s="28">
        <v>549</v>
      </c>
      <c r="L36" s="28">
        <v>539</v>
      </c>
      <c r="M36" s="28">
        <v>6.6797300000000002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4406.05</v>
      </c>
      <c r="D37" s="37">
        <v>4431.6833333333334</v>
      </c>
      <c r="E37" s="37">
        <v>4364.3666666666668</v>
      </c>
      <c r="F37" s="37">
        <v>4322.6833333333334</v>
      </c>
      <c r="G37" s="37">
        <v>4255.3666666666668</v>
      </c>
      <c r="H37" s="37">
        <v>4473.3666666666668</v>
      </c>
      <c r="I37" s="37">
        <v>4540.6833333333343</v>
      </c>
      <c r="J37" s="37">
        <v>4582.3666666666668</v>
      </c>
      <c r="K37" s="28">
        <v>4499</v>
      </c>
      <c r="L37" s="28">
        <v>4390</v>
      </c>
      <c r="M37" s="28">
        <v>2.1478100000000002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779.75</v>
      </c>
      <c r="D38" s="37">
        <v>773.01666666666677</v>
      </c>
      <c r="E38" s="37">
        <v>763.83333333333348</v>
      </c>
      <c r="F38" s="37">
        <v>747.91666666666674</v>
      </c>
      <c r="G38" s="37">
        <v>738.73333333333346</v>
      </c>
      <c r="H38" s="37">
        <v>788.93333333333351</v>
      </c>
      <c r="I38" s="37">
        <v>798.11666666666667</v>
      </c>
      <c r="J38" s="37">
        <v>814.03333333333353</v>
      </c>
      <c r="K38" s="28">
        <v>782.2</v>
      </c>
      <c r="L38" s="28">
        <v>757.1</v>
      </c>
      <c r="M38" s="28">
        <v>134.1079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3846.6</v>
      </c>
      <c r="D39" s="37">
        <v>3855.5166666666664</v>
      </c>
      <c r="E39" s="37">
        <v>3831.083333333333</v>
      </c>
      <c r="F39" s="37">
        <v>3815.5666666666666</v>
      </c>
      <c r="G39" s="37">
        <v>3791.1333333333332</v>
      </c>
      <c r="H39" s="37">
        <v>3871.0333333333328</v>
      </c>
      <c r="I39" s="37">
        <v>3895.4666666666662</v>
      </c>
      <c r="J39" s="37">
        <v>3910.9833333333327</v>
      </c>
      <c r="K39" s="28">
        <v>3879.95</v>
      </c>
      <c r="L39" s="28">
        <v>3840</v>
      </c>
      <c r="M39" s="28">
        <v>4.93973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7257.65</v>
      </c>
      <c r="D40" s="37">
        <v>7237.3666666666659</v>
      </c>
      <c r="E40" s="37">
        <v>7195.2833333333319</v>
      </c>
      <c r="F40" s="37">
        <v>7132.9166666666661</v>
      </c>
      <c r="G40" s="37">
        <v>7090.8333333333321</v>
      </c>
      <c r="H40" s="37">
        <v>7299.7333333333318</v>
      </c>
      <c r="I40" s="37">
        <v>7341.8166666666657</v>
      </c>
      <c r="J40" s="37">
        <v>7404.1833333333316</v>
      </c>
      <c r="K40" s="28">
        <v>7279.45</v>
      </c>
      <c r="L40" s="28">
        <v>7175</v>
      </c>
      <c r="M40" s="28">
        <v>7.7225099999999998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17382.849999999999</v>
      </c>
      <c r="D41" s="37">
        <v>17304.95</v>
      </c>
      <c r="E41" s="37">
        <v>17119.900000000001</v>
      </c>
      <c r="F41" s="37">
        <v>16856.95</v>
      </c>
      <c r="G41" s="37">
        <v>16671.900000000001</v>
      </c>
      <c r="H41" s="37">
        <v>17567.900000000001</v>
      </c>
      <c r="I41" s="37">
        <v>17752.949999999997</v>
      </c>
      <c r="J41" s="37">
        <v>18015.900000000001</v>
      </c>
      <c r="K41" s="28">
        <v>17490</v>
      </c>
      <c r="L41" s="28">
        <v>17042</v>
      </c>
      <c r="M41" s="28">
        <v>4.3011699999999999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6373.25</v>
      </c>
      <c r="D42" s="37">
        <v>6276.75</v>
      </c>
      <c r="E42" s="37">
        <v>5863.5</v>
      </c>
      <c r="F42" s="37">
        <v>5353.75</v>
      </c>
      <c r="G42" s="37">
        <v>4940.5</v>
      </c>
      <c r="H42" s="37">
        <v>6786.5</v>
      </c>
      <c r="I42" s="37">
        <v>7199.75</v>
      </c>
      <c r="J42" s="37">
        <v>7709.5</v>
      </c>
      <c r="K42" s="28">
        <v>6690</v>
      </c>
      <c r="L42" s="28">
        <v>5767</v>
      </c>
      <c r="M42" s="28">
        <v>3.5188999999999999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1984.7</v>
      </c>
      <c r="D43" s="37">
        <v>1993.2333333333333</v>
      </c>
      <c r="E43" s="37">
        <v>1971.4666666666667</v>
      </c>
      <c r="F43" s="37">
        <v>1958.2333333333333</v>
      </c>
      <c r="G43" s="37">
        <v>1936.4666666666667</v>
      </c>
      <c r="H43" s="37">
        <v>2006.4666666666667</v>
      </c>
      <c r="I43" s="37">
        <v>2028.2333333333336</v>
      </c>
      <c r="J43" s="37">
        <v>2041.4666666666667</v>
      </c>
      <c r="K43" s="28">
        <v>2015</v>
      </c>
      <c r="L43" s="28">
        <v>1980</v>
      </c>
      <c r="M43" s="28">
        <v>2.9300999999999999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291.89999999999998</v>
      </c>
      <c r="D44" s="37">
        <v>290.93333333333334</v>
      </c>
      <c r="E44" s="37">
        <v>285.9666666666667</v>
      </c>
      <c r="F44" s="37">
        <v>280.03333333333336</v>
      </c>
      <c r="G44" s="37">
        <v>275.06666666666672</v>
      </c>
      <c r="H44" s="37">
        <v>296.86666666666667</v>
      </c>
      <c r="I44" s="37">
        <v>301.83333333333326</v>
      </c>
      <c r="J44" s="37">
        <v>307.76666666666665</v>
      </c>
      <c r="K44" s="28">
        <v>295.89999999999998</v>
      </c>
      <c r="L44" s="28">
        <v>285</v>
      </c>
      <c r="M44" s="28">
        <v>117.98650000000001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138.35</v>
      </c>
      <c r="D45" s="37">
        <v>137.73333333333332</v>
      </c>
      <c r="E45" s="37">
        <v>135.61666666666665</v>
      </c>
      <c r="F45" s="37">
        <v>132.88333333333333</v>
      </c>
      <c r="G45" s="37">
        <v>130.76666666666665</v>
      </c>
      <c r="H45" s="37">
        <v>140.46666666666664</v>
      </c>
      <c r="I45" s="37">
        <v>142.58333333333331</v>
      </c>
      <c r="J45" s="37">
        <v>145.31666666666663</v>
      </c>
      <c r="K45" s="28">
        <v>139.85</v>
      </c>
      <c r="L45" s="28">
        <v>135</v>
      </c>
      <c r="M45" s="28">
        <v>363.81560999999999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52.6</v>
      </c>
      <c r="D46" s="37">
        <v>52.366666666666667</v>
      </c>
      <c r="E46" s="37">
        <v>51.733333333333334</v>
      </c>
      <c r="F46" s="37">
        <v>50.866666666666667</v>
      </c>
      <c r="G46" s="37">
        <v>50.233333333333334</v>
      </c>
      <c r="H46" s="37">
        <v>53.233333333333334</v>
      </c>
      <c r="I46" s="37">
        <v>53.866666666666674</v>
      </c>
      <c r="J46" s="37">
        <v>54.733333333333334</v>
      </c>
      <c r="K46" s="28">
        <v>53</v>
      </c>
      <c r="L46" s="28">
        <v>51.5</v>
      </c>
      <c r="M46" s="28">
        <v>73.458470000000005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1913.15</v>
      </c>
      <c r="D47" s="37">
        <v>1922.5833333333333</v>
      </c>
      <c r="E47" s="37">
        <v>1898.2166666666665</v>
      </c>
      <c r="F47" s="37">
        <v>1883.2833333333333</v>
      </c>
      <c r="G47" s="37">
        <v>1858.9166666666665</v>
      </c>
      <c r="H47" s="37">
        <v>1937.5166666666664</v>
      </c>
      <c r="I47" s="37">
        <v>1961.8833333333332</v>
      </c>
      <c r="J47" s="37">
        <v>1976.8166666666664</v>
      </c>
      <c r="K47" s="28">
        <v>1946.95</v>
      </c>
      <c r="L47" s="28">
        <v>1907.65</v>
      </c>
      <c r="M47" s="28">
        <v>2.6152799999999998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665.2</v>
      </c>
      <c r="D48" s="37">
        <v>667.44999999999993</v>
      </c>
      <c r="E48" s="37">
        <v>661.34999999999991</v>
      </c>
      <c r="F48" s="37">
        <v>657.5</v>
      </c>
      <c r="G48" s="37">
        <v>651.4</v>
      </c>
      <c r="H48" s="37">
        <v>671.29999999999984</v>
      </c>
      <c r="I48" s="37">
        <v>677.4</v>
      </c>
      <c r="J48" s="37">
        <v>681.24999999999977</v>
      </c>
      <c r="K48" s="28">
        <v>673.55</v>
      </c>
      <c r="L48" s="28">
        <v>663.6</v>
      </c>
      <c r="M48" s="28">
        <v>11.760669999999999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328.15</v>
      </c>
      <c r="D49" s="37">
        <v>328.88333333333333</v>
      </c>
      <c r="E49" s="37">
        <v>326.36666666666667</v>
      </c>
      <c r="F49" s="37">
        <v>324.58333333333337</v>
      </c>
      <c r="G49" s="37">
        <v>322.06666666666672</v>
      </c>
      <c r="H49" s="37">
        <v>330.66666666666663</v>
      </c>
      <c r="I49" s="37">
        <v>333.18333333333328</v>
      </c>
      <c r="J49" s="37">
        <v>334.96666666666658</v>
      </c>
      <c r="K49" s="28">
        <v>331.4</v>
      </c>
      <c r="L49" s="28">
        <v>327.10000000000002</v>
      </c>
      <c r="M49" s="28">
        <v>46.082810000000002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765.45</v>
      </c>
      <c r="D50" s="37">
        <v>768.69999999999993</v>
      </c>
      <c r="E50" s="37">
        <v>757.39999999999986</v>
      </c>
      <c r="F50" s="37">
        <v>749.34999999999991</v>
      </c>
      <c r="G50" s="37">
        <v>738.04999999999984</v>
      </c>
      <c r="H50" s="37">
        <v>776.74999999999989</v>
      </c>
      <c r="I50" s="37">
        <v>788.04999999999984</v>
      </c>
      <c r="J50" s="37">
        <v>796.09999999999991</v>
      </c>
      <c r="K50" s="28">
        <v>780</v>
      </c>
      <c r="L50" s="28">
        <v>760.65</v>
      </c>
      <c r="M50" s="28">
        <v>10.985049999999999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63.05</v>
      </c>
      <c r="D51" s="37">
        <v>63.166666666666664</v>
      </c>
      <c r="E51" s="37">
        <v>62.633333333333326</v>
      </c>
      <c r="F51" s="37">
        <v>62.216666666666661</v>
      </c>
      <c r="G51" s="37">
        <v>61.683333333333323</v>
      </c>
      <c r="H51" s="37">
        <v>63.583333333333329</v>
      </c>
      <c r="I51" s="37">
        <v>64.116666666666674</v>
      </c>
      <c r="J51" s="37">
        <v>64.533333333333331</v>
      </c>
      <c r="K51" s="28">
        <v>63.7</v>
      </c>
      <c r="L51" s="28">
        <v>62.75</v>
      </c>
      <c r="M51" s="28">
        <v>468.22764999999998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339.85</v>
      </c>
      <c r="D52" s="37">
        <v>336.78333333333336</v>
      </c>
      <c r="E52" s="37">
        <v>332.7166666666667</v>
      </c>
      <c r="F52" s="37">
        <v>325.58333333333331</v>
      </c>
      <c r="G52" s="37">
        <v>321.51666666666665</v>
      </c>
      <c r="H52" s="37">
        <v>343.91666666666674</v>
      </c>
      <c r="I52" s="37">
        <v>347.98333333333346</v>
      </c>
      <c r="J52" s="37">
        <v>355.11666666666679</v>
      </c>
      <c r="K52" s="28">
        <v>340.85</v>
      </c>
      <c r="L52" s="28">
        <v>329.65</v>
      </c>
      <c r="M52" s="28">
        <v>86.677080000000004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769.8</v>
      </c>
      <c r="D53" s="37">
        <v>767.61666666666667</v>
      </c>
      <c r="E53" s="37">
        <v>759.23333333333335</v>
      </c>
      <c r="F53" s="37">
        <v>748.66666666666663</v>
      </c>
      <c r="G53" s="37">
        <v>740.2833333333333</v>
      </c>
      <c r="H53" s="37">
        <v>778.18333333333339</v>
      </c>
      <c r="I53" s="37">
        <v>786.56666666666683</v>
      </c>
      <c r="J53" s="37">
        <v>797.13333333333344</v>
      </c>
      <c r="K53" s="28">
        <v>776</v>
      </c>
      <c r="L53" s="28">
        <v>757.05</v>
      </c>
      <c r="M53" s="28">
        <v>106.48072999999999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300.2</v>
      </c>
      <c r="D54" s="37">
        <v>301.28333333333336</v>
      </c>
      <c r="E54" s="37">
        <v>297.76666666666671</v>
      </c>
      <c r="F54" s="37">
        <v>295.33333333333337</v>
      </c>
      <c r="G54" s="37">
        <v>291.81666666666672</v>
      </c>
      <c r="H54" s="37">
        <v>303.7166666666667</v>
      </c>
      <c r="I54" s="37">
        <v>307.23333333333335</v>
      </c>
      <c r="J54" s="37">
        <v>309.66666666666669</v>
      </c>
      <c r="K54" s="28">
        <v>304.8</v>
      </c>
      <c r="L54" s="28">
        <v>298.85000000000002</v>
      </c>
      <c r="M54" s="28">
        <v>14.57902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17244.55</v>
      </c>
      <c r="D55" s="37">
        <v>17293.183333333334</v>
      </c>
      <c r="E55" s="37">
        <v>17086.366666666669</v>
      </c>
      <c r="F55" s="37">
        <v>16928.183333333334</v>
      </c>
      <c r="G55" s="37">
        <v>16721.366666666669</v>
      </c>
      <c r="H55" s="37">
        <v>17451.366666666669</v>
      </c>
      <c r="I55" s="37">
        <v>17658.183333333334</v>
      </c>
      <c r="J55" s="37">
        <v>17816.366666666669</v>
      </c>
      <c r="K55" s="28">
        <v>17500</v>
      </c>
      <c r="L55" s="28">
        <v>17135</v>
      </c>
      <c r="M55" s="28">
        <v>0.31681999999999999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3672.65</v>
      </c>
      <c r="D56" s="37">
        <v>3664.1833333333329</v>
      </c>
      <c r="E56" s="37">
        <v>3641.3666666666659</v>
      </c>
      <c r="F56" s="37">
        <v>3610.083333333333</v>
      </c>
      <c r="G56" s="37">
        <v>3587.266666666666</v>
      </c>
      <c r="H56" s="37">
        <v>3695.4666666666658</v>
      </c>
      <c r="I56" s="37">
        <v>3718.2833333333324</v>
      </c>
      <c r="J56" s="37">
        <v>3749.5666666666657</v>
      </c>
      <c r="K56" s="28">
        <v>3687</v>
      </c>
      <c r="L56" s="28">
        <v>3632.9</v>
      </c>
      <c r="M56" s="28">
        <v>3.8483100000000001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245</v>
      </c>
      <c r="D57" s="37">
        <v>244.86666666666667</v>
      </c>
      <c r="E57" s="37">
        <v>242.73333333333335</v>
      </c>
      <c r="F57" s="37">
        <v>240.46666666666667</v>
      </c>
      <c r="G57" s="37">
        <v>238.33333333333334</v>
      </c>
      <c r="H57" s="37">
        <v>247.13333333333335</v>
      </c>
      <c r="I57" s="37">
        <v>249.26666666666668</v>
      </c>
      <c r="J57" s="37">
        <v>251.53333333333336</v>
      </c>
      <c r="K57" s="28">
        <v>247</v>
      </c>
      <c r="L57" s="28">
        <v>242.6</v>
      </c>
      <c r="M57" s="28">
        <v>89.295599999999993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801.4</v>
      </c>
      <c r="D58" s="37">
        <v>801.66666666666663</v>
      </c>
      <c r="E58" s="37">
        <v>795.13333333333321</v>
      </c>
      <c r="F58" s="37">
        <v>788.86666666666656</v>
      </c>
      <c r="G58" s="37">
        <v>782.33333333333314</v>
      </c>
      <c r="H58" s="37">
        <v>807.93333333333328</v>
      </c>
      <c r="I58" s="37">
        <v>814.46666666666681</v>
      </c>
      <c r="J58" s="37">
        <v>820.73333333333335</v>
      </c>
      <c r="K58" s="28">
        <v>808.2</v>
      </c>
      <c r="L58" s="28">
        <v>795.4</v>
      </c>
      <c r="M58" s="28">
        <v>6.1549699999999996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1056.05</v>
      </c>
      <c r="D59" s="37">
        <v>1053.2666666666667</v>
      </c>
      <c r="E59" s="37">
        <v>1046.7833333333333</v>
      </c>
      <c r="F59" s="37">
        <v>1037.5166666666667</v>
      </c>
      <c r="G59" s="37">
        <v>1031.0333333333333</v>
      </c>
      <c r="H59" s="37">
        <v>1062.5333333333333</v>
      </c>
      <c r="I59" s="37">
        <v>1069.0166666666664</v>
      </c>
      <c r="J59" s="37">
        <v>1078.2833333333333</v>
      </c>
      <c r="K59" s="28">
        <v>1059.75</v>
      </c>
      <c r="L59" s="28">
        <v>1044</v>
      </c>
      <c r="M59" s="28">
        <v>17.553909999999998</v>
      </c>
      <c r="N59" s="1"/>
      <c r="O59" s="1"/>
    </row>
    <row r="60" spans="1:15" ht="12.75" customHeight="1">
      <c r="A60" s="53">
        <v>51</v>
      </c>
      <c r="B60" s="28" t="s">
        <v>830</v>
      </c>
      <c r="C60" s="28">
        <v>1870.9</v>
      </c>
      <c r="D60" s="37">
        <v>1874.4666666666665</v>
      </c>
      <c r="E60" s="37">
        <v>1851.4333333333329</v>
      </c>
      <c r="F60" s="37">
        <v>1831.9666666666665</v>
      </c>
      <c r="G60" s="37">
        <v>1808.9333333333329</v>
      </c>
      <c r="H60" s="37">
        <v>1893.9333333333329</v>
      </c>
      <c r="I60" s="37">
        <v>1916.9666666666662</v>
      </c>
      <c r="J60" s="37">
        <v>1936.4333333333329</v>
      </c>
      <c r="K60" s="28">
        <v>1897.5</v>
      </c>
      <c r="L60" s="28">
        <v>1855</v>
      </c>
      <c r="M60" s="28">
        <v>2.5271499999999998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236.45</v>
      </c>
      <c r="D61" s="37">
        <v>237.33333333333334</v>
      </c>
      <c r="E61" s="37">
        <v>234.16666666666669</v>
      </c>
      <c r="F61" s="37">
        <v>231.88333333333335</v>
      </c>
      <c r="G61" s="37">
        <v>228.7166666666667</v>
      </c>
      <c r="H61" s="37">
        <v>239.61666666666667</v>
      </c>
      <c r="I61" s="37">
        <v>242.78333333333336</v>
      </c>
      <c r="J61" s="37">
        <v>245.06666666666666</v>
      </c>
      <c r="K61" s="28">
        <v>240.5</v>
      </c>
      <c r="L61" s="28">
        <v>235.05</v>
      </c>
      <c r="M61" s="28">
        <v>76.777159999999995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3503.9</v>
      </c>
      <c r="D62" s="37">
        <v>3521.7666666666664</v>
      </c>
      <c r="E62" s="37">
        <v>3469.583333333333</v>
      </c>
      <c r="F62" s="37">
        <v>3435.2666666666664</v>
      </c>
      <c r="G62" s="37">
        <v>3383.083333333333</v>
      </c>
      <c r="H62" s="37">
        <v>3556.083333333333</v>
      </c>
      <c r="I62" s="37">
        <v>3608.2666666666664</v>
      </c>
      <c r="J62" s="37">
        <v>3642.583333333333</v>
      </c>
      <c r="K62" s="28">
        <v>3573.95</v>
      </c>
      <c r="L62" s="28">
        <v>3487.45</v>
      </c>
      <c r="M62" s="28">
        <v>2.5165099999999998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1638.05</v>
      </c>
      <c r="D63" s="37">
        <v>1644.7166666666665</v>
      </c>
      <c r="E63" s="37">
        <v>1625.5333333333328</v>
      </c>
      <c r="F63" s="37">
        <v>1613.0166666666664</v>
      </c>
      <c r="G63" s="37">
        <v>1593.8333333333328</v>
      </c>
      <c r="H63" s="37">
        <v>1657.2333333333329</v>
      </c>
      <c r="I63" s="37">
        <v>1676.4166666666667</v>
      </c>
      <c r="J63" s="37">
        <v>1688.9333333333329</v>
      </c>
      <c r="K63" s="28">
        <v>1663.9</v>
      </c>
      <c r="L63" s="28">
        <v>1632.2</v>
      </c>
      <c r="M63" s="28">
        <v>2.57782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732.25</v>
      </c>
      <c r="D64" s="37">
        <v>731.94999999999993</v>
      </c>
      <c r="E64" s="37">
        <v>716.89999999999986</v>
      </c>
      <c r="F64" s="37">
        <v>701.55</v>
      </c>
      <c r="G64" s="37">
        <v>686.49999999999989</v>
      </c>
      <c r="H64" s="37">
        <v>747.29999999999984</v>
      </c>
      <c r="I64" s="37">
        <v>762.3499999999998</v>
      </c>
      <c r="J64" s="37">
        <v>777.69999999999982</v>
      </c>
      <c r="K64" s="28">
        <v>747</v>
      </c>
      <c r="L64" s="28">
        <v>716.6</v>
      </c>
      <c r="M64" s="28">
        <v>103.96205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1050.0999999999999</v>
      </c>
      <c r="D65" s="37">
        <v>1053.2333333333333</v>
      </c>
      <c r="E65" s="37">
        <v>1040.6166666666668</v>
      </c>
      <c r="F65" s="37">
        <v>1031.1333333333334</v>
      </c>
      <c r="G65" s="37">
        <v>1018.5166666666669</v>
      </c>
      <c r="H65" s="37">
        <v>1062.7166666666667</v>
      </c>
      <c r="I65" s="37">
        <v>1075.333333333333</v>
      </c>
      <c r="J65" s="37">
        <v>1084.8166666666666</v>
      </c>
      <c r="K65" s="28">
        <v>1065.8499999999999</v>
      </c>
      <c r="L65" s="28">
        <v>1043.75</v>
      </c>
      <c r="M65" s="28">
        <v>5.6655300000000004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413.4</v>
      </c>
      <c r="D66" s="37">
        <v>415.93333333333334</v>
      </c>
      <c r="E66" s="37">
        <v>407.86666666666667</v>
      </c>
      <c r="F66" s="37">
        <v>402.33333333333331</v>
      </c>
      <c r="G66" s="37">
        <v>394.26666666666665</v>
      </c>
      <c r="H66" s="37">
        <v>421.4666666666667</v>
      </c>
      <c r="I66" s="37">
        <v>429.53333333333342</v>
      </c>
      <c r="J66" s="37">
        <v>435.06666666666672</v>
      </c>
      <c r="K66" s="28">
        <v>424</v>
      </c>
      <c r="L66" s="28">
        <v>410.4</v>
      </c>
      <c r="M66" s="28">
        <v>11.97809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1233.3499999999999</v>
      </c>
      <c r="D67" s="37">
        <v>1237.2166666666665</v>
      </c>
      <c r="E67" s="37">
        <v>1218.833333333333</v>
      </c>
      <c r="F67" s="37">
        <v>1204.3166666666666</v>
      </c>
      <c r="G67" s="37">
        <v>1185.9333333333332</v>
      </c>
      <c r="H67" s="37">
        <v>1251.7333333333329</v>
      </c>
      <c r="I67" s="37">
        <v>1270.1166666666666</v>
      </c>
      <c r="J67" s="37">
        <v>1284.6333333333328</v>
      </c>
      <c r="K67" s="28">
        <v>1255.5999999999999</v>
      </c>
      <c r="L67" s="28">
        <v>1222.7</v>
      </c>
      <c r="M67" s="28">
        <v>7.6796899999999999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397.2</v>
      </c>
      <c r="D68" s="37">
        <v>398.46666666666664</v>
      </c>
      <c r="E68" s="37">
        <v>393.5333333333333</v>
      </c>
      <c r="F68" s="37">
        <v>389.86666666666667</v>
      </c>
      <c r="G68" s="37">
        <v>384.93333333333334</v>
      </c>
      <c r="H68" s="37">
        <v>402.13333333333327</v>
      </c>
      <c r="I68" s="37">
        <v>407.06666666666655</v>
      </c>
      <c r="J68" s="37">
        <v>410.73333333333323</v>
      </c>
      <c r="K68" s="28">
        <v>403.4</v>
      </c>
      <c r="L68" s="28">
        <v>394.8</v>
      </c>
      <c r="M68" s="28">
        <v>46.029449999999997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570.4</v>
      </c>
      <c r="D69" s="37">
        <v>570.51666666666665</v>
      </c>
      <c r="E69" s="37">
        <v>567.13333333333333</v>
      </c>
      <c r="F69" s="37">
        <v>563.86666666666667</v>
      </c>
      <c r="G69" s="37">
        <v>560.48333333333335</v>
      </c>
      <c r="H69" s="37">
        <v>573.7833333333333</v>
      </c>
      <c r="I69" s="37">
        <v>577.16666666666652</v>
      </c>
      <c r="J69" s="37">
        <v>580.43333333333328</v>
      </c>
      <c r="K69" s="28">
        <v>573.9</v>
      </c>
      <c r="L69" s="28">
        <v>567.25</v>
      </c>
      <c r="M69" s="28">
        <v>8.5371900000000007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1652.3</v>
      </c>
      <c r="D70" s="37">
        <v>1637.6000000000001</v>
      </c>
      <c r="E70" s="37">
        <v>1615.2000000000003</v>
      </c>
      <c r="F70" s="37">
        <v>1578.1000000000001</v>
      </c>
      <c r="G70" s="37">
        <v>1555.7000000000003</v>
      </c>
      <c r="H70" s="37">
        <v>1674.7000000000003</v>
      </c>
      <c r="I70" s="37">
        <v>1697.1000000000004</v>
      </c>
      <c r="J70" s="37">
        <v>1734.2000000000003</v>
      </c>
      <c r="K70" s="28">
        <v>1660</v>
      </c>
      <c r="L70" s="28">
        <v>1600.5</v>
      </c>
      <c r="M70" s="28">
        <v>7.1662299999999997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2034.45</v>
      </c>
      <c r="D71" s="37">
        <v>2037.0166666666664</v>
      </c>
      <c r="E71" s="37">
        <v>2018.0333333333328</v>
      </c>
      <c r="F71" s="37">
        <v>2001.6166666666663</v>
      </c>
      <c r="G71" s="37">
        <v>1982.6333333333328</v>
      </c>
      <c r="H71" s="37">
        <v>2053.4333333333329</v>
      </c>
      <c r="I71" s="37">
        <v>2072.4166666666665</v>
      </c>
      <c r="J71" s="37">
        <v>2088.833333333333</v>
      </c>
      <c r="K71" s="28">
        <v>2056</v>
      </c>
      <c r="L71" s="28">
        <v>2020.6</v>
      </c>
      <c r="M71" s="28">
        <v>5.7399800000000001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3568.4</v>
      </c>
      <c r="D72" s="37">
        <v>3581.1666666666665</v>
      </c>
      <c r="E72" s="37">
        <v>3552.4333333333329</v>
      </c>
      <c r="F72" s="37">
        <v>3536.4666666666662</v>
      </c>
      <c r="G72" s="37">
        <v>3507.7333333333327</v>
      </c>
      <c r="H72" s="37">
        <v>3597.1333333333332</v>
      </c>
      <c r="I72" s="37">
        <v>3625.8666666666668</v>
      </c>
      <c r="J72" s="37">
        <v>3641.8333333333335</v>
      </c>
      <c r="K72" s="28">
        <v>3609.9</v>
      </c>
      <c r="L72" s="28">
        <v>3565.2</v>
      </c>
      <c r="M72" s="28">
        <v>3.2640500000000001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4392.8</v>
      </c>
      <c r="D73" s="37">
        <v>4396.7666666666664</v>
      </c>
      <c r="E73" s="37">
        <v>4356.0333333333328</v>
      </c>
      <c r="F73" s="37">
        <v>4319.2666666666664</v>
      </c>
      <c r="G73" s="37">
        <v>4278.5333333333328</v>
      </c>
      <c r="H73" s="37">
        <v>4433.5333333333328</v>
      </c>
      <c r="I73" s="37">
        <v>4474.2666666666664</v>
      </c>
      <c r="J73" s="37">
        <v>4511.0333333333328</v>
      </c>
      <c r="K73" s="28">
        <v>4437.5</v>
      </c>
      <c r="L73" s="28">
        <v>4360</v>
      </c>
      <c r="M73" s="28">
        <v>4.3777100000000004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2559.25</v>
      </c>
      <c r="D74" s="37">
        <v>2564.8833333333332</v>
      </c>
      <c r="E74" s="37">
        <v>2526.7666666666664</v>
      </c>
      <c r="F74" s="37">
        <v>2494.2833333333333</v>
      </c>
      <c r="G74" s="37">
        <v>2456.1666666666665</v>
      </c>
      <c r="H74" s="37">
        <v>2597.3666666666663</v>
      </c>
      <c r="I74" s="37">
        <v>2635.4833333333331</v>
      </c>
      <c r="J74" s="37">
        <v>2667.9666666666662</v>
      </c>
      <c r="K74" s="28">
        <v>2603</v>
      </c>
      <c r="L74" s="28">
        <v>2532.4</v>
      </c>
      <c r="M74" s="28">
        <v>3.4978799999999999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4271.6499999999996</v>
      </c>
      <c r="D75" s="37">
        <v>4273.7666666666664</v>
      </c>
      <c r="E75" s="37">
        <v>4250.583333333333</v>
      </c>
      <c r="F75" s="37">
        <v>4229.5166666666664</v>
      </c>
      <c r="G75" s="37">
        <v>4206.333333333333</v>
      </c>
      <c r="H75" s="37">
        <v>4294.833333333333</v>
      </c>
      <c r="I75" s="37">
        <v>4318.0166666666673</v>
      </c>
      <c r="J75" s="37">
        <v>4339.083333333333</v>
      </c>
      <c r="K75" s="28">
        <v>4296.95</v>
      </c>
      <c r="L75" s="28">
        <v>4252.7</v>
      </c>
      <c r="M75" s="28">
        <v>3.15509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3425.75</v>
      </c>
      <c r="D76" s="37">
        <v>3429.9500000000003</v>
      </c>
      <c r="E76" s="37">
        <v>3396.4000000000005</v>
      </c>
      <c r="F76" s="37">
        <v>3367.05</v>
      </c>
      <c r="G76" s="37">
        <v>3333.5000000000005</v>
      </c>
      <c r="H76" s="37">
        <v>3459.3000000000006</v>
      </c>
      <c r="I76" s="37">
        <v>3492.8500000000008</v>
      </c>
      <c r="J76" s="37">
        <v>3522.2000000000007</v>
      </c>
      <c r="K76" s="28">
        <v>3463.5</v>
      </c>
      <c r="L76" s="28">
        <v>3400.6</v>
      </c>
      <c r="M76" s="28">
        <v>6.40524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503.4</v>
      </c>
      <c r="D77" s="37">
        <v>502.45</v>
      </c>
      <c r="E77" s="37">
        <v>497.45</v>
      </c>
      <c r="F77" s="37">
        <v>491.5</v>
      </c>
      <c r="G77" s="37">
        <v>486.5</v>
      </c>
      <c r="H77" s="37">
        <v>508.4</v>
      </c>
      <c r="I77" s="37">
        <v>513.4</v>
      </c>
      <c r="J77" s="37">
        <v>519.34999999999991</v>
      </c>
      <c r="K77" s="28">
        <v>507.45</v>
      </c>
      <c r="L77" s="28">
        <v>496.5</v>
      </c>
      <c r="M77" s="28">
        <v>1.12873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1994.55</v>
      </c>
      <c r="D78" s="37">
        <v>1993.7833333333335</v>
      </c>
      <c r="E78" s="37">
        <v>1976.366666666667</v>
      </c>
      <c r="F78" s="37">
        <v>1958.1833333333334</v>
      </c>
      <c r="G78" s="37">
        <v>1940.7666666666669</v>
      </c>
      <c r="H78" s="37">
        <v>2011.9666666666672</v>
      </c>
      <c r="I78" s="37">
        <v>2029.3833333333337</v>
      </c>
      <c r="J78" s="37">
        <v>2047.5666666666673</v>
      </c>
      <c r="K78" s="28">
        <v>2011.2</v>
      </c>
      <c r="L78" s="28">
        <v>1975.6</v>
      </c>
      <c r="M78" s="28">
        <v>2.7554400000000001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169.8</v>
      </c>
      <c r="D79" s="37">
        <v>170.76666666666665</v>
      </c>
      <c r="E79" s="37">
        <v>167.73333333333329</v>
      </c>
      <c r="F79" s="37">
        <v>165.66666666666663</v>
      </c>
      <c r="G79" s="37">
        <v>162.63333333333327</v>
      </c>
      <c r="H79" s="37">
        <v>172.83333333333331</v>
      </c>
      <c r="I79" s="37">
        <v>175.86666666666667</v>
      </c>
      <c r="J79" s="37">
        <v>177.93333333333334</v>
      </c>
      <c r="K79" s="28">
        <v>173.8</v>
      </c>
      <c r="L79" s="28">
        <v>168.7</v>
      </c>
      <c r="M79" s="28">
        <v>25.19858</v>
      </c>
      <c r="N79" s="1"/>
      <c r="O79" s="1"/>
    </row>
    <row r="80" spans="1:15" ht="12.75" customHeight="1">
      <c r="A80" s="53">
        <v>71</v>
      </c>
      <c r="B80" s="28" t="s">
        <v>831</v>
      </c>
      <c r="C80" s="28">
        <v>1352</v>
      </c>
      <c r="D80" s="37">
        <v>1355.7666666666667</v>
      </c>
      <c r="E80" s="37">
        <v>1346.2333333333333</v>
      </c>
      <c r="F80" s="37">
        <v>1340.4666666666667</v>
      </c>
      <c r="G80" s="37">
        <v>1330.9333333333334</v>
      </c>
      <c r="H80" s="37">
        <v>1361.5333333333333</v>
      </c>
      <c r="I80" s="37">
        <v>1371.0666666666666</v>
      </c>
      <c r="J80" s="37">
        <v>1376.8333333333333</v>
      </c>
      <c r="K80" s="28">
        <v>1365.3</v>
      </c>
      <c r="L80" s="28">
        <v>1350</v>
      </c>
      <c r="M80" s="28">
        <v>1.32342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118.05</v>
      </c>
      <c r="D81" s="37">
        <v>118.06666666666668</v>
      </c>
      <c r="E81" s="37">
        <v>115.63333333333335</v>
      </c>
      <c r="F81" s="37">
        <v>113.21666666666668</v>
      </c>
      <c r="G81" s="37">
        <v>110.78333333333336</v>
      </c>
      <c r="H81" s="37">
        <v>120.48333333333335</v>
      </c>
      <c r="I81" s="37">
        <v>122.91666666666666</v>
      </c>
      <c r="J81" s="37">
        <v>125.33333333333334</v>
      </c>
      <c r="K81" s="28">
        <v>120.5</v>
      </c>
      <c r="L81" s="28">
        <v>115.65</v>
      </c>
      <c r="M81" s="28">
        <v>201.25550000000001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288.8</v>
      </c>
      <c r="D82" s="37">
        <v>288.86666666666662</v>
      </c>
      <c r="E82" s="37">
        <v>286.48333333333323</v>
      </c>
      <c r="F82" s="37">
        <v>284.16666666666663</v>
      </c>
      <c r="G82" s="37">
        <v>281.78333333333325</v>
      </c>
      <c r="H82" s="37">
        <v>291.18333333333322</v>
      </c>
      <c r="I82" s="37">
        <v>293.56666666666655</v>
      </c>
      <c r="J82" s="37">
        <v>295.88333333333321</v>
      </c>
      <c r="K82" s="28">
        <v>291.25</v>
      </c>
      <c r="L82" s="28">
        <v>286.55</v>
      </c>
      <c r="M82" s="28">
        <v>2.8473700000000002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92.55</v>
      </c>
      <c r="D83" s="37">
        <v>92.90000000000002</v>
      </c>
      <c r="E83" s="37">
        <v>92.05000000000004</v>
      </c>
      <c r="F83" s="37">
        <v>91.550000000000026</v>
      </c>
      <c r="G83" s="37">
        <v>90.700000000000045</v>
      </c>
      <c r="H83" s="37">
        <v>93.400000000000034</v>
      </c>
      <c r="I83" s="37">
        <v>94.250000000000028</v>
      </c>
      <c r="J83" s="37">
        <v>94.750000000000028</v>
      </c>
      <c r="K83" s="28">
        <v>93.75</v>
      </c>
      <c r="L83" s="28">
        <v>92.4</v>
      </c>
      <c r="M83" s="28">
        <v>71.806479999999993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2440.9</v>
      </c>
      <c r="D84" s="37">
        <v>2457.2000000000003</v>
      </c>
      <c r="E84" s="37">
        <v>2414.4500000000007</v>
      </c>
      <c r="F84" s="37">
        <v>2388.0000000000005</v>
      </c>
      <c r="G84" s="37">
        <v>2345.2500000000009</v>
      </c>
      <c r="H84" s="37">
        <v>2483.6500000000005</v>
      </c>
      <c r="I84" s="37">
        <v>2526.3999999999996</v>
      </c>
      <c r="J84" s="37">
        <v>2552.8500000000004</v>
      </c>
      <c r="K84" s="28">
        <v>2499.9499999999998</v>
      </c>
      <c r="L84" s="28">
        <v>2430.75</v>
      </c>
      <c r="M84" s="28">
        <v>1.3950899999999999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383.35</v>
      </c>
      <c r="D85" s="37">
        <v>384.06666666666666</v>
      </c>
      <c r="E85" s="37">
        <v>379.98333333333335</v>
      </c>
      <c r="F85" s="37">
        <v>376.61666666666667</v>
      </c>
      <c r="G85" s="37">
        <v>372.53333333333336</v>
      </c>
      <c r="H85" s="37">
        <v>387.43333333333334</v>
      </c>
      <c r="I85" s="37">
        <v>391.51666666666671</v>
      </c>
      <c r="J85" s="37">
        <v>394.88333333333333</v>
      </c>
      <c r="K85" s="28">
        <v>388.15</v>
      </c>
      <c r="L85" s="28">
        <v>380.7</v>
      </c>
      <c r="M85" s="28">
        <v>6.4556699999999996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939</v>
      </c>
      <c r="D86" s="37">
        <v>940.13333333333333</v>
      </c>
      <c r="E86" s="37">
        <v>927.86666666666667</v>
      </c>
      <c r="F86" s="37">
        <v>916.73333333333335</v>
      </c>
      <c r="G86" s="37">
        <v>904.4666666666667</v>
      </c>
      <c r="H86" s="37">
        <v>951.26666666666665</v>
      </c>
      <c r="I86" s="37">
        <v>963.5333333333333</v>
      </c>
      <c r="J86" s="37">
        <v>974.66666666666663</v>
      </c>
      <c r="K86" s="28">
        <v>952.4</v>
      </c>
      <c r="L86" s="28">
        <v>929</v>
      </c>
      <c r="M86" s="28">
        <v>7.7714400000000001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1418.55</v>
      </c>
      <c r="D87" s="37">
        <v>1426.1833333333334</v>
      </c>
      <c r="E87" s="37">
        <v>1407.3666666666668</v>
      </c>
      <c r="F87" s="37">
        <v>1396.1833333333334</v>
      </c>
      <c r="G87" s="37">
        <v>1377.3666666666668</v>
      </c>
      <c r="H87" s="37">
        <v>1437.3666666666668</v>
      </c>
      <c r="I87" s="37">
        <v>1456.1833333333334</v>
      </c>
      <c r="J87" s="37">
        <v>1467.3666666666668</v>
      </c>
      <c r="K87" s="28">
        <v>1445</v>
      </c>
      <c r="L87" s="28">
        <v>1415</v>
      </c>
      <c r="M87" s="28">
        <v>3.2105999999999999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1769.85</v>
      </c>
      <c r="D88" s="37">
        <v>1764.1333333333332</v>
      </c>
      <c r="E88" s="37">
        <v>1755.7666666666664</v>
      </c>
      <c r="F88" s="37">
        <v>1741.6833333333332</v>
      </c>
      <c r="G88" s="37">
        <v>1733.3166666666664</v>
      </c>
      <c r="H88" s="37">
        <v>1778.2166666666665</v>
      </c>
      <c r="I88" s="37">
        <v>1786.5833333333333</v>
      </c>
      <c r="J88" s="37">
        <v>1800.6666666666665</v>
      </c>
      <c r="K88" s="28">
        <v>1772.5</v>
      </c>
      <c r="L88" s="28">
        <v>1750.05</v>
      </c>
      <c r="M88" s="28">
        <v>6.0632400000000004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490.4</v>
      </c>
      <c r="D89" s="37">
        <v>489.66666666666669</v>
      </c>
      <c r="E89" s="37">
        <v>484.93333333333339</v>
      </c>
      <c r="F89" s="37">
        <v>479.4666666666667</v>
      </c>
      <c r="G89" s="37">
        <v>474.73333333333341</v>
      </c>
      <c r="H89" s="37">
        <v>495.13333333333338</v>
      </c>
      <c r="I89" s="37">
        <v>499.86666666666662</v>
      </c>
      <c r="J89" s="37">
        <v>505.33333333333337</v>
      </c>
      <c r="K89" s="28">
        <v>494.4</v>
      </c>
      <c r="L89" s="28">
        <v>484.2</v>
      </c>
      <c r="M89" s="28">
        <v>5.2321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239.5</v>
      </c>
      <c r="D90" s="37">
        <v>240.36666666666667</v>
      </c>
      <c r="E90" s="37">
        <v>237.93333333333334</v>
      </c>
      <c r="F90" s="37">
        <v>236.36666666666667</v>
      </c>
      <c r="G90" s="37">
        <v>233.93333333333334</v>
      </c>
      <c r="H90" s="37">
        <v>241.93333333333334</v>
      </c>
      <c r="I90" s="37">
        <v>244.36666666666667</v>
      </c>
      <c r="J90" s="37">
        <v>245.93333333333334</v>
      </c>
      <c r="K90" s="28">
        <v>242.8</v>
      </c>
      <c r="L90" s="28">
        <v>238.8</v>
      </c>
      <c r="M90" s="28">
        <v>5.0938699999999999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931.05</v>
      </c>
      <c r="D91" s="37">
        <v>933.31666666666661</v>
      </c>
      <c r="E91" s="37">
        <v>925.73333333333323</v>
      </c>
      <c r="F91" s="37">
        <v>920.41666666666663</v>
      </c>
      <c r="G91" s="37">
        <v>912.83333333333326</v>
      </c>
      <c r="H91" s="37">
        <v>938.63333333333321</v>
      </c>
      <c r="I91" s="37">
        <v>946.2166666666667</v>
      </c>
      <c r="J91" s="37">
        <v>951.53333333333319</v>
      </c>
      <c r="K91" s="28">
        <v>940.9</v>
      </c>
      <c r="L91" s="28">
        <v>928</v>
      </c>
      <c r="M91" s="28">
        <v>32.146859999999997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2021.2</v>
      </c>
      <c r="D92" s="37">
        <v>2022.8833333333332</v>
      </c>
      <c r="E92" s="37">
        <v>2009.4166666666665</v>
      </c>
      <c r="F92" s="37">
        <v>1997.6333333333332</v>
      </c>
      <c r="G92" s="37">
        <v>1984.1666666666665</v>
      </c>
      <c r="H92" s="37">
        <v>2034.6666666666665</v>
      </c>
      <c r="I92" s="37">
        <v>2048.1333333333332</v>
      </c>
      <c r="J92" s="37">
        <v>2059.9166666666665</v>
      </c>
      <c r="K92" s="28">
        <v>2036.35</v>
      </c>
      <c r="L92" s="28">
        <v>2011.1</v>
      </c>
      <c r="M92" s="28">
        <v>1.6853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1497.6</v>
      </c>
      <c r="D93" s="37">
        <v>1493.25</v>
      </c>
      <c r="E93" s="37">
        <v>1486.5</v>
      </c>
      <c r="F93" s="37">
        <v>1475.4</v>
      </c>
      <c r="G93" s="37">
        <v>1468.65</v>
      </c>
      <c r="H93" s="37">
        <v>1504.35</v>
      </c>
      <c r="I93" s="37">
        <v>1511.1</v>
      </c>
      <c r="J93" s="37">
        <v>1522.1999999999998</v>
      </c>
      <c r="K93" s="28">
        <v>1500</v>
      </c>
      <c r="L93" s="28">
        <v>1482.15</v>
      </c>
      <c r="M93" s="28">
        <v>55.823450000000001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584.35</v>
      </c>
      <c r="D94" s="37">
        <v>582.7833333333333</v>
      </c>
      <c r="E94" s="37">
        <v>579.56666666666661</v>
      </c>
      <c r="F94" s="37">
        <v>574.7833333333333</v>
      </c>
      <c r="G94" s="37">
        <v>571.56666666666661</v>
      </c>
      <c r="H94" s="37">
        <v>587.56666666666661</v>
      </c>
      <c r="I94" s="37">
        <v>590.7833333333333</v>
      </c>
      <c r="J94" s="37">
        <v>595.56666666666661</v>
      </c>
      <c r="K94" s="28">
        <v>586</v>
      </c>
      <c r="L94" s="28">
        <v>578</v>
      </c>
      <c r="M94" s="28">
        <v>23.97242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1348.9</v>
      </c>
      <c r="D95" s="37">
        <v>1355.2833333333335</v>
      </c>
      <c r="E95" s="37">
        <v>1337.866666666667</v>
      </c>
      <c r="F95" s="37">
        <v>1326.8333333333335</v>
      </c>
      <c r="G95" s="37">
        <v>1309.416666666667</v>
      </c>
      <c r="H95" s="37">
        <v>1366.3166666666671</v>
      </c>
      <c r="I95" s="37">
        <v>1383.7333333333336</v>
      </c>
      <c r="J95" s="37">
        <v>1394.7666666666671</v>
      </c>
      <c r="K95" s="28">
        <v>1372.7</v>
      </c>
      <c r="L95" s="28">
        <v>1344.25</v>
      </c>
      <c r="M95" s="28">
        <v>3.8098700000000001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2857.3</v>
      </c>
      <c r="D96" s="37">
        <v>2858.9333333333329</v>
      </c>
      <c r="E96" s="37">
        <v>2844.3666666666659</v>
      </c>
      <c r="F96" s="37">
        <v>2831.4333333333329</v>
      </c>
      <c r="G96" s="37">
        <v>2816.8666666666659</v>
      </c>
      <c r="H96" s="37">
        <v>2871.8666666666659</v>
      </c>
      <c r="I96" s="37">
        <v>2886.4333333333325</v>
      </c>
      <c r="J96" s="37">
        <v>2899.3666666666659</v>
      </c>
      <c r="K96" s="28">
        <v>2873.5</v>
      </c>
      <c r="L96" s="28">
        <v>2846</v>
      </c>
      <c r="M96" s="28">
        <v>5.1914100000000003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420.55</v>
      </c>
      <c r="D97" s="37">
        <v>425.55</v>
      </c>
      <c r="E97" s="37">
        <v>414.15000000000003</v>
      </c>
      <c r="F97" s="37">
        <v>407.75</v>
      </c>
      <c r="G97" s="37">
        <v>396.35</v>
      </c>
      <c r="H97" s="37">
        <v>431.95000000000005</v>
      </c>
      <c r="I97" s="37">
        <v>443.35</v>
      </c>
      <c r="J97" s="37">
        <v>449.75000000000006</v>
      </c>
      <c r="K97" s="28">
        <v>436.95</v>
      </c>
      <c r="L97" s="28">
        <v>419.15</v>
      </c>
      <c r="M97" s="28">
        <v>120.76714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2421.8000000000002</v>
      </c>
      <c r="D98" s="37">
        <v>2422.5666666666671</v>
      </c>
      <c r="E98" s="37">
        <v>2407.233333333334</v>
      </c>
      <c r="F98" s="37">
        <v>2392.666666666667</v>
      </c>
      <c r="G98" s="37">
        <v>2377.3333333333339</v>
      </c>
      <c r="H98" s="37">
        <v>2437.1333333333341</v>
      </c>
      <c r="I98" s="37">
        <v>2452.4666666666672</v>
      </c>
      <c r="J98" s="37">
        <v>2467.0333333333342</v>
      </c>
      <c r="K98" s="28">
        <v>2437.9</v>
      </c>
      <c r="L98" s="28">
        <v>2408</v>
      </c>
      <c r="M98" s="28">
        <v>6.1726700000000001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250.65</v>
      </c>
      <c r="D99" s="37">
        <v>250.6</v>
      </c>
      <c r="E99" s="37">
        <v>246.2</v>
      </c>
      <c r="F99" s="37">
        <v>241.75</v>
      </c>
      <c r="G99" s="37">
        <v>237.35</v>
      </c>
      <c r="H99" s="37">
        <v>255.04999999999998</v>
      </c>
      <c r="I99" s="37">
        <v>259.45000000000005</v>
      </c>
      <c r="J99" s="37">
        <v>263.89999999999998</v>
      </c>
      <c r="K99" s="28">
        <v>255</v>
      </c>
      <c r="L99" s="28">
        <v>246.15</v>
      </c>
      <c r="M99" s="28">
        <v>75.551060000000007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2577.15</v>
      </c>
      <c r="D100" s="37">
        <v>2578.7166666666667</v>
      </c>
      <c r="E100" s="37">
        <v>2561.4333333333334</v>
      </c>
      <c r="F100" s="37">
        <v>2545.7166666666667</v>
      </c>
      <c r="G100" s="37">
        <v>2528.4333333333334</v>
      </c>
      <c r="H100" s="37">
        <v>2594.4333333333334</v>
      </c>
      <c r="I100" s="37">
        <v>2611.7166666666672</v>
      </c>
      <c r="J100" s="37">
        <v>2627.4333333333334</v>
      </c>
      <c r="K100" s="28">
        <v>2596</v>
      </c>
      <c r="L100" s="28">
        <v>2563</v>
      </c>
      <c r="M100" s="28">
        <v>10.04533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288.64999999999998</v>
      </c>
      <c r="D101" s="37">
        <v>288.36666666666662</v>
      </c>
      <c r="E101" s="37">
        <v>286.78333333333325</v>
      </c>
      <c r="F101" s="37">
        <v>284.91666666666663</v>
      </c>
      <c r="G101" s="37">
        <v>283.33333333333326</v>
      </c>
      <c r="H101" s="37">
        <v>290.23333333333323</v>
      </c>
      <c r="I101" s="37">
        <v>291.81666666666661</v>
      </c>
      <c r="J101" s="37">
        <v>293.68333333333322</v>
      </c>
      <c r="K101" s="28">
        <v>289.95</v>
      </c>
      <c r="L101" s="28">
        <v>286.5</v>
      </c>
      <c r="M101" s="28">
        <v>6.8516500000000002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41254.9</v>
      </c>
      <c r="D102" s="37">
        <v>41507.283333333333</v>
      </c>
      <c r="E102" s="37">
        <v>40947.616666666669</v>
      </c>
      <c r="F102" s="37">
        <v>40640.333333333336</v>
      </c>
      <c r="G102" s="37">
        <v>40080.666666666672</v>
      </c>
      <c r="H102" s="37">
        <v>41814.566666666666</v>
      </c>
      <c r="I102" s="37">
        <v>42374.233333333337</v>
      </c>
      <c r="J102" s="37">
        <v>42681.516666666663</v>
      </c>
      <c r="K102" s="28">
        <v>42066.95</v>
      </c>
      <c r="L102" s="28">
        <v>41200</v>
      </c>
      <c r="M102" s="28">
        <v>2.0140000000000002E-2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2449.65</v>
      </c>
      <c r="D103" s="37">
        <v>2443.8833333333332</v>
      </c>
      <c r="E103" s="37">
        <v>2433.7666666666664</v>
      </c>
      <c r="F103" s="37">
        <v>2417.8833333333332</v>
      </c>
      <c r="G103" s="37">
        <v>2407.7666666666664</v>
      </c>
      <c r="H103" s="37">
        <v>2459.7666666666664</v>
      </c>
      <c r="I103" s="37">
        <v>2469.8833333333332</v>
      </c>
      <c r="J103" s="37">
        <v>2485.7666666666664</v>
      </c>
      <c r="K103" s="28">
        <v>2454</v>
      </c>
      <c r="L103" s="28">
        <v>2428</v>
      </c>
      <c r="M103" s="28">
        <v>19.365030000000001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898.8</v>
      </c>
      <c r="D104" s="37">
        <v>895.0333333333333</v>
      </c>
      <c r="E104" s="37">
        <v>889.26666666666665</v>
      </c>
      <c r="F104" s="37">
        <v>879.73333333333335</v>
      </c>
      <c r="G104" s="37">
        <v>873.9666666666667</v>
      </c>
      <c r="H104" s="37">
        <v>904.56666666666661</v>
      </c>
      <c r="I104" s="37">
        <v>910.33333333333326</v>
      </c>
      <c r="J104" s="37">
        <v>919.86666666666656</v>
      </c>
      <c r="K104" s="28">
        <v>900.8</v>
      </c>
      <c r="L104" s="28">
        <v>885.5</v>
      </c>
      <c r="M104" s="28">
        <v>121.63106000000001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1228.7</v>
      </c>
      <c r="D105" s="37">
        <v>1244.5166666666667</v>
      </c>
      <c r="E105" s="37">
        <v>1206.1833333333334</v>
      </c>
      <c r="F105" s="37">
        <v>1183.6666666666667</v>
      </c>
      <c r="G105" s="37">
        <v>1145.3333333333335</v>
      </c>
      <c r="H105" s="37">
        <v>1267.0333333333333</v>
      </c>
      <c r="I105" s="37">
        <v>1305.3666666666668</v>
      </c>
      <c r="J105" s="37">
        <v>1327.8833333333332</v>
      </c>
      <c r="K105" s="28">
        <v>1282.8499999999999</v>
      </c>
      <c r="L105" s="28">
        <v>1222</v>
      </c>
      <c r="M105" s="28">
        <v>11.926769999999999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593.04999999999995</v>
      </c>
      <c r="D106" s="37">
        <v>591.2166666666667</v>
      </c>
      <c r="E106" s="37">
        <v>585.18333333333339</v>
      </c>
      <c r="F106" s="37">
        <v>577.31666666666672</v>
      </c>
      <c r="G106" s="37">
        <v>571.28333333333342</v>
      </c>
      <c r="H106" s="37">
        <v>599.08333333333337</v>
      </c>
      <c r="I106" s="37">
        <v>605.11666666666667</v>
      </c>
      <c r="J106" s="37">
        <v>612.98333333333335</v>
      </c>
      <c r="K106" s="28">
        <v>597.25</v>
      </c>
      <c r="L106" s="28">
        <v>583.35</v>
      </c>
      <c r="M106" s="28">
        <v>7.0091099999999997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514.25</v>
      </c>
      <c r="D107" s="37">
        <v>509.93333333333334</v>
      </c>
      <c r="E107" s="37">
        <v>502.76666666666665</v>
      </c>
      <c r="F107" s="37">
        <v>491.2833333333333</v>
      </c>
      <c r="G107" s="37">
        <v>484.11666666666662</v>
      </c>
      <c r="H107" s="37">
        <v>521.41666666666674</v>
      </c>
      <c r="I107" s="37">
        <v>528.58333333333326</v>
      </c>
      <c r="J107" s="37">
        <v>540.06666666666672</v>
      </c>
      <c r="K107" s="28">
        <v>517.1</v>
      </c>
      <c r="L107" s="28">
        <v>498.45</v>
      </c>
      <c r="M107" s="28">
        <v>5.6815499999999997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43.75</v>
      </c>
      <c r="D108" s="37">
        <v>43.833333333333336</v>
      </c>
      <c r="E108" s="37">
        <v>43.416666666666671</v>
      </c>
      <c r="F108" s="37">
        <v>43.083333333333336</v>
      </c>
      <c r="G108" s="37">
        <v>42.666666666666671</v>
      </c>
      <c r="H108" s="37">
        <v>44.166666666666671</v>
      </c>
      <c r="I108" s="37">
        <v>44.583333333333343</v>
      </c>
      <c r="J108" s="37">
        <v>44.916666666666671</v>
      </c>
      <c r="K108" s="28">
        <v>44.25</v>
      </c>
      <c r="L108" s="28">
        <v>43.5</v>
      </c>
      <c r="M108" s="28">
        <v>61.582070000000002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51.1</v>
      </c>
      <c r="D109" s="37">
        <v>51.04999999999999</v>
      </c>
      <c r="E109" s="37">
        <v>50.59999999999998</v>
      </c>
      <c r="F109" s="37">
        <v>50.099999999999987</v>
      </c>
      <c r="G109" s="37">
        <v>49.649999999999977</v>
      </c>
      <c r="H109" s="37">
        <v>51.549999999999983</v>
      </c>
      <c r="I109" s="37">
        <v>51.999999999999986</v>
      </c>
      <c r="J109" s="37">
        <v>52.499999999999986</v>
      </c>
      <c r="K109" s="28">
        <v>51.5</v>
      </c>
      <c r="L109" s="28">
        <v>50.55</v>
      </c>
      <c r="M109" s="28">
        <v>338.64201000000003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329.9</v>
      </c>
      <c r="D110" s="37">
        <v>329.33333333333331</v>
      </c>
      <c r="E110" s="37">
        <v>328.06666666666661</v>
      </c>
      <c r="F110" s="37">
        <v>326.23333333333329</v>
      </c>
      <c r="G110" s="37">
        <v>324.96666666666658</v>
      </c>
      <c r="H110" s="37">
        <v>331.16666666666663</v>
      </c>
      <c r="I110" s="37">
        <v>332.43333333333339</v>
      </c>
      <c r="J110" s="37">
        <v>334.26666666666665</v>
      </c>
      <c r="K110" s="28">
        <v>330.6</v>
      </c>
      <c r="L110" s="28">
        <v>327.5</v>
      </c>
      <c r="M110" s="28">
        <v>109.1113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4746.8</v>
      </c>
      <c r="D111" s="37">
        <v>4769.9833333333336</v>
      </c>
      <c r="E111" s="37">
        <v>4708.2666666666673</v>
      </c>
      <c r="F111" s="37">
        <v>4669.7333333333336</v>
      </c>
      <c r="G111" s="37">
        <v>4608.0166666666673</v>
      </c>
      <c r="H111" s="37">
        <v>4808.5166666666673</v>
      </c>
      <c r="I111" s="37">
        <v>4870.2333333333345</v>
      </c>
      <c r="J111" s="37">
        <v>4908.7666666666673</v>
      </c>
      <c r="K111" s="28">
        <v>4831.7</v>
      </c>
      <c r="L111" s="28">
        <v>4731.45</v>
      </c>
      <c r="M111" s="28">
        <v>1.0082500000000001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203.55</v>
      </c>
      <c r="D112" s="37">
        <v>200.41666666666666</v>
      </c>
      <c r="E112" s="37">
        <v>195.23333333333332</v>
      </c>
      <c r="F112" s="37">
        <v>186.91666666666666</v>
      </c>
      <c r="G112" s="37">
        <v>181.73333333333332</v>
      </c>
      <c r="H112" s="37">
        <v>208.73333333333332</v>
      </c>
      <c r="I112" s="37">
        <v>213.91666666666666</v>
      </c>
      <c r="J112" s="37">
        <v>222.23333333333332</v>
      </c>
      <c r="K112" s="28">
        <v>205.6</v>
      </c>
      <c r="L112" s="28">
        <v>192.1</v>
      </c>
      <c r="M112" s="28">
        <v>77.088009999999997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160</v>
      </c>
      <c r="D113" s="37">
        <v>160.85</v>
      </c>
      <c r="E113" s="37">
        <v>158.75</v>
      </c>
      <c r="F113" s="37">
        <v>157.5</v>
      </c>
      <c r="G113" s="37">
        <v>155.4</v>
      </c>
      <c r="H113" s="37">
        <v>162.1</v>
      </c>
      <c r="I113" s="37">
        <v>164.19999999999996</v>
      </c>
      <c r="J113" s="37">
        <v>165.45</v>
      </c>
      <c r="K113" s="28">
        <v>162.94999999999999</v>
      </c>
      <c r="L113" s="28">
        <v>159.6</v>
      </c>
      <c r="M113" s="28">
        <v>105.95905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309.39999999999998</v>
      </c>
      <c r="D114" s="37">
        <v>309.5</v>
      </c>
      <c r="E114" s="37">
        <v>307.60000000000002</v>
      </c>
      <c r="F114" s="37">
        <v>305.8</v>
      </c>
      <c r="G114" s="37">
        <v>303.90000000000003</v>
      </c>
      <c r="H114" s="37">
        <v>311.3</v>
      </c>
      <c r="I114" s="37">
        <v>313.2</v>
      </c>
      <c r="J114" s="37">
        <v>315</v>
      </c>
      <c r="K114" s="28">
        <v>311.39999999999998</v>
      </c>
      <c r="L114" s="28">
        <v>307.7</v>
      </c>
      <c r="M114" s="28">
        <v>33.298879999999997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73.05</v>
      </c>
      <c r="D115" s="37">
        <v>72.866666666666674</v>
      </c>
      <c r="E115" s="37">
        <v>71.983333333333348</v>
      </c>
      <c r="F115" s="37">
        <v>70.916666666666671</v>
      </c>
      <c r="G115" s="37">
        <v>70.033333333333346</v>
      </c>
      <c r="H115" s="37">
        <v>73.933333333333351</v>
      </c>
      <c r="I115" s="37">
        <v>74.816666666666677</v>
      </c>
      <c r="J115" s="37">
        <v>75.883333333333354</v>
      </c>
      <c r="K115" s="28">
        <v>73.75</v>
      </c>
      <c r="L115" s="28">
        <v>71.8</v>
      </c>
      <c r="M115" s="28">
        <v>244.01526999999999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714.8</v>
      </c>
      <c r="D116" s="37">
        <v>715.98333333333323</v>
      </c>
      <c r="E116" s="37">
        <v>707.96666666666647</v>
      </c>
      <c r="F116" s="37">
        <v>701.13333333333321</v>
      </c>
      <c r="G116" s="37">
        <v>693.11666666666645</v>
      </c>
      <c r="H116" s="37">
        <v>722.81666666666649</v>
      </c>
      <c r="I116" s="37">
        <v>730.83333333333314</v>
      </c>
      <c r="J116" s="37">
        <v>737.66666666666652</v>
      </c>
      <c r="K116" s="28">
        <v>724</v>
      </c>
      <c r="L116" s="28">
        <v>709.15</v>
      </c>
      <c r="M116" s="28">
        <v>25.015920000000001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414.5</v>
      </c>
      <c r="D117" s="37">
        <v>416.66666666666669</v>
      </c>
      <c r="E117" s="37">
        <v>411.33333333333337</v>
      </c>
      <c r="F117" s="37">
        <v>408.16666666666669</v>
      </c>
      <c r="G117" s="37">
        <v>402.83333333333337</v>
      </c>
      <c r="H117" s="37">
        <v>419.83333333333337</v>
      </c>
      <c r="I117" s="37">
        <v>425.16666666666674</v>
      </c>
      <c r="J117" s="37">
        <v>428.33333333333337</v>
      </c>
      <c r="K117" s="28">
        <v>422</v>
      </c>
      <c r="L117" s="28">
        <v>413.5</v>
      </c>
      <c r="M117" s="28">
        <v>10.82591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203.05</v>
      </c>
      <c r="D118" s="37">
        <v>202.9</v>
      </c>
      <c r="E118" s="37">
        <v>201.75</v>
      </c>
      <c r="F118" s="37">
        <v>200.45</v>
      </c>
      <c r="G118" s="37">
        <v>199.29999999999998</v>
      </c>
      <c r="H118" s="37">
        <v>204.20000000000002</v>
      </c>
      <c r="I118" s="37">
        <v>205.35000000000005</v>
      </c>
      <c r="J118" s="37">
        <v>206.65000000000003</v>
      </c>
      <c r="K118" s="28">
        <v>204.05</v>
      </c>
      <c r="L118" s="28">
        <v>201.6</v>
      </c>
      <c r="M118" s="28">
        <v>16.965119999999999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1108.3</v>
      </c>
      <c r="D119" s="37">
        <v>1106.9000000000001</v>
      </c>
      <c r="E119" s="37">
        <v>1098.8000000000002</v>
      </c>
      <c r="F119" s="37">
        <v>1089.3000000000002</v>
      </c>
      <c r="G119" s="37">
        <v>1081.2000000000003</v>
      </c>
      <c r="H119" s="37">
        <v>1116.4000000000001</v>
      </c>
      <c r="I119" s="37">
        <v>1124.5</v>
      </c>
      <c r="J119" s="37">
        <v>1134</v>
      </c>
      <c r="K119" s="28">
        <v>1115</v>
      </c>
      <c r="L119" s="28">
        <v>1097.4000000000001</v>
      </c>
      <c r="M119" s="28">
        <v>29.959689999999998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4201.8500000000004</v>
      </c>
      <c r="D120" s="37">
        <v>4215.3</v>
      </c>
      <c r="E120" s="37">
        <v>4176.6000000000004</v>
      </c>
      <c r="F120" s="37">
        <v>4151.3500000000004</v>
      </c>
      <c r="G120" s="37">
        <v>4112.6500000000005</v>
      </c>
      <c r="H120" s="37">
        <v>4240.55</v>
      </c>
      <c r="I120" s="37">
        <v>4279.2499999999991</v>
      </c>
      <c r="J120" s="37">
        <v>4304.5</v>
      </c>
      <c r="K120" s="28">
        <v>4254</v>
      </c>
      <c r="L120" s="28">
        <v>4190.05</v>
      </c>
      <c r="M120" s="28">
        <v>2.8304399999999998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1475.9</v>
      </c>
      <c r="D121" s="37">
        <v>1473.5333333333335</v>
      </c>
      <c r="E121" s="37">
        <v>1465.9666666666672</v>
      </c>
      <c r="F121" s="37">
        <v>1456.0333333333335</v>
      </c>
      <c r="G121" s="37">
        <v>1448.4666666666672</v>
      </c>
      <c r="H121" s="37">
        <v>1483.4666666666672</v>
      </c>
      <c r="I121" s="37">
        <v>1491.0333333333333</v>
      </c>
      <c r="J121" s="37">
        <v>1500.9666666666672</v>
      </c>
      <c r="K121" s="28">
        <v>1481.1</v>
      </c>
      <c r="L121" s="28">
        <v>1463.6</v>
      </c>
      <c r="M121" s="28">
        <v>40.614750000000001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1940.65</v>
      </c>
      <c r="D122" s="37">
        <v>1934.55</v>
      </c>
      <c r="E122" s="37">
        <v>1891.1</v>
      </c>
      <c r="F122" s="37">
        <v>1841.55</v>
      </c>
      <c r="G122" s="37">
        <v>1798.1</v>
      </c>
      <c r="H122" s="37">
        <v>1984.1</v>
      </c>
      <c r="I122" s="37">
        <v>2027.5500000000002</v>
      </c>
      <c r="J122" s="37">
        <v>2077.1</v>
      </c>
      <c r="K122" s="28">
        <v>1978</v>
      </c>
      <c r="L122" s="28">
        <v>1885</v>
      </c>
      <c r="M122" s="28">
        <v>245.96665999999999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870.15</v>
      </c>
      <c r="D123" s="37">
        <v>873.76666666666677</v>
      </c>
      <c r="E123" s="37">
        <v>861.93333333333351</v>
      </c>
      <c r="F123" s="37">
        <v>853.7166666666667</v>
      </c>
      <c r="G123" s="37">
        <v>841.88333333333344</v>
      </c>
      <c r="H123" s="37">
        <v>881.98333333333358</v>
      </c>
      <c r="I123" s="37">
        <v>893.81666666666683</v>
      </c>
      <c r="J123" s="37">
        <v>902.03333333333364</v>
      </c>
      <c r="K123" s="28">
        <v>885.6</v>
      </c>
      <c r="L123" s="28">
        <v>865.55</v>
      </c>
      <c r="M123" s="28">
        <v>2.7735599999999998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351.6</v>
      </c>
      <c r="D124" s="37">
        <v>353.16666666666669</v>
      </c>
      <c r="E124" s="37">
        <v>346.43333333333339</v>
      </c>
      <c r="F124" s="37">
        <v>341.26666666666671</v>
      </c>
      <c r="G124" s="37">
        <v>334.53333333333342</v>
      </c>
      <c r="H124" s="37">
        <v>358.33333333333337</v>
      </c>
      <c r="I124" s="37">
        <v>365.06666666666661</v>
      </c>
      <c r="J124" s="37">
        <v>370.23333333333335</v>
      </c>
      <c r="K124" s="28">
        <v>359.9</v>
      </c>
      <c r="L124" s="28">
        <v>348</v>
      </c>
      <c r="M124" s="28">
        <v>11.30766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685.35</v>
      </c>
      <c r="D125" s="37">
        <v>685.25</v>
      </c>
      <c r="E125" s="37">
        <v>679.4</v>
      </c>
      <c r="F125" s="37">
        <v>673.44999999999993</v>
      </c>
      <c r="G125" s="37">
        <v>667.59999999999991</v>
      </c>
      <c r="H125" s="37">
        <v>691.2</v>
      </c>
      <c r="I125" s="37">
        <v>697.05</v>
      </c>
      <c r="J125" s="37">
        <v>703.00000000000011</v>
      </c>
      <c r="K125" s="28">
        <v>691.1</v>
      </c>
      <c r="L125" s="28">
        <v>679.3</v>
      </c>
      <c r="M125" s="28">
        <v>18.8977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429.5</v>
      </c>
      <c r="D126" s="37">
        <v>431.58333333333331</v>
      </c>
      <c r="E126" s="37">
        <v>426.16666666666663</v>
      </c>
      <c r="F126" s="37">
        <v>422.83333333333331</v>
      </c>
      <c r="G126" s="37">
        <v>417.41666666666663</v>
      </c>
      <c r="H126" s="37">
        <v>434.91666666666663</v>
      </c>
      <c r="I126" s="37">
        <v>440.33333333333326</v>
      </c>
      <c r="J126" s="37">
        <v>443.66666666666663</v>
      </c>
      <c r="K126" s="28">
        <v>437</v>
      </c>
      <c r="L126" s="28">
        <v>428.25</v>
      </c>
      <c r="M126" s="28">
        <v>19.031279999999999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607.4</v>
      </c>
      <c r="D127" s="37">
        <v>610.63333333333333</v>
      </c>
      <c r="E127" s="37">
        <v>602.26666666666665</v>
      </c>
      <c r="F127" s="37">
        <v>597.13333333333333</v>
      </c>
      <c r="G127" s="37">
        <v>588.76666666666665</v>
      </c>
      <c r="H127" s="37">
        <v>615.76666666666665</v>
      </c>
      <c r="I127" s="37">
        <v>624.13333333333321</v>
      </c>
      <c r="J127" s="37">
        <v>629.26666666666665</v>
      </c>
      <c r="K127" s="28">
        <v>619</v>
      </c>
      <c r="L127" s="28">
        <v>605.5</v>
      </c>
      <c r="M127" s="28">
        <v>18.46763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1930.05</v>
      </c>
      <c r="D128" s="37">
        <v>1926.6833333333334</v>
      </c>
      <c r="E128" s="37">
        <v>1915.3666666666668</v>
      </c>
      <c r="F128" s="37">
        <v>1900.6833333333334</v>
      </c>
      <c r="G128" s="37">
        <v>1889.3666666666668</v>
      </c>
      <c r="H128" s="37">
        <v>1941.3666666666668</v>
      </c>
      <c r="I128" s="37">
        <v>1952.6833333333334</v>
      </c>
      <c r="J128" s="37">
        <v>1967.3666666666668</v>
      </c>
      <c r="K128" s="28">
        <v>1938</v>
      </c>
      <c r="L128" s="28">
        <v>1912</v>
      </c>
      <c r="M128" s="28">
        <v>24.121829999999999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79.75</v>
      </c>
      <c r="D129" s="37">
        <v>79.816666666666677</v>
      </c>
      <c r="E129" s="37">
        <v>79.083333333333357</v>
      </c>
      <c r="F129" s="37">
        <v>78.416666666666686</v>
      </c>
      <c r="G129" s="37">
        <v>77.683333333333366</v>
      </c>
      <c r="H129" s="37">
        <v>80.483333333333348</v>
      </c>
      <c r="I129" s="37">
        <v>81.216666666666669</v>
      </c>
      <c r="J129" s="37">
        <v>81.88333333333334</v>
      </c>
      <c r="K129" s="28">
        <v>80.55</v>
      </c>
      <c r="L129" s="28">
        <v>79.150000000000006</v>
      </c>
      <c r="M129" s="28">
        <v>35.70476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3606.95</v>
      </c>
      <c r="D130" s="37">
        <v>3607.6333333333332</v>
      </c>
      <c r="E130" s="37">
        <v>3580.2666666666664</v>
      </c>
      <c r="F130" s="37">
        <v>3553.583333333333</v>
      </c>
      <c r="G130" s="37">
        <v>3526.2166666666662</v>
      </c>
      <c r="H130" s="37">
        <v>3634.3166666666666</v>
      </c>
      <c r="I130" s="37">
        <v>3661.6833333333334</v>
      </c>
      <c r="J130" s="37">
        <v>3688.3666666666668</v>
      </c>
      <c r="K130" s="28">
        <v>3635</v>
      </c>
      <c r="L130" s="28">
        <v>3580.95</v>
      </c>
      <c r="M130" s="28">
        <v>2.51153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432.8</v>
      </c>
      <c r="D131" s="37">
        <v>430.59999999999997</v>
      </c>
      <c r="E131" s="37">
        <v>427.19999999999993</v>
      </c>
      <c r="F131" s="37">
        <v>421.59999999999997</v>
      </c>
      <c r="G131" s="37">
        <v>418.19999999999993</v>
      </c>
      <c r="H131" s="37">
        <v>436.19999999999993</v>
      </c>
      <c r="I131" s="37">
        <v>439.59999999999991</v>
      </c>
      <c r="J131" s="37">
        <v>445.19999999999993</v>
      </c>
      <c r="K131" s="28">
        <v>434</v>
      </c>
      <c r="L131" s="28">
        <v>425</v>
      </c>
      <c r="M131" s="28">
        <v>27.915970000000002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4523.45</v>
      </c>
      <c r="D132" s="37">
        <v>4535.3666666666659</v>
      </c>
      <c r="E132" s="37">
        <v>4497.7833333333319</v>
      </c>
      <c r="F132" s="37">
        <v>4472.1166666666659</v>
      </c>
      <c r="G132" s="37">
        <v>4434.5333333333319</v>
      </c>
      <c r="H132" s="37">
        <v>4561.0333333333319</v>
      </c>
      <c r="I132" s="37">
        <v>4598.6166666666659</v>
      </c>
      <c r="J132" s="37">
        <v>4624.2833333333319</v>
      </c>
      <c r="K132" s="28">
        <v>4572.95</v>
      </c>
      <c r="L132" s="28">
        <v>4509.7</v>
      </c>
      <c r="M132" s="28">
        <v>2.1068500000000001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1974.4</v>
      </c>
      <c r="D133" s="37">
        <v>1966.3166666666666</v>
      </c>
      <c r="E133" s="37">
        <v>1955.6333333333332</v>
      </c>
      <c r="F133" s="37">
        <v>1936.8666666666666</v>
      </c>
      <c r="G133" s="37">
        <v>1926.1833333333332</v>
      </c>
      <c r="H133" s="37">
        <v>1985.0833333333333</v>
      </c>
      <c r="I133" s="37">
        <v>1995.7666666666667</v>
      </c>
      <c r="J133" s="37">
        <v>2014.5333333333333</v>
      </c>
      <c r="K133" s="28">
        <v>1977</v>
      </c>
      <c r="L133" s="28">
        <v>1947.55</v>
      </c>
      <c r="M133" s="28">
        <v>16.327970000000001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561.15</v>
      </c>
      <c r="D134" s="37">
        <v>561.05000000000007</v>
      </c>
      <c r="E134" s="37">
        <v>558.10000000000014</v>
      </c>
      <c r="F134" s="37">
        <v>555.05000000000007</v>
      </c>
      <c r="G134" s="37">
        <v>552.10000000000014</v>
      </c>
      <c r="H134" s="37">
        <v>564.10000000000014</v>
      </c>
      <c r="I134" s="37">
        <v>567.05000000000018</v>
      </c>
      <c r="J134" s="37">
        <v>570.10000000000014</v>
      </c>
      <c r="K134" s="28">
        <v>564</v>
      </c>
      <c r="L134" s="28">
        <v>558</v>
      </c>
      <c r="M134" s="28">
        <v>10.4498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666.75</v>
      </c>
      <c r="D135" s="37">
        <v>667.93333333333328</v>
      </c>
      <c r="E135" s="37">
        <v>662.86666666666656</v>
      </c>
      <c r="F135" s="37">
        <v>658.98333333333323</v>
      </c>
      <c r="G135" s="37">
        <v>653.91666666666652</v>
      </c>
      <c r="H135" s="37">
        <v>671.81666666666661</v>
      </c>
      <c r="I135" s="37">
        <v>676.88333333333344</v>
      </c>
      <c r="J135" s="37">
        <v>680.76666666666665</v>
      </c>
      <c r="K135" s="28">
        <v>673</v>
      </c>
      <c r="L135" s="28">
        <v>664.05</v>
      </c>
      <c r="M135" s="28">
        <v>4.7725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85396.4</v>
      </c>
      <c r="D136" s="37">
        <v>85688.766666666663</v>
      </c>
      <c r="E136" s="37">
        <v>84927.633333333331</v>
      </c>
      <c r="F136" s="37">
        <v>84458.866666666669</v>
      </c>
      <c r="G136" s="37">
        <v>83697.733333333337</v>
      </c>
      <c r="H136" s="37">
        <v>86157.533333333326</v>
      </c>
      <c r="I136" s="37">
        <v>86918.666666666657</v>
      </c>
      <c r="J136" s="37">
        <v>87387.43333333332</v>
      </c>
      <c r="K136" s="28">
        <v>86449.9</v>
      </c>
      <c r="L136" s="28">
        <v>85220</v>
      </c>
      <c r="M136" s="28">
        <v>7.893E-2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220.9</v>
      </c>
      <c r="D137" s="37">
        <v>221.80000000000004</v>
      </c>
      <c r="E137" s="37">
        <v>219.15000000000009</v>
      </c>
      <c r="F137" s="37">
        <v>217.40000000000006</v>
      </c>
      <c r="G137" s="37">
        <v>214.75000000000011</v>
      </c>
      <c r="H137" s="37">
        <v>223.55000000000007</v>
      </c>
      <c r="I137" s="37">
        <v>226.2</v>
      </c>
      <c r="J137" s="37">
        <v>227.95000000000005</v>
      </c>
      <c r="K137" s="28">
        <v>224.45</v>
      </c>
      <c r="L137" s="28">
        <v>220.05</v>
      </c>
      <c r="M137" s="28">
        <v>22.393450000000001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1321.9</v>
      </c>
      <c r="D138" s="37">
        <v>1318.6166666666668</v>
      </c>
      <c r="E138" s="37">
        <v>1305.2833333333335</v>
      </c>
      <c r="F138" s="37">
        <v>1288.6666666666667</v>
      </c>
      <c r="G138" s="37">
        <v>1275.3333333333335</v>
      </c>
      <c r="H138" s="37">
        <v>1335.2333333333336</v>
      </c>
      <c r="I138" s="37">
        <v>1348.5666666666666</v>
      </c>
      <c r="J138" s="37">
        <v>1365.1833333333336</v>
      </c>
      <c r="K138" s="28">
        <v>1331.95</v>
      </c>
      <c r="L138" s="28">
        <v>1302</v>
      </c>
      <c r="M138" s="28">
        <v>40.26323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105.5</v>
      </c>
      <c r="D139" s="37">
        <v>105.84999999999998</v>
      </c>
      <c r="E139" s="37">
        <v>104.49999999999996</v>
      </c>
      <c r="F139" s="37">
        <v>103.49999999999997</v>
      </c>
      <c r="G139" s="37">
        <v>102.14999999999995</v>
      </c>
      <c r="H139" s="37">
        <v>106.84999999999997</v>
      </c>
      <c r="I139" s="37">
        <v>108.19999999999999</v>
      </c>
      <c r="J139" s="37">
        <v>109.19999999999997</v>
      </c>
      <c r="K139" s="28">
        <v>107.2</v>
      </c>
      <c r="L139" s="28">
        <v>104.85</v>
      </c>
      <c r="M139" s="28">
        <v>39.231870000000001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521.65</v>
      </c>
      <c r="D140" s="37">
        <v>521.81666666666661</v>
      </c>
      <c r="E140" s="37">
        <v>517.83333333333326</v>
      </c>
      <c r="F140" s="37">
        <v>514.01666666666665</v>
      </c>
      <c r="G140" s="37">
        <v>510.0333333333333</v>
      </c>
      <c r="H140" s="37">
        <v>525.63333333333321</v>
      </c>
      <c r="I140" s="37">
        <v>529.61666666666656</v>
      </c>
      <c r="J140" s="37">
        <v>533.43333333333317</v>
      </c>
      <c r="K140" s="28">
        <v>525.79999999999995</v>
      </c>
      <c r="L140" s="28">
        <v>518</v>
      </c>
      <c r="M140" s="28">
        <v>7.0223000000000004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8790.65</v>
      </c>
      <c r="D141" s="37">
        <v>8818.5833333333339</v>
      </c>
      <c r="E141" s="37">
        <v>8752.0666666666675</v>
      </c>
      <c r="F141" s="37">
        <v>8713.4833333333336</v>
      </c>
      <c r="G141" s="37">
        <v>8646.9666666666672</v>
      </c>
      <c r="H141" s="37">
        <v>8857.1666666666679</v>
      </c>
      <c r="I141" s="37">
        <v>8923.6833333333343</v>
      </c>
      <c r="J141" s="37">
        <v>8962.2666666666682</v>
      </c>
      <c r="K141" s="28">
        <v>8885.1</v>
      </c>
      <c r="L141" s="28">
        <v>8780</v>
      </c>
      <c r="M141" s="28">
        <v>4.2892400000000004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806</v>
      </c>
      <c r="D142" s="37">
        <v>810.56666666666661</v>
      </c>
      <c r="E142" s="37">
        <v>797.83333333333326</v>
      </c>
      <c r="F142" s="37">
        <v>789.66666666666663</v>
      </c>
      <c r="G142" s="37">
        <v>776.93333333333328</v>
      </c>
      <c r="H142" s="37">
        <v>818.73333333333323</v>
      </c>
      <c r="I142" s="37">
        <v>831.46666666666658</v>
      </c>
      <c r="J142" s="37">
        <v>839.63333333333321</v>
      </c>
      <c r="K142" s="28">
        <v>823.3</v>
      </c>
      <c r="L142" s="28">
        <v>802.4</v>
      </c>
      <c r="M142" s="28">
        <v>2.3287900000000001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378.7</v>
      </c>
      <c r="D143" s="37">
        <v>380.88333333333338</v>
      </c>
      <c r="E143" s="37">
        <v>375.31666666666678</v>
      </c>
      <c r="F143" s="37">
        <v>371.93333333333339</v>
      </c>
      <c r="G143" s="37">
        <v>366.36666666666679</v>
      </c>
      <c r="H143" s="37">
        <v>384.26666666666677</v>
      </c>
      <c r="I143" s="37">
        <v>389.83333333333337</v>
      </c>
      <c r="J143" s="37">
        <v>393.21666666666675</v>
      </c>
      <c r="K143" s="28">
        <v>386.45</v>
      </c>
      <c r="L143" s="28">
        <v>377.5</v>
      </c>
      <c r="M143" s="28">
        <v>9.7355300000000007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1481.6</v>
      </c>
      <c r="D144" s="37">
        <v>1461.4833333333333</v>
      </c>
      <c r="E144" s="37">
        <v>1432.9666666666667</v>
      </c>
      <c r="F144" s="37">
        <v>1384.3333333333333</v>
      </c>
      <c r="G144" s="37">
        <v>1355.8166666666666</v>
      </c>
      <c r="H144" s="37">
        <v>1510.1166666666668</v>
      </c>
      <c r="I144" s="37">
        <v>1538.6333333333337</v>
      </c>
      <c r="J144" s="37">
        <v>1587.2666666666669</v>
      </c>
      <c r="K144" s="28">
        <v>1490</v>
      </c>
      <c r="L144" s="28">
        <v>1412.85</v>
      </c>
      <c r="M144" s="28">
        <v>10.33212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3211.65</v>
      </c>
      <c r="D145" s="37">
        <v>3227</v>
      </c>
      <c r="E145" s="37">
        <v>3184</v>
      </c>
      <c r="F145" s="37">
        <v>3156.35</v>
      </c>
      <c r="G145" s="37">
        <v>3113.35</v>
      </c>
      <c r="H145" s="37">
        <v>3254.65</v>
      </c>
      <c r="I145" s="37">
        <v>3297.65</v>
      </c>
      <c r="J145" s="37">
        <v>3325.3</v>
      </c>
      <c r="K145" s="28">
        <v>3270</v>
      </c>
      <c r="L145" s="28">
        <v>3199.35</v>
      </c>
      <c r="M145" s="28">
        <v>4.1440999999999999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2096.6</v>
      </c>
      <c r="D146" s="37">
        <v>2104.9166666666665</v>
      </c>
      <c r="E146" s="37">
        <v>2073.2333333333331</v>
      </c>
      <c r="F146" s="37">
        <v>2049.8666666666668</v>
      </c>
      <c r="G146" s="37">
        <v>2018.1833333333334</v>
      </c>
      <c r="H146" s="37">
        <v>2128.2833333333328</v>
      </c>
      <c r="I146" s="37">
        <v>2159.9666666666662</v>
      </c>
      <c r="J146" s="37">
        <v>2183.3333333333326</v>
      </c>
      <c r="K146" s="28">
        <v>2136.6</v>
      </c>
      <c r="L146" s="28">
        <v>2081.5500000000002</v>
      </c>
      <c r="M146" s="28">
        <v>3.7105399999999999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1040.3499999999999</v>
      </c>
      <c r="D147" s="37">
        <v>1042.7333333333333</v>
      </c>
      <c r="E147" s="37">
        <v>1036.6166666666668</v>
      </c>
      <c r="F147" s="37">
        <v>1032.8833333333334</v>
      </c>
      <c r="G147" s="37">
        <v>1026.7666666666669</v>
      </c>
      <c r="H147" s="37">
        <v>1046.4666666666667</v>
      </c>
      <c r="I147" s="37">
        <v>1052.583333333333</v>
      </c>
      <c r="J147" s="37">
        <v>1056.3166666666666</v>
      </c>
      <c r="K147" s="28">
        <v>1048.8499999999999</v>
      </c>
      <c r="L147" s="28">
        <v>1039</v>
      </c>
      <c r="M147" s="28">
        <v>4.3835300000000004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122.35</v>
      </c>
      <c r="D148" s="37">
        <v>123.21666666666665</v>
      </c>
      <c r="E148" s="37">
        <v>121.2833333333333</v>
      </c>
      <c r="F148" s="37">
        <v>120.21666666666665</v>
      </c>
      <c r="G148" s="37">
        <v>118.2833333333333</v>
      </c>
      <c r="H148" s="37">
        <v>124.2833333333333</v>
      </c>
      <c r="I148" s="37">
        <v>126.21666666666667</v>
      </c>
      <c r="J148" s="37">
        <v>127.2833333333333</v>
      </c>
      <c r="K148" s="28">
        <v>125.15</v>
      </c>
      <c r="L148" s="28">
        <v>122.15</v>
      </c>
      <c r="M148" s="28">
        <v>61.57103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166.8</v>
      </c>
      <c r="D149" s="37">
        <v>167.31666666666666</v>
      </c>
      <c r="E149" s="37">
        <v>165.43333333333334</v>
      </c>
      <c r="F149" s="37">
        <v>164.06666666666666</v>
      </c>
      <c r="G149" s="37">
        <v>162.18333333333334</v>
      </c>
      <c r="H149" s="37">
        <v>168.68333333333334</v>
      </c>
      <c r="I149" s="37">
        <v>170.56666666666666</v>
      </c>
      <c r="J149" s="37">
        <v>171.93333333333334</v>
      </c>
      <c r="K149" s="28">
        <v>169.2</v>
      </c>
      <c r="L149" s="28">
        <v>165.95</v>
      </c>
      <c r="M149" s="28">
        <v>115.95205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79.599999999999994</v>
      </c>
      <c r="D150" s="37">
        <v>80.283333333333331</v>
      </c>
      <c r="E150" s="37">
        <v>78.666666666666657</v>
      </c>
      <c r="F150" s="37">
        <v>77.73333333333332</v>
      </c>
      <c r="G150" s="37">
        <v>76.116666666666646</v>
      </c>
      <c r="H150" s="37">
        <v>81.216666666666669</v>
      </c>
      <c r="I150" s="37">
        <v>82.833333333333343</v>
      </c>
      <c r="J150" s="37">
        <v>83.76666666666668</v>
      </c>
      <c r="K150" s="28">
        <v>81.900000000000006</v>
      </c>
      <c r="L150" s="28">
        <v>79.349999999999994</v>
      </c>
      <c r="M150" s="28">
        <v>103.38905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4322.3</v>
      </c>
      <c r="D151" s="37">
        <v>4336.7666666666664</v>
      </c>
      <c r="E151" s="37">
        <v>4275.5333333333328</v>
      </c>
      <c r="F151" s="37">
        <v>4228.7666666666664</v>
      </c>
      <c r="G151" s="37">
        <v>4167.5333333333328</v>
      </c>
      <c r="H151" s="37">
        <v>4383.5333333333328</v>
      </c>
      <c r="I151" s="37">
        <v>4444.7666666666664</v>
      </c>
      <c r="J151" s="37">
        <v>4491.5333333333328</v>
      </c>
      <c r="K151" s="28">
        <v>4398</v>
      </c>
      <c r="L151" s="28">
        <v>4290</v>
      </c>
      <c r="M151" s="28">
        <v>1.63571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19123.75</v>
      </c>
      <c r="D152" s="37">
        <v>19135.25</v>
      </c>
      <c r="E152" s="37">
        <v>18993.5</v>
      </c>
      <c r="F152" s="37">
        <v>18863.25</v>
      </c>
      <c r="G152" s="37">
        <v>18721.5</v>
      </c>
      <c r="H152" s="37">
        <v>19265.5</v>
      </c>
      <c r="I152" s="37">
        <v>19407.25</v>
      </c>
      <c r="J152" s="37">
        <v>19537.5</v>
      </c>
      <c r="K152" s="28">
        <v>19277</v>
      </c>
      <c r="L152" s="28">
        <v>19005</v>
      </c>
      <c r="M152" s="28">
        <v>0.54647000000000001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298.7</v>
      </c>
      <c r="D153" s="37">
        <v>298.48333333333335</v>
      </c>
      <c r="E153" s="37">
        <v>296.7166666666667</v>
      </c>
      <c r="F153" s="37">
        <v>294.73333333333335</v>
      </c>
      <c r="G153" s="37">
        <v>292.9666666666667</v>
      </c>
      <c r="H153" s="37">
        <v>300.4666666666667</v>
      </c>
      <c r="I153" s="37">
        <v>302.23333333333335</v>
      </c>
      <c r="J153" s="37">
        <v>304.2166666666667</v>
      </c>
      <c r="K153" s="28">
        <v>300.25</v>
      </c>
      <c r="L153" s="28">
        <v>296.5</v>
      </c>
      <c r="M153" s="28">
        <v>3.0059499999999999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1029.8</v>
      </c>
      <c r="D154" s="37">
        <v>1034.2666666666667</v>
      </c>
      <c r="E154" s="37">
        <v>1018.5333333333333</v>
      </c>
      <c r="F154" s="37">
        <v>1007.2666666666667</v>
      </c>
      <c r="G154" s="37">
        <v>991.5333333333333</v>
      </c>
      <c r="H154" s="37">
        <v>1045.5333333333333</v>
      </c>
      <c r="I154" s="37">
        <v>1061.2666666666664</v>
      </c>
      <c r="J154" s="37">
        <v>1072.5333333333333</v>
      </c>
      <c r="K154" s="28">
        <v>1050</v>
      </c>
      <c r="L154" s="28">
        <v>1023</v>
      </c>
      <c r="M154" s="28">
        <v>7.8326200000000004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131.85</v>
      </c>
      <c r="D155" s="37">
        <v>132.5</v>
      </c>
      <c r="E155" s="37">
        <v>130.85</v>
      </c>
      <c r="F155" s="37">
        <v>129.85</v>
      </c>
      <c r="G155" s="37">
        <v>128.19999999999999</v>
      </c>
      <c r="H155" s="37">
        <v>133.5</v>
      </c>
      <c r="I155" s="37">
        <v>135.14999999999998</v>
      </c>
      <c r="J155" s="37">
        <v>136.15</v>
      </c>
      <c r="K155" s="28">
        <v>134.15</v>
      </c>
      <c r="L155" s="28">
        <v>131.5</v>
      </c>
      <c r="M155" s="28">
        <v>146.29497000000001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193.95</v>
      </c>
      <c r="D156" s="37">
        <v>194.29999999999998</v>
      </c>
      <c r="E156" s="37">
        <v>192.84999999999997</v>
      </c>
      <c r="F156" s="37">
        <v>191.74999999999997</v>
      </c>
      <c r="G156" s="37">
        <v>190.29999999999995</v>
      </c>
      <c r="H156" s="37">
        <v>195.39999999999998</v>
      </c>
      <c r="I156" s="37">
        <v>196.84999999999997</v>
      </c>
      <c r="J156" s="37">
        <v>197.95</v>
      </c>
      <c r="K156" s="28">
        <v>195.75</v>
      </c>
      <c r="L156" s="28">
        <v>193.2</v>
      </c>
      <c r="M156" s="28">
        <v>10.49315</v>
      </c>
      <c r="N156" s="1"/>
      <c r="O156" s="1"/>
    </row>
    <row r="157" spans="1:15" ht="12.75" customHeight="1">
      <c r="A157" s="53">
        <v>148</v>
      </c>
      <c r="B157" s="28" t="s">
        <v>832</v>
      </c>
      <c r="C157" s="28">
        <v>707</v>
      </c>
      <c r="D157" s="37">
        <v>710.31666666666661</v>
      </c>
      <c r="E157" s="37">
        <v>701.68333333333317</v>
      </c>
      <c r="F157" s="37">
        <v>696.36666666666656</v>
      </c>
      <c r="G157" s="37">
        <v>687.73333333333312</v>
      </c>
      <c r="H157" s="37">
        <v>715.63333333333321</v>
      </c>
      <c r="I157" s="37">
        <v>724.26666666666665</v>
      </c>
      <c r="J157" s="37">
        <v>729.58333333333326</v>
      </c>
      <c r="K157" s="28">
        <v>718.95</v>
      </c>
      <c r="L157" s="28">
        <v>705</v>
      </c>
      <c r="M157" s="28">
        <v>7.4839900000000004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3140</v>
      </c>
      <c r="D158" s="37">
        <v>3133.3333333333335</v>
      </c>
      <c r="E158" s="37">
        <v>3098.666666666667</v>
      </c>
      <c r="F158" s="37">
        <v>3057.3333333333335</v>
      </c>
      <c r="G158" s="37">
        <v>3022.666666666667</v>
      </c>
      <c r="H158" s="37">
        <v>3174.666666666667</v>
      </c>
      <c r="I158" s="37">
        <v>3209.3333333333339</v>
      </c>
      <c r="J158" s="37">
        <v>3250.666666666667</v>
      </c>
      <c r="K158" s="28">
        <v>3168</v>
      </c>
      <c r="L158" s="28">
        <v>3092</v>
      </c>
      <c r="M158" s="28">
        <v>1.00885</v>
      </c>
      <c r="N158" s="1"/>
      <c r="O158" s="1"/>
    </row>
    <row r="159" spans="1:15" ht="12.75" customHeight="1">
      <c r="A159" s="53">
        <v>150</v>
      </c>
      <c r="B159" s="28" t="s">
        <v>833</v>
      </c>
      <c r="C159" s="28">
        <v>498.65</v>
      </c>
      <c r="D159" s="37">
        <v>495.66666666666669</v>
      </c>
      <c r="E159" s="37">
        <v>491.28333333333336</v>
      </c>
      <c r="F159" s="37">
        <v>483.91666666666669</v>
      </c>
      <c r="G159" s="37">
        <v>479.53333333333336</v>
      </c>
      <c r="H159" s="37">
        <v>503.03333333333336</v>
      </c>
      <c r="I159" s="37">
        <v>507.41666666666669</v>
      </c>
      <c r="J159" s="37">
        <v>514.7833333333333</v>
      </c>
      <c r="K159" s="28">
        <v>500.05</v>
      </c>
      <c r="L159" s="28">
        <v>488.3</v>
      </c>
      <c r="M159" s="28">
        <v>5.5285599999999997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3242.45</v>
      </c>
      <c r="D160" s="37">
        <v>3258.8833333333332</v>
      </c>
      <c r="E160" s="37">
        <v>3210.8166666666666</v>
      </c>
      <c r="F160" s="37">
        <v>3179.1833333333334</v>
      </c>
      <c r="G160" s="37">
        <v>3131.1166666666668</v>
      </c>
      <c r="H160" s="37">
        <v>3290.5166666666664</v>
      </c>
      <c r="I160" s="37">
        <v>3338.583333333333</v>
      </c>
      <c r="J160" s="37">
        <v>3370.2166666666662</v>
      </c>
      <c r="K160" s="28">
        <v>3306.95</v>
      </c>
      <c r="L160" s="28">
        <v>3227.25</v>
      </c>
      <c r="M160" s="28">
        <v>2.0823299999999998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49570.05</v>
      </c>
      <c r="D161" s="37">
        <v>49806.416666666664</v>
      </c>
      <c r="E161" s="37">
        <v>49188.633333333331</v>
      </c>
      <c r="F161" s="37">
        <v>48807.216666666667</v>
      </c>
      <c r="G161" s="37">
        <v>48189.433333333334</v>
      </c>
      <c r="H161" s="37">
        <v>50187.833333333328</v>
      </c>
      <c r="I161" s="37">
        <v>50805.616666666669</v>
      </c>
      <c r="J161" s="37">
        <v>51187.033333333326</v>
      </c>
      <c r="K161" s="28">
        <v>50424.2</v>
      </c>
      <c r="L161" s="28">
        <v>49425</v>
      </c>
      <c r="M161" s="28">
        <v>0.11425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3279.1</v>
      </c>
      <c r="D162" s="37">
        <v>3314.5666666666671</v>
      </c>
      <c r="E162" s="37">
        <v>3234.5333333333342</v>
      </c>
      <c r="F162" s="37">
        <v>3189.9666666666672</v>
      </c>
      <c r="G162" s="37">
        <v>3109.9333333333343</v>
      </c>
      <c r="H162" s="37">
        <v>3359.1333333333341</v>
      </c>
      <c r="I162" s="37">
        <v>3439.166666666667</v>
      </c>
      <c r="J162" s="37">
        <v>3483.733333333334</v>
      </c>
      <c r="K162" s="28">
        <v>3394.6</v>
      </c>
      <c r="L162" s="28">
        <v>3270</v>
      </c>
      <c r="M162" s="28">
        <v>3.1339600000000001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218.25</v>
      </c>
      <c r="D163" s="37">
        <v>218.5</v>
      </c>
      <c r="E163" s="37">
        <v>216.45</v>
      </c>
      <c r="F163" s="37">
        <v>214.64999999999998</v>
      </c>
      <c r="G163" s="37">
        <v>212.59999999999997</v>
      </c>
      <c r="H163" s="37">
        <v>220.3</v>
      </c>
      <c r="I163" s="37">
        <v>222.35000000000002</v>
      </c>
      <c r="J163" s="37">
        <v>224.15000000000003</v>
      </c>
      <c r="K163" s="28">
        <v>220.55</v>
      </c>
      <c r="L163" s="28">
        <v>216.7</v>
      </c>
      <c r="M163" s="28">
        <v>7.7205000000000004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2869.65</v>
      </c>
      <c r="D164" s="37">
        <v>2853.8833333333332</v>
      </c>
      <c r="E164" s="37">
        <v>2832.7666666666664</v>
      </c>
      <c r="F164" s="37">
        <v>2795.8833333333332</v>
      </c>
      <c r="G164" s="37">
        <v>2774.7666666666664</v>
      </c>
      <c r="H164" s="37">
        <v>2890.7666666666664</v>
      </c>
      <c r="I164" s="37">
        <v>2911.8833333333332</v>
      </c>
      <c r="J164" s="37">
        <v>2948.7666666666664</v>
      </c>
      <c r="K164" s="28">
        <v>2875</v>
      </c>
      <c r="L164" s="28">
        <v>2817</v>
      </c>
      <c r="M164" s="28">
        <v>4.4674500000000004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1012.15</v>
      </c>
      <c r="D165" s="37">
        <v>1019.9333333333334</v>
      </c>
      <c r="E165" s="37">
        <v>1001.2166666666667</v>
      </c>
      <c r="F165" s="37">
        <v>990.2833333333333</v>
      </c>
      <c r="G165" s="37">
        <v>971.56666666666661</v>
      </c>
      <c r="H165" s="37">
        <v>1030.8666666666668</v>
      </c>
      <c r="I165" s="37">
        <v>1049.5833333333335</v>
      </c>
      <c r="J165" s="37">
        <v>1060.5166666666669</v>
      </c>
      <c r="K165" s="28">
        <v>1038.6500000000001</v>
      </c>
      <c r="L165" s="28">
        <v>1009</v>
      </c>
      <c r="M165" s="28">
        <v>10.381970000000001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2501.1999999999998</v>
      </c>
      <c r="D166" s="37">
        <v>2509.6833333333329</v>
      </c>
      <c r="E166" s="37">
        <v>2481.516666666666</v>
      </c>
      <c r="F166" s="37">
        <v>2461.833333333333</v>
      </c>
      <c r="G166" s="37">
        <v>2433.6666666666661</v>
      </c>
      <c r="H166" s="37">
        <v>2529.3666666666659</v>
      </c>
      <c r="I166" s="37">
        <v>2557.5333333333328</v>
      </c>
      <c r="J166" s="37">
        <v>2577.2166666666658</v>
      </c>
      <c r="K166" s="28">
        <v>2537.85</v>
      </c>
      <c r="L166" s="28">
        <v>2490</v>
      </c>
      <c r="M166" s="28">
        <v>1.48298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116.65</v>
      </c>
      <c r="D167" s="37">
        <v>117.14999999999999</v>
      </c>
      <c r="E167" s="37">
        <v>115.69999999999999</v>
      </c>
      <c r="F167" s="37">
        <v>114.75</v>
      </c>
      <c r="G167" s="37">
        <v>113.3</v>
      </c>
      <c r="H167" s="37">
        <v>118.09999999999998</v>
      </c>
      <c r="I167" s="37">
        <v>119.55</v>
      </c>
      <c r="J167" s="37">
        <v>120.49999999999997</v>
      </c>
      <c r="K167" s="28">
        <v>118.6</v>
      </c>
      <c r="L167" s="28">
        <v>116.2</v>
      </c>
      <c r="M167" s="28">
        <v>60.390309999999999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224.4</v>
      </c>
      <c r="D168" s="37">
        <v>224.91666666666666</v>
      </c>
      <c r="E168" s="37">
        <v>222.93333333333331</v>
      </c>
      <c r="F168" s="37">
        <v>221.46666666666664</v>
      </c>
      <c r="G168" s="37">
        <v>219.48333333333329</v>
      </c>
      <c r="H168" s="37">
        <v>226.38333333333333</v>
      </c>
      <c r="I168" s="37">
        <v>228.36666666666667</v>
      </c>
      <c r="J168" s="37">
        <v>229.83333333333334</v>
      </c>
      <c r="K168" s="28">
        <v>226.9</v>
      </c>
      <c r="L168" s="28">
        <v>223.45</v>
      </c>
      <c r="M168" s="28">
        <v>53.90802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471.55</v>
      </c>
      <c r="D169" s="37">
        <v>475.18333333333334</v>
      </c>
      <c r="E169" s="37">
        <v>464.86666666666667</v>
      </c>
      <c r="F169" s="37">
        <v>458.18333333333334</v>
      </c>
      <c r="G169" s="37">
        <v>447.86666666666667</v>
      </c>
      <c r="H169" s="37">
        <v>481.86666666666667</v>
      </c>
      <c r="I169" s="37">
        <v>492.18333333333339</v>
      </c>
      <c r="J169" s="37">
        <v>498.86666666666667</v>
      </c>
      <c r="K169" s="28">
        <v>485.5</v>
      </c>
      <c r="L169" s="28">
        <v>468.5</v>
      </c>
      <c r="M169" s="28">
        <v>3.0988000000000002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14665.5</v>
      </c>
      <c r="D170" s="37">
        <v>14525.533333333333</v>
      </c>
      <c r="E170" s="37">
        <v>14351.066666666666</v>
      </c>
      <c r="F170" s="37">
        <v>14036.633333333333</v>
      </c>
      <c r="G170" s="37">
        <v>13862.166666666666</v>
      </c>
      <c r="H170" s="37">
        <v>14839.966666666665</v>
      </c>
      <c r="I170" s="37">
        <v>15014.433333333332</v>
      </c>
      <c r="J170" s="37">
        <v>15328.866666666665</v>
      </c>
      <c r="K170" s="28">
        <v>14700</v>
      </c>
      <c r="L170" s="28">
        <v>14211.1</v>
      </c>
      <c r="M170" s="28">
        <v>0.15414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38.35</v>
      </c>
      <c r="D171" s="37">
        <v>38.199999999999996</v>
      </c>
      <c r="E171" s="37">
        <v>37.899999999999991</v>
      </c>
      <c r="F171" s="37">
        <v>37.449999999999996</v>
      </c>
      <c r="G171" s="37">
        <v>37.149999999999991</v>
      </c>
      <c r="H171" s="37">
        <v>38.649999999999991</v>
      </c>
      <c r="I171" s="37">
        <v>38.949999999999989</v>
      </c>
      <c r="J171" s="37">
        <v>39.399999999999991</v>
      </c>
      <c r="K171" s="28">
        <v>38.5</v>
      </c>
      <c r="L171" s="28">
        <v>37.75</v>
      </c>
      <c r="M171" s="28">
        <v>516.27314999999999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106.45</v>
      </c>
      <c r="D172" s="37">
        <v>106.95</v>
      </c>
      <c r="E172" s="37">
        <v>105.45</v>
      </c>
      <c r="F172" s="37">
        <v>104.45</v>
      </c>
      <c r="G172" s="37">
        <v>102.95</v>
      </c>
      <c r="H172" s="37">
        <v>107.95</v>
      </c>
      <c r="I172" s="37">
        <v>109.45</v>
      </c>
      <c r="J172" s="37">
        <v>110.45</v>
      </c>
      <c r="K172" s="28">
        <v>108.45</v>
      </c>
      <c r="L172" s="28">
        <v>105.95</v>
      </c>
      <c r="M172" s="28">
        <v>45.521599999999999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2585.4</v>
      </c>
      <c r="D173" s="37">
        <v>2584.7999999999997</v>
      </c>
      <c r="E173" s="37">
        <v>2571.5999999999995</v>
      </c>
      <c r="F173" s="37">
        <v>2557.7999999999997</v>
      </c>
      <c r="G173" s="37">
        <v>2544.5999999999995</v>
      </c>
      <c r="H173" s="37">
        <v>2598.5999999999995</v>
      </c>
      <c r="I173" s="37">
        <v>2611.7999999999993</v>
      </c>
      <c r="J173" s="37">
        <v>2625.5999999999995</v>
      </c>
      <c r="K173" s="28">
        <v>2598</v>
      </c>
      <c r="L173" s="28">
        <v>2571</v>
      </c>
      <c r="M173" s="28">
        <v>32.568399999999997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963.2</v>
      </c>
      <c r="D174" s="37">
        <v>963</v>
      </c>
      <c r="E174" s="37">
        <v>955.5</v>
      </c>
      <c r="F174" s="37">
        <v>947.8</v>
      </c>
      <c r="G174" s="37">
        <v>940.3</v>
      </c>
      <c r="H174" s="37">
        <v>970.7</v>
      </c>
      <c r="I174" s="37">
        <v>978.2</v>
      </c>
      <c r="J174" s="37">
        <v>985.90000000000009</v>
      </c>
      <c r="K174" s="28">
        <v>970.5</v>
      </c>
      <c r="L174" s="28">
        <v>955.3</v>
      </c>
      <c r="M174" s="28">
        <v>15.654859999999999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1317.7</v>
      </c>
      <c r="D175" s="37">
        <v>1320.9333333333334</v>
      </c>
      <c r="E175" s="37">
        <v>1301.5166666666669</v>
      </c>
      <c r="F175" s="37">
        <v>1285.3333333333335</v>
      </c>
      <c r="G175" s="37">
        <v>1265.916666666667</v>
      </c>
      <c r="H175" s="37">
        <v>1337.1166666666668</v>
      </c>
      <c r="I175" s="37">
        <v>1356.5333333333333</v>
      </c>
      <c r="J175" s="37">
        <v>1372.7166666666667</v>
      </c>
      <c r="K175" s="28">
        <v>1340.35</v>
      </c>
      <c r="L175" s="28">
        <v>1304.75</v>
      </c>
      <c r="M175" s="28">
        <v>12.054489999999999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2648.45</v>
      </c>
      <c r="D176" s="37">
        <v>2645.4833333333331</v>
      </c>
      <c r="E176" s="37">
        <v>2624.9666666666662</v>
      </c>
      <c r="F176" s="37">
        <v>2601.4833333333331</v>
      </c>
      <c r="G176" s="37">
        <v>2580.9666666666662</v>
      </c>
      <c r="H176" s="37">
        <v>2668.9666666666662</v>
      </c>
      <c r="I176" s="37">
        <v>2689.4833333333336</v>
      </c>
      <c r="J176" s="37">
        <v>2712.9666666666662</v>
      </c>
      <c r="K176" s="28">
        <v>2666</v>
      </c>
      <c r="L176" s="28">
        <v>2622</v>
      </c>
      <c r="M176" s="28">
        <v>4.6996599999999997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24458.45</v>
      </c>
      <c r="D177" s="37">
        <v>24161.783333333336</v>
      </c>
      <c r="E177" s="37">
        <v>23443.566666666673</v>
      </c>
      <c r="F177" s="37">
        <v>22428.683333333338</v>
      </c>
      <c r="G177" s="37">
        <v>21710.466666666674</v>
      </c>
      <c r="H177" s="37">
        <v>25176.666666666672</v>
      </c>
      <c r="I177" s="37">
        <v>25894.883333333339</v>
      </c>
      <c r="J177" s="37">
        <v>26909.76666666667</v>
      </c>
      <c r="K177" s="28">
        <v>24880</v>
      </c>
      <c r="L177" s="28">
        <v>23146.9</v>
      </c>
      <c r="M177" s="28">
        <v>3.6823800000000002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1361.45</v>
      </c>
      <c r="D178" s="37">
        <v>1367.7833333333335</v>
      </c>
      <c r="E178" s="37">
        <v>1349.666666666667</v>
      </c>
      <c r="F178" s="37">
        <v>1337.8833333333334</v>
      </c>
      <c r="G178" s="37">
        <v>1319.7666666666669</v>
      </c>
      <c r="H178" s="37">
        <v>1379.5666666666671</v>
      </c>
      <c r="I178" s="37">
        <v>1397.6833333333334</v>
      </c>
      <c r="J178" s="37">
        <v>1409.4666666666672</v>
      </c>
      <c r="K178" s="28">
        <v>1385.9</v>
      </c>
      <c r="L178" s="28">
        <v>1356</v>
      </c>
      <c r="M178" s="28">
        <v>6.3692200000000003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2948.35</v>
      </c>
      <c r="D179" s="37">
        <v>2948.7333333333336</v>
      </c>
      <c r="E179" s="37">
        <v>2932.6166666666672</v>
      </c>
      <c r="F179" s="37">
        <v>2916.8833333333337</v>
      </c>
      <c r="G179" s="37">
        <v>2900.7666666666673</v>
      </c>
      <c r="H179" s="37">
        <v>2964.4666666666672</v>
      </c>
      <c r="I179" s="37">
        <v>2980.5833333333339</v>
      </c>
      <c r="J179" s="37">
        <v>2996.3166666666671</v>
      </c>
      <c r="K179" s="28">
        <v>2964.85</v>
      </c>
      <c r="L179" s="28">
        <v>2933</v>
      </c>
      <c r="M179" s="28">
        <v>1.0576099999999999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525.29999999999995</v>
      </c>
      <c r="D180" s="37">
        <v>527.2166666666667</v>
      </c>
      <c r="E180" s="37">
        <v>522.08333333333337</v>
      </c>
      <c r="F180" s="37">
        <v>518.86666666666667</v>
      </c>
      <c r="G180" s="37">
        <v>513.73333333333335</v>
      </c>
      <c r="H180" s="37">
        <v>530.43333333333339</v>
      </c>
      <c r="I180" s="37">
        <v>535.56666666666661</v>
      </c>
      <c r="J180" s="37">
        <v>538.78333333333342</v>
      </c>
      <c r="K180" s="28">
        <v>532.35</v>
      </c>
      <c r="L180" s="28">
        <v>524</v>
      </c>
      <c r="M180" s="28">
        <v>9.0509199999999996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544.65</v>
      </c>
      <c r="D181" s="37">
        <v>542.15</v>
      </c>
      <c r="E181" s="37">
        <v>538</v>
      </c>
      <c r="F181" s="37">
        <v>531.35</v>
      </c>
      <c r="G181" s="37">
        <v>527.20000000000005</v>
      </c>
      <c r="H181" s="37">
        <v>548.79999999999995</v>
      </c>
      <c r="I181" s="37">
        <v>552.94999999999982</v>
      </c>
      <c r="J181" s="37">
        <v>559.59999999999991</v>
      </c>
      <c r="K181" s="28">
        <v>546.29999999999995</v>
      </c>
      <c r="L181" s="28">
        <v>535.5</v>
      </c>
      <c r="M181" s="28">
        <v>122.40707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81.599999999999994</v>
      </c>
      <c r="D182" s="37">
        <v>81.983333333333334</v>
      </c>
      <c r="E182" s="37">
        <v>80.866666666666674</v>
      </c>
      <c r="F182" s="37">
        <v>80.13333333333334</v>
      </c>
      <c r="G182" s="37">
        <v>79.01666666666668</v>
      </c>
      <c r="H182" s="37">
        <v>82.716666666666669</v>
      </c>
      <c r="I182" s="37">
        <v>83.833333333333314</v>
      </c>
      <c r="J182" s="37">
        <v>84.566666666666663</v>
      </c>
      <c r="K182" s="28">
        <v>83.1</v>
      </c>
      <c r="L182" s="28">
        <v>81.25</v>
      </c>
      <c r="M182" s="28">
        <v>131.92202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894.3</v>
      </c>
      <c r="D183" s="37">
        <v>894.01666666666677</v>
      </c>
      <c r="E183" s="37">
        <v>887.28333333333353</v>
      </c>
      <c r="F183" s="37">
        <v>880.26666666666677</v>
      </c>
      <c r="G183" s="37">
        <v>873.53333333333353</v>
      </c>
      <c r="H183" s="37">
        <v>901.03333333333353</v>
      </c>
      <c r="I183" s="37">
        <v>907.76666666666688</v>
      </c>
      <c r="J183" s="37">
        <v>914.78333333333353</v>
      </c>
      <c r="K183" s="28">
        <v>900.75</v>
      </c>
      <c r="L183" s="28">
        <v>887</v>
      </c>
      <c r="M183" s="28">
        <v>17.726050000000001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510.4</v>
      </c>
      <c r="D184" s="37">
        <v>513.03333333333342</v>
      </c>
      <c r="E184" s="37">
        <v>506.31666666666683</v>
      </c>
      <c r="F184" s="37">
        <v>502.23333333333341</v>
      </c>
      <c r="G184" s="37">
        <v>495.51666666666682</v>
      </c>
      <c r="H184" s="37">
        <v>517.11666666666679</v>
      </c>
      <c r="I184" s="37">
        <v>523.83333333333326</v>
      </c>
      <c r="J184" s="37">
        <v>527.91666666666686</v>
      </c>
      <c r="K184" s="28">
        <v>519.75</v>
      </c>
      <c r="L184" s="28">
        <v>508.95</v>
      </c>
      <c r="M184" s="28">
        <v>6.0297000000000001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575.25</v>
      </c>
      <c r="D185" s="37">
        <v>576.26666666666665</v>
      </c>
      <c r="E185" s="37">
        <v>572.68333333333328</v>
      </c>
      <c r="F185" s="37">
        <v>570.11666666666667</v>
      </c>
      <c r="G185" s="37">
        <v>566.5333333333333</v>
      </c>
      <c r="H185" s="37">
        <v>578.83333333333326</v>
      </c>
      <c r="I185" s="37">
        <v>582.41666666666674</v>
      </c>
      <c r="J185" s="37">
        <v>584.98333333333323</v>
      </c>
      <c r="K185" s="28">
        <v>579.85</v>
      </c>
      <c r="L185" s="28">
        <v>573.70000000000005</v>
      </c>
      <c r="M185" s="28">
        <v>7.9986800000000002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1044.8</v>
      </c>
      <c r="D186" s="37">
        <v>1048.2333333333333</v>
      </c>
      <c r="E186" s="37">
        <v>1033.7666666666667</v>
      </c>
      <c r="F186" s="37">
        <v>1022.7333333333333</v>
      </c>
      <c r="G186" s="37">
        <v>1008.2666666666667</v>
      </c>
      <c r="H186" s="37">
        <v>1059.2666666666667</v>
      </c>
      <c r="I186" s="37">
        <v>1073.7333333333333</v>
      </c>
      <c r="J186" s="37">
        <v>1084.7666666666667</v>
      </c>
      <c r="K186" s="28">
        <v>1062.7</v>
      </c>
      <c r="L186" s="28">
        <v>1037.2</v>
      </c>
      <c r="M186" s="28">
        <v>14.306940000000001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1116.9000000000001</v>
      </c>
      <c r="D187" s="37">
        <v>1121.0666666666666</v>
      </c>
      <c r="E187" s="37">
        <v>1107.0333333333333</v>
      </c>
      <c r="F187" s="37">
        <v>1097.1666666666667</v>
      </c>
      <c r="G187" s="37">
        <v>1083.1333333333334</v>
      </c>
      <c r="H187" s="37">
        <v>1130.9333333333332</v>
      </c>
      <c r="I187" s="37">
        <v>1144.9666666666665</v>
      </c>
      <c r="J187" s="37">
        <v>1154.833333333333</v>
      </c>
      <c r="K187" s="28">
        <v>1135.0999999999999</v>
      </c>
      <c r="L187" s="28">
        <v>1111.2</v>
      </c>
      <c r="M187" s="28">
        <v>8.7023600000000005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1250.2</v>
      </c>
      <c r="D188" s="37">
        <v>1246.8166666666666</v>
      </c>
      <c r="E188" s="37">
        <v>1229.6833333333332</v>
      </c>
      <c r="F188" s="37">
        <v>1209.1666666666665</v>
      </c>
      <c r="G188" s="37">
        <v>1192.0333333333331</v>
      </c>
      <c r="H188" s="37">
        <v>1267.3333333333333</v>
      </c>
      <c r="I188" s="37">
        <v>1284.4666666666665</v>
      </c>
      <c r="J188" s="37">
        <v>1304.9833333333333</v>
      </c>
      <c r="K188" s="28">
        <v>1263.95</v>
      </c>
      <c r="L188" s="28">
        <v>1226.3</v>
      </c>
      <c r="M188" s="28">
        <v>4.80532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3169.65</v>
      </c>
      <c r="D189" s="37">
        <v>3171.0833333333335</v>
      </c>
      <c r="E189" s="37">
        <v>3158.666666666667</v>
      </c>
      <c r="F189" s="37">
        <v>3147.6833333333334</v>
      </c>
      <c r="G189" s="37">
        <v>3135.2666666666669</v>
      </c>
      <c r="H189" s="37">
        <v>3182.0666666666671</v>
      </c>
      <c r="I189" s="37">
        <v>3194.483333333334</v>
      </c>
      <c r="J189" s="37">
        <v>3205.4666666666672</v>
      </c>
      <c r="K189" s="28">
        <v>3183.5</v>
      </c>
      <c r="L189" s="28">
        <v>3160.1</v>
      </c>
      <c r="M189" s="28">
        <v>13.461130000000001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819.1</v>
      </c>
      <c r="D190" s="37">
        <v>821.9</v>
      </c>
      <c r="E190" s="37">
        <v>812.19999999999993</v>
      </c>
      <c r="F190" s="37">
        <v>805.3</v>
      </c>
      <c r="G190" s="37">
        <v>795.59999999999991</v>
      </c>
      <c r="H190" s="37">
        <v>828.8</v>
      </c>
      <c r="I190" s="37">
        <v>838.5</v>
      </c>
      <c r="J190" s="37">
        <v>845.4</v>
      </c>
      <c r="K190" s="28">
        <v>831.6</v>
      </c>
      <c r="L190" s="28">
        <v>815</v>
      </c>
      <c r="M190" s="28">
        <v>10.948980000000001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8766.4</v>
      </c>
      <c r="D191" s="37">
        <v>8798.4</v>
      </c>
      <c r="E191" s="37">
        <v>8698</v>
      </c>
      <c r="F191" s="37">
        <v>8629.6</v>
      </c>
      <c r="G191" s="37">
        <v>8529.2000000000007</v>
      </c>
      <c r="H191" s="37">
        <v>8866.7999999999993</v>
      </c>
      <c r="I191" s="37">
        <v>8967.1999999999971</v>
      </c>
      <c r="J191" s="37">
        <v>9035.5999999999985</v>
      </c>
      <c r="K191" s="28">
        <v>8898.7999999999993</v>
      </c>
      <c r="L191" s="28">
        <v>8730</v>
      </c>
      <c r="M191" s="28">
        <v>1.70017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442.2</v>
      </c>
      <c r="D192" s="37">
        <v>444.91666666666669</v>
      </c>
      <c r="E192" s="37">
        <v>437.28333333333336</v>
      </c>
      <c r="F192" s="37">
        <v>432.36666666666667</v>
      </c>
      <c r="G192" s="37">
        <v>424.73333333333335</v>
      </c>
      <c r="H192" s="37">
        <v>449.83333333333337</v>
      </c>
      <c r="I192" s="37">
        <v>457.4666666666667</v>
      </c>
      <c r="J192" s="37">
        <v>462.38333333333338</v>
      </c>
      <c r="K192" s="28">
        <v>452.55</v>
      </c>
      <c r="L192" s="28">
        <v>440</v>
      </c>
      <c r="M192" s="28">
        <v>193.36014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244.9</v>
      </c>
      <c r="D193" s="37">
        <v>246.20000000000002</v>
      </c>
      <c r="E193" s="37">
        <v>242.30000000000004</v>
      </c>
      <c r="F193" s="37">
        <v>239.70000000000002</v>
      </c>
      <c r="G193" s="37">
        <v>235.80000000000004</v>
      </c>
      <c r="H193" s="37">
        <v>248.80000000000004</v>
      </c>
      <c r="I193" s="37">
        <v>252.70000000000002</v>
      </c>
      <c r="J193" s="37">
        <v>255.30000000000004</v>
      </c>
      <c r="K193" s="28">
        <v>250.1</v>
      </c>
      <c r="L193" s="28">
        <v>243.6</v>
      </c>
      <c r="M193" s="28">
        <v>149.51235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105.85</v>
      </c>
      <c r="D194" s="37">
        <v>106.53333333333335</v>
      </c>
      <c r="E194" s="37">
        <v>104.66666666666669</v>
      </c>
      <c r="F194" s="37">
        <v>103.48333333333333</v>
      </c>
      <c r="G194" s="37">
        <v>101.61666666666667</v>
      </c>
      <c r="H194" s="37">
        <v>107.7166666666667</v>
      </c>
      <c r="I194" s="37">
        <v>109.58333333333334</v>
      </c>
      <c r="J194" s="37">
        <v>110.76666666666671</v>
      </c>
      <c r="K194" s="28">
        <v>108.4</v>
      </c>
      <c r="L194" s="28">
        <v>105.35</v>
      </c>
      <c r="M194" s="28">
        <v>712.28404999999998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1089.5999999999999</v>
      </c>
      <c r="D195" s="37">
        <v>1083.2</v>
      </c>
      <c r="E195" s="37">
        <v>1073.5</v>
      </c>
      <c r="F195" s="37">
        <v>1057.3999999999999</v>
      </c>
      <c r="G195" s="37">
        <v>1047.6999999999998</v>
      </c>
      <c r="H195" s="37">
        <v>1099.3000000000002</v>
      </c>
      <c r="I195" s="37">
        <v>1109.0000000000005</v>
      </c>
      <c r="J195" s="37">
        <v>1125.1000000000004</v>
      </c>
      <c r="K195" s="28">
        <v>1092.9000000000001</v>
      </c>
      <c r="L195" s="28">
        <v>1067.0999999999999</v>
      </c>
      <c r="M195" s="28">
        <v>26.347860000000001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784.3</v>
      </c>
      <c r="D196" s="37">
        <v>782.41666666666663</v>
      </c>
      <c r="E196" s="37">
        <v>774.88333333333321</v>
      </c>
      <c r="F196" s="37">
        <v>765.46666666666658</v>
      </c>
      <c r="G196" s="37">
        <v>757.93333333333317</v>
      </c>
      <c r="H196" s="37">
        <v>791.83333333333326</v>
      </c>
      <c r="I196" s="37">
        <v>799.36666666666679</v>
      </c>
      <c r="J196" s="37">
        <v>808.7833333333333</v>
      </c>
      <c r="K196" s="28">
        <v>789.95</v>
      </c>
      <c r="L196" s="28">
        <v>773</v>
      </c>
      <c r="M196" s="28">
        <v>11.42517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2626.7</v>
      </c>
      <c r="D197" s="37">
        <v>2634.2000000000003</v>
      </c>
      <c r="E197" s="37">
        <v>2608.5000000000005</v>
      </c>
      <c r="F197" s="37">
        <v>2590.3000000000002</v>
      </c>
      <c r="G197" s="37">
        <v>2564.6000000000004</v>
      </c>
      <c r="H197" s="37">
        <v>2652.4000000000005</v>
      </c>
      <c r="I197" s="37">
        <v>2678.1000000000004</v>
      </c>
      <c r="J197" s="37">
        <v>2696.3000000000006</v>
      </c>
      <c r="K197" s="28">
        <v>2659.9</v>
      </c>
      <c r="L197" s="28">
        <v>2616</v>
      </c>
      <c r="M197" s="28">
        <v>7.5415000000000001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1509.4</v>
      </c>
      <c r="D198" s="37">
        <v>1516.9166666666667</v>
      </c>
      <c r="E198" s="37">
        <v>1494.8833333333334</v>
      </c>
      <c r="F198" s="37">
        <v>1480.3666666666668</v>
      </c>
      <c r="G198" s="37">
        <v>1458.3333333333335</v>
      </c>
      <c r="H198" s="37">
        <v>1531.4333333333334</v>
      </c>
      <c r="I198" s="37">
        <v>1553.4666666666667</v>
      </c>
      <c r="J198" s="37">
        <v>1567.9833333333333</v>
      </c>
      <c r="K198" s="28">
        <v>1538.95</v>
      </c>
      <c r="L198" s="28">
        <v>1502.4</v>
      </c>
      <c r="M198" s="28">
        <v>1.63076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573.45000000000005</v>
      </c>
      <c r="D199" s="37">
        <v>577.41666666666663</v>
      </c>
      <c r="E199" s="37">
        <v>567.83333333333326</v>
      </c>
      <c r="F199" s="37">
        <v>562.21666666666658</v>
      </c>
      <c r="G199" s="37">
        <v>552.63333333333321</v>
      </c>
      <c r="H199" s="37">
        <v>583.0333333333333</v>
      </c>
      <c r="I199" s="37">
        <v>592.61666666666656</v>
      </c>
      <c r="J199" s="37">
        <v>598.23333333333335</v>
      </c>
      <c r="K199" s="28">
        <v>587</v>
      </c>
      <c r="L199" s="28">
        <v>571.79999999999995</v>
      </c>
      <c r="M199" s="28">
        <v>3.0080200000000001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1407.05</v>
      </c>
      <c r="D200" s="37">
        <v>1413.0166666666664</v>
      </c>
      <c r="E200" s="37">
        <v>1398.1333333333328</v>
      </c>
      <c r="F200" s="37">
        <v>1389.2166666666662</v>
      </c>
      <c r="G200" s="37">
        <v>1374.3333333333326</v>
      </c>
      <c r="H200" s="37">
        <v>1421.9333333333329</v>
      </c>
      <c r="I200" s="37">
        <v>1436.8166666666666</v>
      </c>
      <c r="J200" s="37">
        <v>1445.7333333333331</v>
      </c>
      <c r="K200" s="28">
        <v>1427.9</v>
      </c>
      <c r="L200" s="28">
        <v>1404.1</v>
      </c>
      <c r="M200" s="28">
        <v>6.0485300000000004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40.25</v>
      </c>
      <c r="D201" s="37">
        <v>40.266666666666666</v>
      </c>
      <c r="E201" s="37">
        <v>39.68333333333333</v>
      </c>
      <c r="F201" s="37">
        <v>39.116666666666667</v>
      </c>
      <c r="G201" s="37">
        <v>38.533333333333331</v>
      </c>
      <c r="H201" s="37">
        <v>40.833333333333329</v>
      </c>
      <c r="I201" s="37">
        <v>41.416666666666671</v>
      </c>
      <c r="J201" s="37">
        <v>41.983333333333327</v>
      </c>
      <c r="K201" s="28">
        <v>40.85</v>
      </c>
      <c r="L201" s="28">
        <v>39.700000000000003</v>
      </c>
      <c r="M201" s="28">
        <v>129.28071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737.5</v>
      </c>
      <c r="D202" s="37">
        <v>739.7166666666667</v>
      </c>
      <c r="E202" s="37">
        <v>731.78333333333342</v>
      </c>
      <c r="F202" s="37">
        <v>726.06666666666672</v>
      </c>
      <c r="G202" s="37">
        <v>718.13333333333344</v>
      </c>
      <c r="H202" s="37">
        <v>745.43333333333339</v>
      </c>
      <c r="I202" s="37">
        <v>753.36666666666679</v>
      </c>
      <c r="J202" s="37">
        <v>759.08333333333337</v>
      </c>
      <c r="K202" s="28">
        <v>747.65</v>
      </c>
      <c r="L202" s="28">
        <v>734</v>
      </c>
      <c r="M202" s="28">
        <v>19.933430000000001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6919.65</v>
      </c>
      <c r="D203" s="37">
        <v>6879.55</v>
      </c>
      <c r="E203" s="37">
        <v>6820.1</v>
      </c>
      <c r="F203" s="37">
        <v>6720.55</v>
      </c>
      <c r="G203" s="37">
        <v>6661.1</v>
      </c>
      <c r="H203" s="37">
        <v>6979.1</v>
      </c>
      <c r="I203" s="37">
        <v>7038.5499999999993</v>
      </c>
      <c r="J203" s="37">
        <v>7138.1</v>
      </c>
      <c r="K203" s="28">
        <v>6939</v>
      </c>
      <c r="L203" s="28">
        <v>6780</v>
      </c>
      <c r="M203" s="28">
        <v>8.7968499999999992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43.45</v>
      </c>
      <c r="D204" s="37">
        <v>43.383333333333333</v>
      </c>
      <c r="E204" s="37">
        <v>43.016666666666666</v>
      </c>
      <c r="F204" s="37">
        <v>42.583333333333336</v>
      </c>
      <c r="G204" s="37">
        <v>42.216666666666669</v>
      </c>
      <c r="H204" s="37">
        <v>43.816666666666663</v>
      </c>
      <c r="I204" s="37">
        <v>44.183333333333323</v>
      </c>
      <c r="J204" s="37">
        <v>44.61666666666666</v>
      </c>
      <c r="K204" s="28">
        <v>43.75</v>
      </c>
      <c r="L204" s="28">
        <v>42.95</v>
      </c>
      <c r="M204" s="28">
        <v>96.941900000000004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1689.55</v>
      </c>
      <c r="D205" s="37">
        <v>1690.8166666666668</v>
      </c>
      <c r="E205" s="37">
        <v>1676.6333333333337</v>
      </c>
      <c r="F205" s="37">
        <v>1663.7166666666669</v>
      </c>
      <c r="G205" s="37">
        <v>1649.5333333333338</v>
      </c>
      <c r="H205" s="37">
        <v>1703.7333333333336</v>
      </c>
      <c r="I205" s="37">
        <v>1717.9166666666665</v>
      </c>
      <c r="J205" s="37">
        <v>1730.8333333333335</v>
      </c>
      <c r="K205" s="28">
        <v>1705</v>
      </c>
      <c r="L205" s="28">
        <v>1677.9</v>
      </c>
      <c r="M205" s="28">
        <v>0.97092999999999996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801.45</v>
      </c>
      <c r="D206" s="37">
        <v>805.25</v>
      </c>
      <c r="E206" s="37">
        <v>794.5</v>
      </c>
      <c r="F206" s="37">
        <v>787.55</v>
      </c>
      <c r="G206" s="37">
        <v>776.8</v>
      </c>
      <c r="H206" s="37">
        <v>812.2</v>
      </c>
      <c r="I206" s="37">
        <v>822.95</v>
      </c>
      <c r="J206" s="37">
        <v>829.90000000000009</v>
      </c>
      <c r="K206" s="28">
        <v>816</v>
      </c>
      <c r="L206" s="28">
        <v>798.3</v>
      </c>
      <c r="M206" s="28">
        <v>8.1194199999999999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1098.25</v>
      </c>
      <c r="D207" s="37">
        <v>1098.0833333333333</v>
      </c>
      <c r="E207" s="37">
        <v>1086.1666666666665</v>
      </c>
      <c r="F207" s="37">
        <v>1074.0833333333333</v>
      </c>
      <c r="G207" s="37">
        <v>1062.1666666666665</v>
      </c>
      <c r="H207" s="37">
        <v>1110.1666666666665</v>
      </c>
      <c r="I207" s="37">
        <v>1122.083333333333</v>
      </c>
      <c r="J207" s="37">
        <v>1134.1666666666665</v>
      </c>
      <c r="K207" s="28">
        <v>1110</v>
      </c>
      <c r="L207" s="28">
        <v>1086</v>
      </c>
      <c r="M207" s="28">
        <v>14.020799999999999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262.25</v>
      </c>
      <c r="D208" s="37">
        <v>262.75</v>
      </c>
      <c r="E208" s="37">
        <v>260.5</v>
      </c>
      <c r="F208" s="37">
        <v>258.75</v>
      </c>
      <c r="G208" s="37">
        <v>256.5</v>
      </c>
      <c r="H208" s="37">
        <v>264.5</v>
      </c>
      <c r="I208" s="37">
        <v>266.75</v>
      </c>
      <c r="J208" s="37">
        <v>268.5</v>
      </c>
      <c r="K208" s="28">
        <v>265</v>
      </c>
      <c r="L208" s="28">
        <v>261</v>
      </c>
      <c r="M208" s="28">
        <v>35.843269999999997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9.6999999999999993</v>
      </c>
      <c r="D209" s="37">
        <v>9.7833333333333332</v>
      </c>
      <c r="E209" s="37">
        <v>9.5166666666666657</v>
      </c>
      <c r="F209" s="37">
        <v>9.3333333333333321</v>
      </c>
      <c r="G209" s="37">
        <v>9.0666666666666647</v>
      </c>
      <c r="H209" s="37">
        <v>9.9666666666666668</v>
      </c>
      <c r="I209" s="37">
        <v>10.233333333333336</v>
      </c>
      <c r="J209" s="37">
        <v>10.416666666666668</v>
      </c>
      <c r="K209" s="28">
        <v>10.050000000000001</v>
      </c>
      <c r="L209" s="28">
        <v>9.6</v>
      </c>
      <c r="M209" s="28">
        <v>1891.1708100000001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975.5</v>
      </c>
      <c r="D210" s="37">
        <v>980.66666666666663</v>
      </c>
      <c r="E210" s="37">
        <v>969.83333333333326</v>
      </c>
      <c r="F210" s="37">
        <v>964.16666666666663</v>
      </c>
      <c r="G210" s="37">
        <v>953.33333333333326</v>
      </c>
      <c r="H210" s="37">
        <v>986.33333333333326</v>
      </c>
      <c r="I210" s="37">
        <v>997.16666666666652</v>
      </c>
      <c r="J210" s="37">
        <v>1002.8333333333333</v>
      </c>
      <c r="K210" s="28">
        <v>991.5</v>
      </c>
      <c r="L210" s="28">
        <v>975</v>
      </c>
      <c r="M210" s="28">
        <v>12.20046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1802.9</v>
      </c>
      <c r="D211" s="37">
        <v>1813.0166666666667</v>
      </c>
      <c r="E211" s="37">
        <v>1786.0333333333333</v>
      </c>
      <c r="F211" s="37">
        <v>1769.1666666666667</v>
      </c>
      <c r="G211" s="37">
        <v>1742.1833333333334</v>
      </c>
      <c r="H211" s="37">
        <v>1829.8833333333332</v>
      </c>
      <c r="I211" s="37">
        <v>1856.8666666666663</v>
      </c>
      <c r="J211" s="37">
        <v>1873.7333333333331</v>
      </c>
      <c r="K211" s="28">
        <v>1840</v>
      </c>
      <c r="L211" s="28">
        <v>1796.15</v>
      </c>
      <c r="M211" s="28">
        <v>1.0725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412.8</v>
      </c>
      <c r="D212" s="37">
        <v>412.25</v>
      </c>
      <c r="E212" s="37">
        <v>410.15</v>
      </c>
      <c r="F212" s="37">
        <v>407.5</v>
      </c>
      <c r="G212" s="37">
        <v>405.4</v>
      </c>
      <c r="H212" s="37">
        <v>414.9</v>
      </c>
      <c r="I212" s="37">
        <v>417</v>
      </c>
      <c r="J212" s="37">
        <v>419.65</v>
      </c>
      <c r="K212" s="28">
        <v>414.35</v>
      </c>
      <c r="L212" s="28">
        <v>409.6</v>
      </c>
      <c r="M212" s="28">
        <v>70.324740000000006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17.75</v>
      </c>
      <c r="D213" s="37">
        <v>17.733333333333331</v>
      </c>
      <c r="E213" s="37">
        <v>17.416666666666661</v>
      </c>
      <c r="F213" s="37">
        <v>17.083333333333329</v>
      </c>
      <c r="G213" s="37">
        <v>16.766666666666659</v>
      </c>
      <c r="H213" s="37">
        <v>18.066666666666663</v>
      </c>
      <c r="I213" s="37">
        <v>18.383333333333333</v>
      </c>
      <c r="J213" s="37">
        <v>18.716666666666665</v>
      </c>
      <c r="K213" s="28">
        <v>18.05</v>
      </c>
      <c r="L213" s="28">
        <v>17.399999999999999</v>
      </c>
      <c r="M213" s="28">
        <v>2681.7015000000001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257.10000000000002</v>
      </c>
      <c r="D214" s="37">
        <v>259.3</v>
      </c>
      <c r="E214" s="37">
        <v>251.60000000000002</v>
      </c>
      <c r="F214" s="37">
        <v>246.10000000000002</v>
      </c>
      <c r="G214" s="37">
        <v>238.40000000000003</v>
      </c>
      <c r="H214" s="37">
        <v>264.8</v>
      </c>
      <c r="I214" s="37">
        <v>272.49999999999994</v>
      </c>
      <c r="J214" s="37">
        <v>278</v>
      </c>
      <c r="K214" s="37">
        <v>267</v>
      </c>
      <c r="L214" s="37">
        <v>253.8</v>
      </c>
      <c r="M214" s="37">
        <v>199.01846</v>
      </c>
      <c r="N214" s="1"/>
      <c r="O214" s="1"/>
    </row>
    <row r="215" spans="1:15" ht="12.75" customHeight="1">
      <c r="A215" s="53">
        <v>206</v>
      </c>
      <c r="B215" s="28" t="s">
        <v>834</v>
      </c>
      <c r="C215" s="37">
        <v>61.35</v>
      </c>
      <c r="D215" s="37">
        <v>61.216666666666661</v>
      </c>
      <c r="E215" s="37">
        <v>59.933333333333323</v>
      </c>
      <c r="F215" s="37">
        <v>58.516666666666659</v>
      </c>
      <c r="G215" s="37">
        <v>57.23333333333332</v>
      </c>
      <c r="H215" s="37">
        <v>62.633333333333326</v>
      </c>
      <c r="I215" s="37">
        <v>63.916666666666671</v>
      </c>
      <c r="J215" s="37">
        <v>65.333333333333329</v>
      </c>
      <c r="K215" s="37">
        <v>62.5</v>
      </c>
      <c r="L215" s="37">
        <v>59.8</v>
      </c>
      <c r="M215" s="37">
        <v>1284.3004900000001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374.65</v>
      </c>
      <c r="D216" s="37">
        <v>375.98333333333329</v>
      </c>
      <c r="E216" s="37">
        <v>372.06666666666661</v>
      </c>
      <c r="F216" s="37">
        <v>369.48333333333329</v>
      </c>
      <c r="G216" s="37">
        <v>365.56666666666661</v>
      </c>
      <c r="H216" s="37">
        <v>378.56666666666661</v>
      </c>
      <c r="I216" s="37">
        <v>382.48333333333323</v>
      </c>
      <c r="J216" s="37">
        <v>385.06666666666661</v>
      </c>
      <c r="K216" s="37">
        <v>379.9</v>
      </c>
      <c r="L216" s="37">
        <v>373.4</v>
      </c>
      <c r="M216" s="37">
        <v>6.9936999999999996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6" t="s">
        <v>16</v>
      </c>
      <c r="B9" s="438" t="s">
        <v>18</v>
      </c>
      <c r="C9" s="442" t="s">
        <v>20</v>
      </c>
      <c r="D9" s="442" t="s">
        <v>21</v>
      </c>
      <c r="E9" s="433" t="s">
        <v>22</v>
      </c>
      <c r="F9" s="434"/>
      <c r="G9" s="435"/>
      <c r="H9" s="433" t="s">
        <v>23</v>
      </c>
      <c r="I9" s="434"/>
      <c r="J9" s="435"/>
      <c r="K9" s="23"/>
      <c r="L9" s="24"/>
      <c r="M9" s="50"/>
      <c r="N9" s="1"/>
      <c r="O9" s="1"/>
    </row>
    <row r="10" spans="1:15" ht="42.75" customHeight="1">
      <c r="A10" s="440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9" t="s">
        <v>287</v>
      </c>
      <c r="C11" s="270">
        <v>22739.5</v>
      </c>
      <c r="D11" s="271">
        <v>22776.833333333332</v>
      </c>
      <c r="E11" s="271">
        <v>22563.666666666664</v>
      </c>
      <c r="F11" s="271">
        <v>22387.833333333332</v>
      </c>
      <c r="G11" s="271">
        <v>22174.666666666664</v>
      </c>
      <c r="H11" s="271">
        <v>22952.666666666664</v>
      </c>
      <c r="I11" s="271">
        <v>23165.833333333328</v>
      </c>
      <c r="J11" s="271">
        <v>23341.666666666664</v>
      </c>
      <c r="K11" s="270">
        <v>22990</v>
      </c>
      <c r="L11" s="270">
        <v>22601</v>
      </c>
      <c r="M11" s="270">
        <v>1.6590000000000001E-2</v>
      </c>
      <c r="N11" s="1"/>
      <c r="O11" s="1"/>
    </row>
    <row r="12" spans="1:15" ht="12" customHeight="1">
      <c r="A12" s="30">
        <v>2</v>
      </c>
      <c r="B12" s="280" t="s">
        <v>288</v>
      </c>
      <c r="C12" s="270">
        <v>3318.25</v>
      </c>
      <c r="D12" s="271">
        <v>3336.4166666666665</v>
      </c>
      <c r="E12" s="271">
        <v>3293.833333333333</v>
      </c>
      <c r="F12" s="271">
        <v>3269.4166666666665</v>
      </c>
      <c r="G12" s="271">
        <v>3226.833333333333</v>
      </c>
      <c r="H12" s="271">
        <v>3360.833333333333</v>
      </c>
      <c r="I12" s="271">
        <v>3403.4166666666661</v>
      </c>
      <c r="J12" s="271">
        <v>3427.833333333333</v>
      </c>
      <c r="K12" s="270">
        <v>3379</v>
      </c>
      <c r="L12" s="270">
        <v>3312</v>
      </c>
      <c r="M12" s="270">
        <v>3.6316099999999998</v>
      </c>
      <c r="N12" s="1"/>
      <c r="O12" s="1"/>
    </row>
    <row r="13" spans="1:15" ht="12" customHeight="1">
      <c r="A13" s="30">
        <v>3</v>
      </c>
      <c r="B13" s="280" t="s">
        <v>43</v>
      </c>
      <c r="C13" s="270">
        <v>2421.15</v>
      </c>
      <c r="D13" s="271">
        <v>2426.2166666666667</v>
      </c>
      <c r="E13" s="271">
        <v>2399.9333333333334</v>
      </c>
      <c r="F13" s="271">
        <v>2378.7166666666667</v>
      </c>
      <c r="G13" s="271">
        <v>2352.4333333333334</v>
      </c>
      <c r="H13" s="271">
        <v>2447.4333333333334</v>
      </c>
      <c r="I13" s="271">
        <v>2473.7166666666672</v>
      </c>
      <c r="J13" s="271">
        <v>2494.9333333333334</v>
      </c>
      <c r="K13" s="270">
        <v>2452.5</v>
      </c>
      <c r="L13" s="270">
        <v>2405</v>
      </c>
      <c r="M13" s="270">
        <v>10.478300000000001</v>
      </c>
      <c r="N13" s="1"/>
      <c r="O13" s="1"/>
    </row>
    <row r="14" spans="1:15" ht="12" customHeight="1">
      <c r="A14" s="30">
        <v>4</v>
      </c>
      <c r="B14" s="280" t="s">
        <v>290</v>
      </c>
      <c r="C14" s="270">
        <v>2538.85</v>
      </c>
      <c r="D14" s="271">
        <v>2529.3666666666663</v>
      </c>
      <c r="E14" s="271">
        <v>2498.7833333333328</v>
      </c>
      <c r="F14" s="271">
        <v>2458.7166666666667</v>
      </c>
      <c r="G14" s="271">
        <v>2428.1333333333332</v>
      </c>
      <c r="H14" s="271">
        <v>2569.4333333333325</v>
      </c>
      <c r="I14" s="271">
        <v>2600.0166666666655</v>
      </c>
      <c r="J14" s="271">
        <v>2640.0833333333321</v>
      </c>
      <c r="K14" s="270">
        <v>2559.9499999999998</v>
      </c>
      <c r="L14" s="270">
        <v>2489.3000000000002</v>
      </c>
      <c r="M14" s="270">
        <v>0.47774</v>
      </c>
      <c r="N14" s="1"/>
      <c r="O14" s="1"/>
    </row>
    <row r="15" spans="1:15" ht="12" customHeight="1">
      <c r="A15" s="30">
        <v>5</v>
      </c>
      <c r="B15" s="280" t="s">
        <v>291</v>
      </c>
      <c r="C15" s="270">
        <v>1032.4000000000001</v>
      </c>
      <c r="D15" s="271">
        <v>1038.2666666666667</v>
      </c>
      <c r="E15" s="271">
        <v>1019.1333333333332</v>
      </c>
      <c r="F15" s="271">
        <v>1005.8666666666666</v>
      </c>
      <c r="G15" s="271">
        <v>986.73333333333312</v>
      </c>
      <c r="H15" s="271">
        <v>1051.5333333333333</v>
      </c>
      <c r="I15" s="271">
        <v>1070.666666666667</v>
      </c>
      <c r="J15" s="271">
        <v>1083.9333333333334</v>
      </c>
      <c r="K15" s="270">
        <v>1057.4000000000001</v>
      </c>
      <c r="L15" s="270">
        <v>1025</v>
      </c>
      <c r="M15" s="270">
        <v>4.4825600000000003</v>
      </c>
      <c r="N15" s="1"/>
      <c r="O15" s="1"/>
    </row>
    <row r="16" spans="1:15" ht="12" customHeight="1">
      <c r="A16" s="30">
        <v>6</v>
      </c>
      <c r="B16" s="280" t="s">
        <v>59</v>
      </c>
      <c r="C16" s="270">
        <v>649</v>
      </c>
      <c r="D16" s="271">
        <v>648</v>
      </c>
      <c r="E16" s="271">
        <v>645.1</v>
      </c>
      <c r="F16" s="271">
        <v>641.20000000000005</v>
      </c>
      <c r="G16" s="271">
        <v>638.30000000000007</v>
      </c>
      <c r="H16" s="271">
        <v>651.9</v>
      </c>
      <c r="I16" s="271">
        <v>654.80000000000007</v>
      </c>
      <c r="J16" s="271">
        <v>658.69999999999993</v>
      </c>
      <c r="K16" s="270">
        <v>650.9</v>
      </c>
      <c r="L16" s="270">
        <v>644.1</v>
      </c>
      <c r="M16" s="270">
        <v>12.107699999999999</v>
      </c>
      <c r="N16" s="1"/>
      <c r="O16" s="1"/>
    </row>
    <row r="17" spans="1:15" ht="12" customHeight="1">
      <c r="A17" s="30">
        <v>7</v>
      </c>
      <c r="B17" s="280" t="s">
        <v>292</v>
      </c>
      <c r="C17" s="270">
        <v>466.15</v>
      </c>
      <c r="D17" s="271">
        <v>458.58333333333331</v>
      </c>
      <c r="E17" s="271">
        <v>447.16666666666663</v>
      </c>
      <c r="F17" s="271">
        <v>428.18333333333334</v>
      </c>
      <c r="G17" s="271">
        <v>416.76666666666665</v>
      </c>
      <c r="H17" s="271">
        <v>477.56666666666661</v>
      </c>
      <c r="I17" s="271">
        <v>488.98333333333323</v>
      </c>
      <c r="J17" s="271">
        <v>507.96666666666658</v>
      </c>
      <c r="K17" s="270">
        <v>470</v>
      </c>
      <c r="L17" s="270">
        <v>439.6</v>
      </c>
      <c r="M17" s="270">
        <v>9.8681800000000006</v>
      </c>
      <c r="N17" s="1"/>
      <c r="O17" s="1"/>
    </row>
    <row r="18" spans="1:15" ht="12" customHeight="1">
      <c r="A18" s="30">
        <v>8</v>
      </c>
      <c r="B18" s="280" t="s">
        <v>293</v>
      </c>
      <c r="C18" s="270">
        <v>2290.6999999999998</v>
      </c>
      <c r="D18" s="271">
        <v>2291.2333333333331</v>
      </c>
      <c r="E18" s="271">
        <v>2264.4666666666662</v>
      </c>
      <c r="F18" s="271">
        <v>2238.2333333333331</v>
      </c>
      <c r="G18" s="271">
        <v>2211.4666666666662</v>
      </c>
      <c r="H18" s="271">
        <v>2317.4666666666662</v>
      </c>
      <c r="I18" s="271">
        <v>2344.2333333333336</v>
      </c>
      <c r="J18" s="271">
        <v>2370.4666666666662</v>
      </c>
      <c r="K18" s="270">
        <v>2318</v>
      </c>
      <c r="L18" s="270">
        <v>2265</v>
      </c>
      <c r="M18" s="270">
        <v>0.57072000000000001</v>
      </c>
      <c r="N18" s="1"/>
      <c r="O18" s="1"/>
    </row>
    <row r="19" spans="1:15" ht="12" customHeight="1">
      <c r="A19" s="30">
        <v>9</v>
      </c>
      <c r="B19" s="280" t="s">
        <v>237</v>
      </c>
      <c r="C19" s="270">
        <v>18138</v>
      </c>
      <c r="D19" s="271">
        <v>18207.100000000002</v>
      </c>
      <c r="E19" s="271">
        <v>18031.900000000005</v>
      </c>
      <c r="F19" s="271">
        <v>17925.800000000003</v>
      </c>
      <c r="G19" s="271">
        <v>17750.600000000006</v>
      </c>
      <c r="H19" s="271">
        <v>18313.200000000004</v>
      </c>
      <c r="I19" s="271">
        <v>18488.400000000001</v>
      </c>
      <c r="J19" s="271">
        <v>18594.500000000004</v>
      </c>
      <c r="K19" s="270">
        <v>18382.3</v>
      </c>
      <c r="L19" s="270">
        <v>18101</v>
      </c>
      <c r="M19" s="270">
        <v>9.264E-2</v>
      </c>
      <c r="N19" s="1"/>
      <c r="O19" s="1"/>
    </row>
    <row r="20" spans="1:15" ht="12" customHeight="1">
      <c r="A20" s="30">
        <v>10</v>
      </c>
      <c r="B20" s="280" t="s">
        <v>45</v>
      </c>
      <c r="C20" s="270">
        <v>3462.8</v>
      </c>
      <c r="D20" s="271">
        <v>3471.4333333333329</v>
      </c>
      <c r="E20" s="271">
        <v>3441.3666666666659</v>
      </c>
      <c r="F20" s="271">
        <v>3419.9333333333329</v>
      </c>
      <c r="G20" s="271">
        <v>3389.8666666666659</v>
      </c>
      <c r="H20" s="271">
        <v>3492.8666666666659</v>
      </c>
      <c r="I20" s="271">
        <v>3522.9333333333325</v>
      </c>
      <c r="J20" s="271">
        <v>3544.3666666666659</v>
      </c>
      <c r="K20" s="270">
        <v>3501.5</v>
      </c>
      <c r="L20" s="270">
        <v>3450</v>
      </c>
      <c r="M20" s="270">
        <v>15.604139999999999</v>
      </c>
      <c r="N20" s="1"/>
      <c r="O20" s="1"/>
    </row>
    <row r="21" spans="1:15" ht="12" customHeight="1">
      <c r="A21" s="30">
        <v>11</v>
      </c>
      <c r="B21" s="280" t="s">
        <v>238</v>
      </c>
      <c r="C21" s="270">
        <v>2334.0500000000002</v>
      </c>
      <c r="D21" s="271">
        <v>2342.6833333333334</v>
      </c>
      <c r="E21" s="271">
        <v>2307.3666666666668</v>
      </c>
      <c r="F21" s="271">
        <v>2280.6833333333334</v>
      </c>
      <c r="G21" s="271">
        <v>2245.3666666666668</v>
      </c>
      <c r="H21" s="271">
        <v>2369.3666666666668</v>
      </c>
      <c r="I21" s="271">
        <v>2404.6833333333334</v>
      </c>
      <c r="J21" s="271">
        <v>2431.3666666666668</v>
      </c>
      <c r="K21" s="270">
        <v>2378</v>
      </c>
      <c r="L21" s="270">
        <v>2316</v>
      </c>
      <c r="M21" s="270">
        <v>9.8363800000000001</v>
      </c>
      <c r="N21" s="1"/>
      <c r="O21" s="1"/>
    </row>
    <row r="22" spans="1:15" ht="12" customHeight="1">
      <c r="A22" s="30">
        <v>12</v>
      </c>
      <c r="B22" s="280" t="s">
        <v>46</v>
      </c>
      <c r="C22" s="270">
        <v>885.05</v>
      </c>
      <c r="D22" s="271">
        <v>880.15</v>
      </c>
      <c r="E22" s="271">
        <v>871.9</v>
      </c>
      <c r="F22" s="271">
        <v>858.75</v>
      </c>
      <c r="G22" s="271">
        <v>850.5</v>
      </c>
      <c r="H22" s="271">
        <v>893.3</v>
      </c>
      <c r="I22" s="271">
        <v>901.55</v>
      </c>
      <c r="J22" s="271">
        <v>914.69999999999993</v>
      </c>
      <c r="K22" s="270">
        <v>888.4</v>
      </c>
      <c r="L22" s="270">
        <v>867</v>
      </c>
      <c r="M22" s="270">
        <v>79.435209999999998</v>
      </c>
      <c r="N22" s="1"/>
      <c r="O22" s="1"/>
    </row>
    <row r="23" spans="1:15" ht="12.75" customHeight="1">
      <c r="A23" s="30">
        <v>13</v>
      </c>
      <c r="B23" s="280" t="s">
        <v>239</v>
      </c>
      <c r="C23" s="270">
        <v>3629.9</v>
      </c>
      <c r="D23" s="271">
        <v>3648.9666666666667</v>
      </c>
      <c r="E23" s="271">
        <v>3585.9333333333334</v>
      </c>
      <c r="F23" s="271">
        <v>3541.9666666666667</v>
      </c>
      <c r="G23" s="271">
        <v>3478.9333333333334</v>
      </c>
      <c r="H23" s="271">
        <v>3692.9333333333334</v>
      </c>
      <c r="I23" s="271">
        <v>3755.9666666666672</v>
      </c>
      <c r="J23" s="271">
        <v>3799.9333333333334</v>
      </c>
      <c r="K23" s="270">
        <v>3712</v>
      </c>
      <c r="L23" s="270">
        <v>3605</v>
      </c>
      <c r="M23" s="270">
        <v>2.6132599999999999</v>
      </c>
      <c r="N23" s="1"/>
      <c r="O23" s="1"/>
    </row>
    <row r="24" spans="1:15" ht="12.75" customHeight="1">
      <c r="A24" s="30">
        <v>14</v>
      </c>
      <c r="B24" s="280" t="s">
        <v>240</v>
      </c>
      <c r="C24" s="270">
        <v>3925.95</v>
      </c>
      <c r="D24" s="271">
        <v>3917.4166666666665</v>
      </c>
      <c r="E24" s="271">
        <v>3889.833333333333</v>
      </c>
      <c r="F24" s="271">
        <v>3853.7166666666667</v>
      </c>
      <c r="G24" s="271">
        <v>3826.1333333333332</v>
      </c>
      <c r="H24" s="271">
        <v>3953.5333333333328</v>
      </c>
      <c r="I24" s="271">
        <v>3981.1166666666659</v>
      </c>
      <c r="J24" s="271">
        <v>4017.2333333333327</v>
      </c>
      <c r="K24" s="270">
        <v>3945</v>
      </c>
      <c r="L24" s="270">
        <v>3881.3</v>
      </c>
      <c r="M24" s="270">
        <v>3.03146</v>
      </c>
      <c r="N24" s="1"/>
      <c r="O24" s="1"/>
    </row>
    <row r="25" spans="1:15" ht="12.75" customHeight="1">
      <c r="A25" s="30">
        <v>15</v>
      </c>
      <c r="B25" s="280" t="s">
        <v>241</v>
      </c>
      <c r="C25" s="270">
        <v>115.3</v>
      </c>
      <c r="D25" s="271">
        <v>115.64999999999999</v>
      </c>
      <c r="E25" s="271">
        <v>114.59999999999998</v>
      </c>
      <c r="F25" s="271">
        <v>113.89999999999999</v>
      </c>
      <c r="G25" s="271">
        <v>112.84999999999998</v>
      </c>
      <c r="H25" s="271">
        <v>116.34999999999998</v>
      </c>
      <c r="I25" s="271">
        <v>117.39999999999999</v>
      </c>
      <c r="J25" s="271">
        <v>118.09999999999998</v>
      </c>
      <c r="K25" s="270">
        <v>116.7</v>
      </c>
      <c r="L25" s="270">
        <v>114.95</v>
      </c>
      <c r="M25" s="270">
        <v>31.68825</v>
      </c>
      <c r="N25" s="1"/>
      <c r="O25" s="1"/>
    </row>
    <row r="26" spans="1:15" ht="12.75" customHeight="1">
      <c r="A26" s="30">
        <v>16</v>
      </c>
      <c r="B26" s="280" t="s">
        <v>41</v>
      </c>
      <c r="C26" s="270">
        <v>322.45</v>
      </c>
      <c r="D26" s="271">
        <v>322.0333333333333</v>
      </c>
      <c r="E26" s="271">
        <v>319.66666666666663</v>
      </c>
      <c r="F26" s="271">
        <v>316.88333333333333</v>
      </c>
      <c r="G26" s="271">
        <v>314.51666666666665</v>
      </c>
      <c r="H26" s="271">
        <v>324.81666666666661</v>
      </c>
      <c r="I26" s="271">
        <v>327.18333333333328</v>
      </c>
      <c r="J26" s="271">
        <v>329.96666666666658</v>
      </c>
      <c r="K26" s="270">
        <v>324.39999999999998</v>
      </c>
      <c r="L26" s="270">
        <v>319.25</v>
      </c>
      <c r="M26" s="270">
        <v>29.55114</v>
      </c>
      <c r="N26" s="1"/>
      <c r="O26" s="1"/>
    </row>
    <row r="27" spans="1:15" ht="12.75" customHeight="1">
      <c r="A27" s="30">
        <v>17</v>
      </c>
      <c r="B27" s="280" t="s">
        <v>835</v>
      </c>
      <c r="C27" s="270">
        <v>474.15</v>
      </c>
      <c r="D27" s="271">
        <v>473.84999999999997</v>
      </c>
      <c r="E27" s="271">
        <v>470.99999999999994</v>
      </c>
      <c r="F27" s="271">
        <v>467.84999999999997</v>
      </c>
      <c r="G27" s="271">
        <v>464.99999999999994</v>
      </c>
      <c r="H27" s="271">
        <v>476.99999999999994</v>
      </c>
      <c r="I27" s="271">
        <v>479.84999999999997</v>
      </c>
      <c r="J27" s="271">
        <v>482.99999999999994</v>
      </c>
      <c r="K27" s="270">
        <v>476.7</v>
      </c>
      <c r="L27" s="270">
        <v>470.7</v>
      </c>
      <c r="M27" s="270">
        <v>0.59633000000000003</v>
      </c>
      <c r="N27" s="1"/>
      <c r="O27" s="1"/>
    </row>
    <row r="28" spans="1:15" ht="12.75" customHeight="1">
      <c r="A28" s="30">
        <v>18</v>
      </c>
      <c r="B28" s="280" t="s">
        <v>294</v>
      </c>
      <c r="C28" s="270">
        <v>275.45</v>
      </c>
      <c r="D28" s="271">
        <v>276.15000000000003</v>
      </c>
      <c r="E28" s="271">
        <v>272.80000000000007</v>
      </c>
      <c r="F28" s="271">
        <v>270.15000000000003</v>
      </c>
      <c r="G28" s="271">
        <v>266.80000000000007</v>
      </c>
      <c r="H28" s="271">
        <v>278.80000000000007</v>
      </c>
      <c r="I28" s="271">
        <v>282.15000000000009</v>
      </c>
      <c r="J28" s="271">
        <v>284.80000000000007</v>
      </c>
      <c r="K28" s="270">
        <v>279.5</v>
      </c>
      <c r="L28" s="270">
        <v>273.5</v>
      </c>
      <c r="M28" s="270">
        <v>0.96540000000000004</v>
      </c>
      <c r="N28" s="1"/>
      <c r="O28" s="1"/>
    </row>
    <row r="29" spans="1:15" ht="12.75" customHeight="1">
      <c r="A29" s="30">
        <v>19</v>
      </c>
      <c r="B29" s="280" t="s">
        <v>295</v>
      </c>
      <c r="C29" s="270">
        <v>280</v>
      </c>
      <c r="D29" s="271">
        <v>280.5</v>
      </c>
      <c r="E29" s="271">
        <v>278.14999999999998</v>
      </c>
      <c r="F29" s="271">
        <v>276.29999999999995</v>
      </c>
      <c r="G29" s="271">
        <v>273.94999999999993</v>
      </c>
      <c r="H29" s="271">
        <v>282.35000000000002</v>
      </c>
      <c r="I29" s="271">
        <v>284.70000000000005</v>
      </c>
      <c r="J29" s="271">
        <v>286.55000000000007</v>
      </c>
      <c r="K29" s="270">
        <v>282.85000000000002</v>
      </c>
      <c r="L29" s="270">
        <v>278.64999999999998</v>
      </c>
      <c r="M29" s="270">
        <v>3.9650099999999999</v>
      </c>
      <c r="N29" s="1"/>
      <c r="O29" s="1"/>
    </row>
    <row r="30" spans="1:15" ht="12.75" customHeight="1">
      <c r="A30" s="30">
        <v>20</v>
      </c>
      <c r="B30" s="280" t="s">
        <v>296</v>
      </c>
      <c r="C30" s="270">
        <v>1320.2</v>
      </c>
      <c r="D30" s="271">
        <v>1307.1666666666667</v>
      </c>
      <c r="E30" s="271">
        <v>1282.3333333333335</v>
      </c>
      <c r="F30" s="271">
        <v>1244.4666666666667</v>
      </c>
      <c r="G30" s="271">
        <v>1219.6333333333334</v>
      </c>
      <c r="H30" s="271">
        <v>1345.0333333333335</v>
      </c>
      <c r="I30" s="271">
        <v>1369.866666666667</v>
      </c>
      <c r="J30" s="271">
        <v>1407.7333333333336</v>
      </c>
      <c r="K30" s="270">
        <v>1332</v>
      </c>
      <c r="L30" s="270">
        <v>1269.3</v>
      </c>
      <c r="M30" s="270">
        <v>5.1650099999999997</v>
      </c>
      <c r="N30" s="1"/>
      <c r="O30" s="1"/>
    </row>
    <row r="31" spans="1:15" ht="12.75" customHeight="1">
      <c r="A31" s="30">
        <v>21</v>
      </c>
      <c r="B31" s="280" t="s">
        <v>242</v>
      </c>
      <c r="C31" s="270">
        <v>1416.95</v>
      </c>
      <c r="D31" s="271">
        <v>1404.4666666666665</v>
      </c>
      <c r="E31" s="271">
        <v>1384.9333333333329</v>
      </c>
      <c r="F31" s="271">
        <v>1352.9166666666665</v>
      </c>
      <c r="G31" s="271">
        <v>1333.383333333333</v>
      </c>
      <c r="H31" s="271">
        <v>1436.4833333333329</v>
      </c>
      <c r="I31" s="271">
        <v>1456.0166666666662</v>
      </c>
      <c r="J31" s="271">
        <v>1488.0333333333328</v>
      </c>
      <c r="K31" s="270">
        <v>1424</v>
      </c>
      <c r="L31" s="270">
        <v>1372.45</v>
      </c>
      <c r="M31" s="270">
        <v>0.83111000000000002</v>
      </c>
      <c r="N31" s="1"/>
      <c r="O31" s="1"/>
    </row>
    <row r="32" spans="1:15" ht="12.75" customHeight="1">
      <c r="A32" s="30">
        <v>22</v>
      </c>
      <c r="B32" s="280" t="s">
        <v>52</v>
      </c>
      <c r="C32" s="270">
        <v>632.85</v>
      </c>
      <c r="D32" s="271">
        <v>634.6</v>
      </c>
      <c r="E32" s="271">
        <v>630.20000000000005</v>
      </c>
      <c r="F32" s="271">
        <v>627.55000000000007</v>
      </c>
      <c r="G32" s="271">
        <v>623.15000000000009</v>
      </c>
      <c r="H32" s="271">
        <v>637.25</v>
      </c>
      <c r="I32" s="271">
        <v>641.64999999999986</v>
      </c>
      <c r="J32" s="271">
        <v>644.29999999999995</v>
      </c>
      <c r="K32" s="270">
        <v>639</v>
      </c>
      <c r="L32" s="270">
        <v>631.95000000000005</v>
      </c>
      <c r="M32" s="270">
        <v>0.62883999999999995</v>
      </c>
      <c r="N32" s="1"/>
      <c r="O32" s="1"/>
    </row>
    <row r="33" spans="1:15" ht="12.75" customHeight="1">
      <c r="A33" s="30">
        <v>23</v>
      </c>
      <c r="B33" s="280" t="s">
        <v>48</v>
      </c>
      <c r="C33" s="270">
        <v>3170.1</v>
      </c>
      <c r="D33" s="271">
        <v>3146.7333333333331</v>
      </c>
      <c r="E33" s="271">
        <v>3115.7666666666664</v>
      </c>
      <c r="F33" s="271">
        <v>3061.4333333333334</v>
      </c>
      <c r="G33" s="271">
        <v>3030.4666666666667</v>
      </c>
      <c r="H33" s="271">
        <v>3201.0666666666662</v>
      </c>
      <c r="I33" s="271">
        <v>3232.0333333333324</v>
      </c>
      <c r="J33" s="271">
        <v>3286.3666666666659</v>
      </c>
      <c r="K33" s="270">
        <v>3177.7</v>
      </c>
      <c r="L33" s="270">
        <v>3092.4</v>
      </c>
      <c r="M33" s="270">
        <v>1.4197299999999999</v>
      </c>
      <c r="N33" s="1"/>
      <c r="O33" s="1"/>
    </row>
    <row r="34" spans="1:15" ht="12.75" customHeight="1">
      <c r="A34" s="30">
        <v>24</v>
      </c>
      <c r="B34" s="280" t="s">
        <v>297</v>
      </c>
      <c r="C34" s="270">
        <v>3045.3</v>
      </c>
      <c r="D34" s="271">
        <v>3048.4</v>
      </c>
      <c r="E34" s="271">
        <v>2976.9</v>
      </c>
      <c r="F34" s="271">
        <v>2908.5</v>
      </c>
      <c r="G34" s="271">
        <v>2837</v>
      </c>
      <c r="H34" s="271">
        <v>3116.8</v>
      </c>
      <c r="I34" s="271">
        <v>3188.3</v>
      </c>
      <c r="J34" s="271">
        <v>3256.7000000000003</v>
      </c>
      <c r="K34" s="270">
        <v>3119.9</v>
      </c>
      <c r="L34" s="270">
        <v>2980</v>
      </c>
      <c r="M34" s="270">
        <v>1.3254900000000001</v>
      </c>
      <c r="N34" s="1"/>
      <c r="O34" s="1"/>
    </row>
    <row r="35" spans="1:15" ht="12.75" customHeight="1">
      <c r="A35" s="30">
        <v>25</v>
      </c>
      <c r="B35" s="280" t="s">
        <v>747</v>
      </c>
      <c r="C35" s="270">
        <v>343.35</v>
      </c>
      <c r="D35" s="271">
        <v>342.43333333333334</v>
      </c>
      <c r="E35" s="271">
        <v>336.91666666666669</v>
      </c>
      <c r="F35" s="271">
        <v>330.48333333333335</v>
      </c>
      <c r="G35" s="271">
        <v>324.9666666666667</v>
      </c>
      <c r="H35" s="271">
        <v>348.86666666666667</v>
      </c>
      <c r="I35" s="271">
        <v>354.38333333333333</v>
      </c>
      <c r="J35" s="271">
        <v>360.81666666666666</v>
      </c>
      <c r="K35" s="270">
        <v>347.95</v>
      </c>
      <c r="L35" s="270">
        <v>336</v>
      </c>
      <c r="M35" s="270">
        <v>5.60989</v>
      </c>
      <c r="N35" s="1"/>
      <c r="O35" s="1"/>
    </row>
    <row r="36" spans="1:15" ht="12.75" customHeight="1">
      <c r="A36" s="30">
        <v>26</v>
      </c>
      <c r="B36" s="280" t="s">
        <v>865</v>
      </c>
      <c r="C36" s="270">
        <v>21.25</v>
      </c>
      <c r="D36" s="271">
        <v>20.983333333333331</v>
      </c>
      <c r="E36" s="271">
        <v>20.666666666666661</v>
      </c>
      <c r="F36" s="271">
        <v>20.083333333333329</v>
      </c>
      <c r="G36" s="271">
        <v>19.766666666666659</v>
      </c>
      <c r="H36" s="271">
        <v>21.566666666666663</v>
      </c>
      <c r="I36" s="271">
        <v>21.883333333333333</v>
      </c>
      <c r="J36" s="271">
        <v>22.466666666666665</v>
      </c>
      <c r="K36" s="270">
        <v>21.3</v>
      </c>
      <c r="L36" s="270">
        <v>20.399999999999999</v>
      </c>
      <c r="M36" s="270">
        <v>63.81438</v>
      </c>
      <c r="N36" s="1"/>
      <c r="O36" s="1"/>
    </row>
    <row r="37" spans="1:15" ht="12.75" customHeight="1">
      <c r="A37" s="30">
        <v>27</v>
      </c>
      <c r="B37" s="280" t="s">
        <v>50</v>
      </c>
      <c r="C37" s="270">
        <v>536.75</v>
      </c>
      <c r="D37" s="271">
        <v>537.35</v>
      </c>
      <c r="E37" s="271">
        <v>532.40000000000009</v>
      </c>
      <c r="F37" s="271">
        <v>528.05000000000007</v>
      </c>
      <c r="G37" s="271">
        <v>523.10000000000014</v>
      </c>
      <c r="H37" s="271">
        <v>541.70000000000005</v>
      </c>
      <c r="I37" s="271">
        <v>546.65000000000009</v>
      </c>
      <c r="J37" s="271">
        <v>551</v>
      </c>
      <c r="K37" s="270">
        <v>542.29999999999995</v>
      </c>
      <c r="L37" s="270">
        <v>533</v>
      </c>
      <c r="M37" s="270">
        <v>3.9048699999999998</v>
      </c>
      <c r="N37" s="1"/>
      <c r="O37" s="1"/>
    </row>
    <row r="38" spans="1:15" ht="12.75" customHeight="1">
      <c r="A38" s="30">
        <v>28</v>
      </c>
      <c r="B38" s="280" t="s">
        <v>298</v>
      </c>
      <c r="C38" s="270">
        <v>2300.1999999999998</v>
      </c>
      <c r="D38" s="271">
        <v>2308.1</v>
      </c>
      <c r="E38" s="271">
        <v>2278.1</v>
      </c>
      <c r="F38" s="271">
        <v>2256</v>
      </c>
      <c r="G38" s="271">
        <v>2226</v>
      </c>
      <c r="H38" s="271">
        <v>2330.1999999999998</v>
      </c>
      <c r="I38" s="271">
        <v>2360.1999999999998</v>
      </c>
      <c r="J38" s="271">
        <v>2382.2999999999997</v>
      </c>
      <c r="K38" s="270">
        <v>2338.1</v>
      </c>
      <c r="L38" s="270">
        <v>2286</v>
      </c>
      <c r="M38" s="270">
        <v>0.85029999999999994</v>
      </c>
      <c r="N38" s="1"/>
      <c r="O38" s="1"/>
    </row>
    <row r="39" spans="1:15" ht="12.75" customHeight="1">
      <c r="A39" s="30">
        <v>29</v>
      </c>
      <c r="B39" s="280" t="s">
        <v>51</v>
      </c>
      <c r="C39" s="270">
        <v>461.9</v>
      </c>
      <c r="D39" s="271">
        <v>457.38333333333338</v>
      </c>
      <c r="E39" s="271">
        <v>450.76666666666677</v>
      </c>
      <c r="F39" s="271">
        <v>439.63333333333338</v>
      </c>
      <c r="G39" s="271">
        <v>433.01666666666677</v>
      </c>
      <c r="H39" s="271">
        <v>468.51666666666677</v>
      </c>
      <c r="I39" s="271">
        <v>475.13333333333344</v>
      </c>
      <c r="J39" s="271">
        <v>486.26666666666677</v>
      </c>
      <c r="K39" s="270">
        <v>464</v>
      </c>
      <c r="L39" s="270">
        <v>446.25</v>
      </c>
      <c r="M39" s="270">
        <v>149.49706</v>
      </c>
      <c r="N39" s="1"/>
      <c r="O39" s="1"/>
    </row>
    <row r="40" spans="1:15" ht="12.75" customHeight="1">
      <c r="A40" s="30">
        <v>30</v>
      </c>
      <c r="B40" s="280" t="s">
        <v>813</v>
      </c>
      <c r="C40" s="270">
        <v>1594.8</v>
      </c>
      <c r="D40" s="271">
        <v>1568.2666666666667</v>
      </c>
      <c r="E40" s="271">
        <v>1521.5333333333333</v>
      </c>
      <c r="F40" s="271">
        <v>1448.2666666666667</v>
      </c>
      <c r="G40" s="271">
        <v>1401.5333333333333</v>
      </c>
      <c r="H40" s="271">
        <v>1641.5333333333333</v>
      </c>
      <c r="I40" s="271">
        <v>1688.2666666666664</v>
      </c>
      <c r="J40" s="271">
        <v>1761.5333333333333</v>
      </c>
      <c r="K40" s="270">
        <v>1615</v>
      </c>
      <c r="L40" s="270">
        <v>1495</v>
      </c>
      <c r="M40" s="270">
        <v>25.27666</v>
      </c>
      <c r="N40" s="1"/>
      <c r="O40" s="1"/>
    </row>
    <row r="41" spans="1:15" ht="12.75" customHeight="1">
      <c r="A41" s="30">
        <v>31</v>
      </c>
      <c r="B41" s="280" t="s">
        <v>777</v>
      </c>
      <c r="C41" s="270">
        <v>777.9</v>
      </c>
      <c r="D41" s="271">
        <v>779.30000000000007</v>
      </c>
      <c r="E41" s="271">
        <v>773.60000000000014</v>
      </c>
      <c r="F41" s="271">
        <v>769.30000000000007</v>
      </c>
      <c r="G41" s="271">
        <v>763.60000000000014</v>
      </c>
      <c r="H41" s="271">
        <v>783.60000000000014</v>
      </c>
      <c r="I41" s="271">
        <v>789.30000000000018</v>
      </c>
      <c r="J41" s="271">
        <v>793.60000000000014</v>
      </c>
      <c r="K41" s="270">
        <v>785</v>
      </c>
      <c r="L41" s="270">
        <v>775</v>
      </c>
      <c r="M41" s="270">
        <v>0.25068000000000001</v>
      </c>
      <c r="N41" s="1"/>
      <c r="O41" s="1"/>
    </row>
    <row r="42" spans="1:15" ht="12.75" customHeight="1">
      <c r="A42" s="30">
        <v>32</v>
      </c>
      <c r="B42" s="280" t="s">
        <v>53</v>
      </c>
      <c r="C42" s="270">
        <v>4414.8</v>
      </c>
      <c r="D42" s="271">
        <v>4406.9000000000005</v>
      </c>
      <c r="E42" s="271">
        <v>4368.9000000000015</v>
      </c>
      <c r="F42" s="271">
        <v>4323.0000000000009</v>
      </c>
      <c r="G42" s="271">
        <v>4285.0000000000018</v>
      </c>
      <c r="H42" s="271">
        <v>4452.8000000000011</v>
      </c>
      <c r="I42" s="271">
        <v>4490.7999999999993</v>
      </c>
      <c r="J42" s="271">
        <v>4536.7000000000007</v>
      </c>
      <c r="K42" s="270">
        <v>4444.8999999999996</v>
      </c>
      <c r="L42" s="270">
        <v>4361</v>
      </c>
      <c r="M42" s="270">
        <v>5.6276000000000002</v>
      </c>
      <c r="N42" s="1"/>
      <c r="O42" s="1"/>
    </row>
    <row r="43" spans="1:15" ht="12.75" customHeight="1">
      <c r="A43" s="30">
        <v>33</v>
      </c>
      <c r="B43" s="280" t="s">
        <v>54</v>
      </c>
      <c r="C43" s="270">
        <v>277.8</v>
      </c>
      <c r="D43" s="271">
        <v>277.43333333333334</v>
      </c>
      <c r="E43" s="271">
        <v>275.11666666666667</v>
      </c>
      <c r="F43" s="271">
        <v>272.43333333333334</v>
      </c>
      <c r="G43" s="271">
        <v>270.11666666666667</v>
      </c>
      <c r="H43" s="271">
        <v>280.11666666666667</v>
      </c>
      <c r="I43" s="271">
        <v>282.43333333333339</v>
      </c>
      <c r="J43" s="271">
        <v>285.11666666666667</v>
      </c>
      <c r="K43" s="270">
        <v>279.75</v>
      </c>
      <c r="L43" s="270">
        <v>274.75</v>
      </c>
      <c r="M43" s="270">
        <v>36.599580000000003</v>
      </c>
      <c r="N43" s="1"/>
      <c r="O43" s="1"/>
    </row>
    <row r="44" spans="1:15" ht="12.75" customHeight="1">
      <c r="A44" s="30">
        <v>34</v>
      </c>
      <c r="B44" s="280" t="s">
        <v>836</v>
      </c>
      <c r="C44" s="270">
        <v>358.05</v>
      </c>
      <c r="D44" s="271">
        <v>357</v>
      </c>
      <c r="E44" s="271">
        <v>349.1</v>
      </c>
      <c r="F44" s="271">
        <v>340.15000000000003</v>
      </c>
      <c r="G44" s="271">
        <v>332.25000000000006</v>
      </c>
      <c r="H44" s="271">
        <v>365.95</v>
      </c>
      <c r="I44" s="271">
        <v>373.84999999999997</v>
      </c>
      <c r="J44" s="271">
        <v>382.79999999999995</v>
      </c>
      <c r="K44" s="270">
        <v>364.9</v>
      </c>
      <c r="L44" s="270">
        <v>348.05</v>
      </c>
      <c r="M44" s="270">
        <v>6.3267499999999997</v>
      </c>
      <c r="N44" s="1"/>
      <c r="O44" s="1"/>
    </row>
    <row r="45" spans="1:15" ht="12.75" customHeight="1">
      <c r="A45" s="30">
        <v>35</v>
      </c>
      <c r="B45" s="280" t="s">
        <v>299</v>
      </c>
      <c r="C45" s="270">
        <v>668.4</v>
      </c>
      <c r="D45" s="271">
        <v>671.81666666666661</v>
      </c>
      <c r="E45" s="271">
        <v>654.83333333333326</v>
      </c>
      <c r="F45" s="271">
        <v>641.26666666666665</v>
      </c>
      <c r="G45" s="271">
        <v>624.2833333333333</v>
      </c>
      <c r="H45" s="271">
        <v>685.38333333333321</v>
      </c>
      <c r="I45" s="271">
        <v>702.36666666666656</v>
      </c>
      <c r="J45" s="271">
        <v>715.93333333333317</v>
      </c>
      <c r="K45" s="270">
        <v>688.8</v>
      </c>
      <c r="L45" s="270">
        <v>658.25</v>
      </c>
      <c r="M45" s="270">
        <v>6.4482999999999997</v>
      </c>
      <c r="N45" s="1"/>
      <c r="O45" s="1"/>
    </row>
    <row r="46" spans="1:15" ht="12.75" customHeight="1">
      <c r="A46" s="30">
        <v>36</v>
      </c>
      <c r="B46" s="280" t="s">
        <v>55</v>
      </c>
      <c r="C46" s="270">
        <v>164.4</v>
      </c>
      <c r="D46" s="271">
        <v>163.93333333333334</v>
      </c>
      <c r="E46" s="271">
        <v>162.96666666666667</v>
      </c>
      <c r="F46" s="271">
        <v>161.53333333333333</v>
      </c>
      <c r="G46" s="271">
        <v>160.56666666666666</v>
      </c>
      <c r="H46" s="271">
        <v>165.36666666666667</v>
      </c>
      <c r="I46" s="271">
        <v>166.33333333333337</v>
      </c>
      <c r="J46" s="271">
        <v>167.76666666666668</v>
      </c>
      <c r="K46" s="270">
        <v>164.9</v>
      </c>
      <c r="L46" s="270">
        <v>162.5</v>
      </c>
      <c r="M46" s="270">
        <v>70.894599999999997</v>
      </c>
      <c r="N46" s="1"/>
      <c r="O46" s="1"/>
    </row>
    <row r="47" spans="1:15" ht="12.75" customHeight="1">
      <c r="A47" s="30">
        <v>37</v>
      </c>
      <c r="B47" s="280" t="s">
        <v>57</v>
      </c>
      <c r="C47" s="270">
        <v>3450.15</v>
      </c>
      <c r="D47" s="271">
        <v>3454.0666666666671</v>
      </c>
      <c r="E47" s="271">
        <v>3423.483333333334</v>
      </c>
      <c r="F47" s="271">
        <v>3396.8166666666671</v>
      </c>
      <c r="G47" s="271">
        <v>3366.233333333334</v>
      </c>
      <c r="H47" s="271">
        <v>3480.733333333334</v>
      </c>
      <c r="I47" s="271">
        <v>3511.3166666666671</v>
      </c>
      <c r="J47" s="271">
        <v>3537.983333333334</v>
      </c>
      <c r="K47" s="270">
        <v>3484.65</v>
      </c>
      <c r="L47" s="270">
        <v>3427.4</v>
      </c>
      <c r="M47" s="270">
        <v>11.430899999999999</v>
      </c>
      <c r="N47" s="1"/>
      <c r="O47" s="1"/>
    </row>
    <row r="48" spans="1:15" ht="12.75" customHeight="1">
      <c r="A48" s="30">
        <v>38</v>
      </c>
      <c r="B48" s="280" t="s">
        <v>300</v>
      </c>
      <c r="C48" s="270">
        <v>255.6</v>
      </c>
      <c r="D48" s="271">
        <v>258.41666666666669</v>
      </c>
      <c r="E48" s="271">
        <v>251.03333333333336</v>
      </c>
      <c r="F48" s="271">
        <v>246.46666666666667</v>
      </c>
      <c r="G48" s="271">
        <v>239.08333333333334</v>
      </c>
      <c r="H48" s="271">
        <v>262.98333333333335</v>
      </c>
      <c r="I48" s="271">
        <v>270.36666666666667</v>
      </c>
      <c r="J48" s="271">
        <v>274.93333333333339</v>
      </c>
      <c r="K48" s="270">
        <v>265.8</v>
      </c>
      <c r="L48" s="270">
        <v>253.85</v>
      </c>
      <c r="M48" s="270">
        <v>21.900069999999999</v>
      </c>
      <c r="N48" s="1"/>
      <c r="O48" s="1"/>
    </row>
    <row r="49" spans="1:15" ht="12.75" customHeight="1">
      <c r="A49" s="30">
        <v>39</v>
      </c>
      <c r="B49" s="280" t="s">
        <v>301</v>
      </c>
      <c r="C49" s="270">
        <v>3053.65</v>
      </c>
      <c r="D49" s="271">
        <v>3081.8833333333332</v>
      </c>
      <c r="E49" s="271">
        <v>3014.7666666666664</v>
      </c>
      <c r="F49" s="271">
        <v>2975.8833333333332</v>
      </c>
      <c r="G49" s="271">
        <v>2908.7666666666664</v>
      </c>
      <c r="H49" s="271">
        <v>3120.7666666666664</v>
      </c>
      <c r="I49" s="271">
        <v>3187.8833333333332</v>
      </c>
      <c r="J49" s="271">
        <v>3226.7666666666664</v>
      </c>
      <c r="K49" s="270">
        <v>3149</v>
      </c>
      <c r="L49" s="270">
        <v>3043</v>
      </c>
      <c r="M49" s="270">
        <v>0.10005</v>
      </c>
      <c r="N49" s="1"/>
      <c r="O49" s="1"/>
    </row>
    <row r="50" spans="1:15" ht="12.75" customHeight="1">
      <c r="A50" s="30">
        <v>40</v>
      </c>
      <c r="B50" s="280" t="s">
        <v>302</v>
      </c>
      <c r="C50" s="270">
        <v>2471.4</v>
      </c>
      <c r="D50" s="271">
        <v>2481.4333333333329</v>
      </c>
      <c r="E50" s="271">
        <v>2429.3666666666659</v>
      </c>
      <c r="F50" s="271">
        <v>2387.333333333333</v>
      </c>
      <c r="G50" s="271">
        <v>2335.266666666666</v>
      </c>
      <c r="H50" s="271">
        <v>2523.4666666666658</v>
      </c>
      <c r="I50" s="271">
        <v>2575.5333333333324</v>
      </c>
      <c r="J50" s="271">
        <v>2617.5666666666657</v>
      </c>
      <c r="K50" s="270">
        <v>2533.5</v>
      </c>
      <c r="L50" s="270">
        <v>2439.4</v>
      </c>
      <c r="M50" s="270">
        <v>13.257009999999999</v>
      </c>
      <c r="N50" s="1"/>
      <c r="O50" s="1"/>
    </row>
    <row r="51" spans="1:15" ht="12.75" customHeight="1">
      <c r="A51" s="30">
        <v>41</v>
      </c>
      <c r="B51" s="280" t="s">
        <v>303</v>
      </c>
      <c r="C51" s="270">
        <v>9190.0499999999993</v>
      </c>
      <c r="D51" s="271">
        <v>9249.4833333333336</v>
      </c>
      <c r="E51" s="271">
        <v>9100.1166666666668</v>
      </c>
      <c r="F51" s="271">
        <v>9010.1833333333325</v>
      </c>
      <c r="G51" s="271">
        <v>8860.8166666666657</v>
      </c>
      <c r="H51" s="271">
        <v>9339.4166666666679</v>
      </c>
      <c r="I51" s="271">
        <v>9488.7833333333365</v>
      </c>
      <c r="J51" s="271">
        <v>9578.716666666669</v>
      </c>
      <c r="K51" s="270">
        <v>9398.85</v>
      </c>
      <c r="L51" s="270">
        <v>9159.5499999999993</v>
      </c>
      <c r="M51" s="270">
        <v>0.39778000000000002</v>
      </c>
      <c r="N51" s="1"/>
      <c r="O51" s="1"/>
    </row>
    <row r="52" spans="1:15" ht="12.75" customHeight="1">
      <c r="A52" s="30">
        <v>42</v>
      </c>
      <c r="B52" s="280" t="s">
        <v>60</v>
      </c>
      <c r="C52" s="270">
        <v>542.1</v>
      </c>
      <c r="D52" s="271">
        <v>543.36666666666667</v>
      </c>
      <c r="E52" s="271">
        <v>537.73333333333335</v>
      </c>
      <c r="F52" s="271">
        <v>533.36666666666667</v>
      </c>
      <c r="G52" s="271">
        <v>527.73333333333335</v>
      </c>
      <c r="H52" s="271">
        <v>547.73333333333335</v>
      </c>
      <c r="I52" s="271">
        <v>553.36666666666679</v>
      </c>
      <c r="J52" s="271">
        <v>557.73333333333335</v>
      </c>
      <c r="K52" s="270">
        <v>549</v>
      </c>
      <c r="L52" s="270">
        <v>539</v>
      </c>
      <c r="M52" s="270">
        <v>6.6797300000000002</v>
      </c>
      <c r="N52" s="1"/>
      <c r="O52" s="1"/>
    </row>
    <row r="53" spans="1:15" ht="12.75" customHeight="1">
      <c r="A53" s="30">
        <v>43</v>
      </c>
      <c r="B53" s="280" t="s">
        <v>304</v>
      </c>
      <c r="C53" s="270">
        <v>471.5</v>
      </c>
      <c r="D53" s="271">
        <v>472.91666666666669</v>
      </c>
      <c r="E53" s="271">
        <v>467.83333333333337</v>
      </c>
      <c r="F53" s="271">
        <v>464.16666666666669</v>
      </c>
      <c r="G53" s="271">
        <v>459.08333333333337</v>
      </c>
      <c r="H53" s="271">
        <v>476.58333333333337</v>
      </c>
      <c r="I53" s="271">
        <v>481.66666666666674</v>
      </c>
      <c r="J53" s="271">
        <v>485.33333333333337</v>
      </c>
      <c r="K53" s="270">
        <v>478</v>
      </c>
      <c r="L53" s="270">
        <v>469.25</v>
      </c>
      <c r="M53" s="270">
        <v>1.2685</v>
      </c>
      <c r="N53" s="1"/>
      <c r="O53" s="1"/>
    </row>
    <row r="54" spans="1:15" ht="12.75" customHeight="1">
      <c r="A54" s="30">
        <v>44</v>
      </c>
      <c r="B54" s="280" t="s">
        <v>243</v>
      </c>
      <c r="C54" s="270">
        <v>4406.05</v>
      </c>
      <c r="D54" s="271">
        <v>4431.6833333333334</v>
      </c>
      <c r="E54" s="271">
        <v>4364.3666666666668</v>
      </c>
      <c r="F54" s="271">
        <v>4322.6833333333334</v>
      </c>
      <c r="G54" s="271">
        <v>4255.3666666666668</v>
      </c>
      <c r="H54" s="271">
        <v>4473.3666666666668</v>
      </c>
      <c r="I54" s="271">
        <v>4540.6833333333343</v>
      </c>
      <c r="J54" s="271">
        <v>4582.3666666666668</v>
      </c>
      <c r="K54" s="270">
        <v>4499</v>
      </c>
      <c r="L54" s="270">
        <v>4390</v>
      </c>
      <c r="M54" s="270">
        <v>2.1478100000000002</v>
      </c>
      <c r="N54" s="1"/>
      <c r="O54" s="1"/>
    </row>
    <row r="55" spans="1:15" ht="12.75" customHeight="1">
      <c r="A55" s="30">
        <v>45</v>
      </c>
      <c r="B55" s="280" t="s">
        <v>61</v>
      </c>
      <c r="C55" s="270">
        <v>779.75</v>
      </c>
      <c r="D55" s="271">
        <v>773.01666666666677</v>
      </c>
      <c r="E55" s="271">
        <v>763.83333333333348</v>
      </c>
      <c r="F55" s="271">
        <v>747.91666666666674</v>
      </c>
      <c r="G55" s="271">
        <v>738.73333333333346</v>
      </c>
      <c r="H55" s="271">
        <v>788.93333333333351</v>
      </c>
      <c r="I55" s="271">
        <v>798.11666666666667</v>
      </c>
      <c r="J55" s="271">
        <v>814.03333333333353</v>
      </c>
      <c r="K55" s="270">
        <v>782.2</v>
      </c>
      <c r="L55" s="270">
        <v>757.1</v>
      </c>
      <c r="M55" s="270">
        <v>134.1079</v>
      </c>
      <c r="N55" s="1"/>
      <c r="O55" s="1"/>
    </row>
    <row r="56" spans="1:15" ht="12.75" customHeight="1">
      <c r="A56" s="30">
        <v>46</v>
      </c>
      <c r="B56" s="280" t="s">
        <v>305</v>
      </c>
      <c r="C56" s="270">
        <v>3189.65</v>
      </c>
      <c r="D56" s="271">
        <v>3216.5499999999997</v>
      </c>
      <c r="E56" s="271">
        <v>3158.0999999999995</v>
      </c>
      <c r="F56" s="271">
        <v>3126.5499999999997</v>
      </c>
      <c r="G56" s="271">
        <v>3068.0999999999995</v>
      </c>
      <c r="H56" s="271">
        <v>3248.0999999999995</v>
      </c>
      <c r="I56" s="271">
        <v>3306.5499999999993</v>
      </c>
      <c r="J56" s="271">
        <v>3338.0999999999995</v>
      </c>
      <c r="K56" s="270">
        <v>3275</v>
      </c>
      <c r="L56" s="270">
        <v>3185</v>
      </c>
      <c r="M56" s="270">
        <v>0.19971</v>
      </c>
      <c r="N56" s="1"/>
      <c r="O56" s="1"/>
    </row>
    <row r="57" spans="1:15" ht="12" customHeight="1">
      <c r="A57" s="30">
        <v>47</v>
      </c>
      <c r="B57" s="280" t="s">
        <v>306</v>
      </c>
      <c r="C57" s="270">
        <v>693.8</v>
      </c>
      <c r="D57" s="271">
        <v>698.30000000000007</v>
      </c>
      <c r="E57" s="271">
        <v>686.60000000000014</v>
      </c>
      <c r="F57" s="271">
        <v>679.40000000000009</v>
      </c>
      <c r="G57" s="271">
        <v>667.70000000000016</v>
      </c>
      <c r="H57" s="271">
        <v>705.50000000000011</v>
      </c>
      <c r="I57" s="271">
        <v>717.20000000000016</v>
      </c>
      <c r="J57" s="271">
        <v>724.40000000000009</v>
      </c>
      <c r="K57" s="270">
        <v>710</v>
      </c>
      <c r="L57" s="270">
        <v>691.1</v>
      </c>
      <c r="M57" s="270">
        <v>21.768170000000001</v>
      </c>
      <c r="N57" s="1"/>
      <c r="O57" s="1"/>
    </row>
    <row r="58" spans="1:15" ht="12.75" customHeight="1">
      <c r="A58" s="30">
        <v>48</v>
      </c>
      <c r="B58" s="280" t="s">
        <v>62</v>
      </c>
      <c r="C58" s="270">
        <v>3846.6</v>
      </c>
      <c r="D58" s="271">
        <v>3855.5166666666664</v>
      </c>
      <c r="E58" s="271">
        <v>3831.083333333333</v>
      </c>
      <c r="F58" s="271">
        <v>3815.5666666666666</v>
      </c>
      <c r="G58" s="271">
        <v>3791.1333333333332</v>
      </c>
      <c r="H58" s="271">
        <v>3871.0333333333328</v>
      </c>
      <c r="I58" s="271">
        <v>3895.4666666666662</v>
      </c>
      <c r="J58" s="271">
        <v>3910.9833333333327</v>
      </c>
      <c r="K58" s="270">
        <v>3879.95</v>
      </c>
      <c r="L58" s="270">
        <v>3840</v>
      </c>
      <c r="M58" s="270">
        <v>4.93973</v>
      </c>
      <c r="N58" s="1"/>
      <c r="O58" s="1"/>
    </row>
    <row r="59" spans="1:15" ht="12.75" customHeight="1">
      <c r="A59" s="30">
        <v>49</v>
      </c>
      <c r="B59" s="280" t="s">
        <v>307</v>
      </c>
      <c r="C59" s="270">
        <v>1208.3</v>
      </c>
      <c r="D59" s="271">
        <v>1215.5666666666666</v>
      </c>
      <c r="E59" s="271">
        <v>1192.9333333333332</v>
      </c>
      <c r="F59" s="271">
        <v>1177.5666666666666</v>
      </c>
      <c r="G59" s="271">
        <v>1154.9333333333332</v>
      </c>
      <c r="H59" s="271">
        <v>1230.9333333333332</v>
      </c>
      <c r="I59" s="271">
        <v>1253.5666666666664</v>
      </c>
      <c r="J59" s="271">
        <v>1268.9333333333332</v>
      </c>
      <c r="K59" s="270">
        <v>1238.2</v>
      </c>
      <c r="L59" s="270">
        <v>1200.2</v>
      </c>
      <c r="M59" s="270">
        <v>1.0327299999999999</v>
      </c>
      <c r="N59" s="1"/>
      <c r="O59" s="1"/>
    </row>
    <row r="60" spans="1:15" ht="12.75" customHeight="1">
      <c r="A60" s="30">
        <v>50</v>
      </c>
      <c r="B60" s="280" t="s">
        <v>65</v>
      </c>
      <c r="C60" s="270">
        <v>7257.65</v>
      </c>
      <c r="D60" s="271">
        <v>7237.3666666666659</v>
      </c>
      <c r="E60" s="271">
        <v>7195.2833333333319</v>
      </c>
      <c r="F60" s="271">
        <v>7132.9166666666661</v>
      </c>
      <c r="G60" s="271">
        <v>7090.8333333333321</v>
      </c>
      <c r="H60" s="271">
        <v>7299.7333333333318</v>
      </c>
      <c r="I60" s="271">
        <v>7341.8166666666657</v>
      </c>
      <c r="J60" s="271">
        <v>7404.1833333333316</v>
      </c>
      <c r="K60" s="270">
        <v>7279.45</v>
      </c>
      <c r="L60" s="270">
        <v>7175</v>
      </c>
      <c r="M60" s="270">
        <v>7.7225099999999998</v>
      </c>
      <c r="N60" s="1"/>
      <c r="O60" s="1"/>
    </row>
    <row r="61" spans="1:15" ht="12.75" customHeight="1">
      <c r="A61" s="30">
        <v>51</v>
      </c>
      <c r="B61" s="280" t="s">
        <v>64</v>
      </c>
      <c r="C61" s="270">
        <v>17382.849999999999</v>
      </c>
      <c r="D61" s="271">
        <v>17304.95</v>
      </c>
      <c r="E61" s="271">
        <v>17119.900000000001</v>
      </c>
      <c r="F61" s="271">
        <v>16856.95</v>
      </c>
      <c r="G61" s="271">
        <v>16671.900000000001</v>
      </c>
      <c r="H61" s="271">
        <v>17567.900000000001</v>
      </c>
      <c r="I61" s="271">
        <v>17752.949999999997</v>
      </c>
      <c r="J61" s="271">
        <v>18015.900000000001</v>
      </c>
      <c r="K61" s="270">
        <v>17490</v>
      </c>
      <c r="L61" s="270">
        <v>17042</v>
      </c>
      <c r="M61" s="270">
        <v>4.3011699999999999</v>
      </c>
      <c r="N61" s="1"/>
      <c r="O61" s="1"/>
    </row>
    <row r="62" spans="1:15" ht="12.75" customHeight="1">
      <c r="A62" s="30">
        <v>52</v>
      </c>
      <c r="B62" s="280" t="s">
        <v>244</v>
      </c>
      <c r="C62" s="270">
        <v>6373.25</v>
      </c>
      <c r="D62" s="271">
        <v>6276.75</v>
      </c>
      <c r="E62" s="271">
        <v>5863.5</v>
      </c>
      <c r="F62" s="271">
        <v>5353.75</v>
      </c>
      <c r="G62" s="271">
        <v>4940.5</v>
      </c>
      <c r="H62" s="271">
        <v>6786.5</v>
      </c>
      <c r="I62" s="271">
        <v>7199.75</v>
      </c>
      <c r="J62" s="271">
        <v>7709.5</v>
      </c>
      <c r="K62" s="270">
        <v>6690</v>
      </c>
      <c r="L62" s="270">
        <v>5767</v>
      </c>
      <c r="M62" s="270">
        <v>3.5188999999999999</v>
      </c>
      <c r="N62" s="1"/>
      <c r="O62" s="1"/>
    </row>
    <row r="63" spans="1:15" ht="12.75" customHeight="1">
      <c r="A63" s="30">
        <v>53</v>
      </c>
      <c r="B63" s="280" t="s">
        <v>308</v>
      </c>
      <c r="C63" s="270">
        <v>3618.1</v>
      </c>
      <c r="D63" s="271">
        <v>3566.0500000000006</v>
      </c>
      <c r="E63" s="271">
        <v>3507.1000000000013</v>
      </c>
      <c r="F63" s="271">
        <v>3396.1000000000008</v>
      </c>
      <c r="G63" s="271">
        <v>3337.1500000000015</v>
      </c>
      <c r="H63" s="271">
        <v>3677.0500000000011</v>
      </c>
      <c r="I63" s="271">
        <v>3736.0000000000009</v>
      </c>
      <c r="J63" s="271">
        <v>3847.0000000000009</v>
      </c>
      <c r="K63" s="270">
        <v>3625</v>
      </c>
      <c r="L63" s="270">
        <v>3455.05</v>
      </c>
      <c r="M63" s="270">
        <v>2.52861</v>
      </c>
      <c r="N63" s="1"/>
      <c r="O63" s="1"/>
    </row>
    <row r="64" spans="1:15" ht="12.75" customHeight="1">
      <c r="A64" s="30">
        <v>54</v>
      </c>
      <c r="B64" s="280" t="s">
        <v>66</v>
      </c>
      <c r="C64" s="270">
        <v>1984.7</v>
      </c>
      <c r="D64" s="271">
        <v>1993.2333333333333</v>
      </c>
      <c r="E64" s="271">
        <v>1971.4666666666667</v>
      </c>
      <c r="F64" s="271">
        <v>1958.2333333333333</v>
      </c>
      <c r="G64" s="271">
        <v>1936.4666666666667</v>
      </c>
      <c r="H64" s="271">
        <v>2006.4666666666667</v>
      </c>
      <c r="I64" s="271">
        <v>2028.2333333333336</v>
      </c>
      <c r="J64" s="271">
        <v>2041.4666666666667</v>
      </c>
      <c r="K64" s="270">
        <v>2015</v>
      </c>
      <c r="L64" s="270">
        <v>1980</v>
      </c>
      <c r="M64" s="270">
        <v>2.9300999999999999</v>
      </c>
      <c r="N64" s="1"/>
      <c r="O64" s="1"/>
    </row>
    <row r="65" spans="1:15" ht="12.75" customHeight="1">
      <c r="A65" s="30">
        <v>55</v>
      </c>
      <c r="B65" s="280" t="s">
        <v>309</v>
      </c>
      <c r="C65" s="270">
        <v>382.25</v>
      </c>
      <c r="D65" s="271">
        <v>381.31666666666661</v>
      </c>
      <c r="E65" s="271">
        <v>377.3333333333332</v>
      </c>
      <c r="F65" s="271">
        <v>372.41666666666657</v>
      </c>
      <c r="G65" s="271">
        <v>368.43333333333317</v>
      </c>
      <c r="H65" s="271">
        <v>386.23333333333323</v>
      </c>
      <c r="I65" s="271">
        <v>390.21666666666658</v>
      </c>
      <c r="J65" s="271">
        <v>395.13333333333327</v>
      </c>
      <c r="K65" s="270">
        <v>385.3</v>
      </c>
      <c r="L65" s="270">
        <v>376.4</v>
      </c>
      <c r="M65" s="270">
        <v>26.873000000000001</v>
      </c>
      <c r="N65" s="1"/>
      <c r="O65" s="1"/>
    </row>
    <row r="66" spans="1:15" ht="12.75" customHeight="1">
      <c r="A66" s="30">
        <v>56</v>
      </c>
      <c r="B66" s="280" t="s">
        <v>67</v>
      </c>
      <c r="C66" s="270">
        <v>291.89999999999998</v>
      </c>
      <c r="D66" s="271">
        <v>290.93333333333334</v>
      </c>
      <c r="E66" s="271">
        <v>285.9666666666667</v>
      </c>
      <c r="F66" s="271">
        <v>280.03333333333336</v>
      </c>
      <c r="G66" s="271">
        <v>275.06666666666672</v>
      </c>
      <c r="H66" s="271">
        <v>296.86666666666667</v>
      </c>
      <c r="I66" s="271">
        <v>301.83333333333326</v>
      </c>
      <c r="J66" s="271">
        <v>307.76666666666665</v>
      </c>
      <c r="K66" s="270">
        <v>295.89999999999998</v>
      </c>
      <c r="L66" s="270">
        <v>285</v>
      </c>
      <c r="M66" s="270">
        <v>117.98650000000001</v>
      </c>
      <c r="N66" s="1"/>
      <c r="O66" s="1"/>
    </row>
    <row r="67" spans="1:15" ht="12.75" customHeight="1">
      <c r="A67" s="30">
        <v>57</v>
      </c>
      <c r="B67" s="280" t="s">
        <v>68</v>
      </c>
      <c r="C67" s="270">
        <v>138.35</v>
      </c>
      <c r="D67" s="271">
        <v>137.73333333333332</v>
      </c>
      <c r="E67" s="271">
        <v>135.61666666666665</v>
      </c>
      <c r="F67" s="271">
        <v>132.88333333333333</v>
      </c>
      <c r="G67" s="271">
        <v>130.76666666666665</v>
      </c>
      <c r="H67" s="271">
        <v>140.46666666666664</v>
      </c>
      <c r="I67" s="271">
        <v>142.58333333333331</v>
      </c>
      <c r="J67" s="271">
        <v>145.31666666666663</v>
      </c>
      <c r="K67" s="270">
        <v>139.85</v>
      </c>
      <c r="L67" s="270">
        <v>135</v>
      </c>
      <c r="M67" s="270">
        <v>363.81560999999999</v>
      </c>
      <c r="N67" s="1"/>
      <c r="O67" s="1"/>
    </row>
    <row r="68" spans="1:15" ht="12.75" customHeight="1">
      <c r="A68" s="30">
        <v>58</v>
      </c>
      <c r="B68" s="280" t="s">
        <v>245</v>
      </c>
      <c r="C68" s="270">
        <v>52.6</v>
      </c>
      <c r="D68" s="271">
        <v>52.366666666666667</v>
      </c>
      <c r="E68" s="271">
        <v>51.733333333333334</v>
      </c>
      <c r="F68" s="271">
        <v>50.866666666666667</v>
      </c>
      <c r="G68" s="271">
        <v>50.233333333333334</v>
      </c>
      <c r="H68" s="271">
        <v>53.233333333333334</v>
      </c>
      <c r="I68" s="271">
        <v>53.866666666666674</v>
      </c>
      <c r="J68" s="271">
        <v>54.733333333333334</v>
      </c>
      <c r="K68" s="270">
        <v>53</v>
      </c>
      <c r="L68" s="270">
        <v>51.5</v>
      </c>
      <c r="M68" s="270">
        <v>73.458470000000005</v>
      </c>
      <c r="N68" s="1"/>
      <c r="O68" s="1"/>
    </row>
    <row r="69" spans="1:15" ht="12.75" customHeight="1">
      <c r="A69" s="30">
        <v>59</v>
      </c>
      <c r="B69" s="280" t="s">
        <v>310</v>
      </c>
      <c r="C69" s="270">
        <v>18.7</v>
      </c>
      <c r="D69" s="271">
        <v>18.7</v>
      </c>
      <c r="E69" s="271">
        <v>18.5</v>
      </c>
      <c r="F69" s="271">
        <v>18.3</v>
      </c>
      <c r="G69" s="271">
        <v>18.100000000000001</v>
      </c>
      <c r="H69" s="271">
        <v>18.899999999999999</v>
      </c>
      <c r="I69" s="271">
        <v>19.099999999999994</v>
      </c>
      <c r="J69" s="271">
        <v>19.299999999999997</v>
      </c>
      <c r="K69" s="270">
        <v>18.899999999999999</v>
      </c>
      <c r="L69" s="270">
        <v>18.5</v>
      </c>
      <c r="M69" s="270">
        <v>47.38485</v>
      </c>
      <c r="N69" s="1"/>
      <c r="O69" s="1"/>
    </row>
    <row r="70" spans="1:15" ht="12.75" customHeight="1">
      <c r="A70" s="30">
        <v>60</v>
      </c>
      <c r="B70" s="280" t="s">
        <v>69</v>
      </c>
      <c r="C70" s="270">
        <v>1913.15</v>
      </c>
      <c r="D70" s="271">
        <v>1922.5833333333333</v>
      </c>
      <c r="E70" s="271">
        <v>1898.2166666666665</v>
      </c>
      <c r="F70" s="271">
        <v>1883.2833333333333</v>
      </c>
      <c r="G70" s="271">
        <v>1858.9166666666665</v>
      </c>
      <c r="H70" s="271">
        <v>1937.5166666666664</v>
      </c>
      <c r="I70" s="271">
        <v>1961.8833333333332</v>
      </c>
      <c r="J70" s="271">
        <v>1976.8166666666664</v>
      </c>
      <c r="K70" s="270">
        <v>1946.95</v>
      </c>
      <c r="L70" s="270">
        <v>1907.65</v>
      </c>
      <c r="M70" s="270">
        <v>2.6152799999999998</v>
      </c>
      <c r="N70" s="1"/>
      <c r="O70" s="1"/>
    </row>
    <row r="71" spans="1:15" ht="12.75" customHeight="1">
      <c r="A71" s="30">
        <v>61</v>
      </c>
      <c r="B71" s="280" t="s">
        <v>311</v>
      </c>
      <c r="C71" s="270">
        <v>5211.6000000000004</v>
      </c>
      <c r="D71" s="271">
        <v>5217.7833333333338</v>
      </c>
      <c r="E71" s="271">
        <v>5134.8166666666675</v>
      </c>
      <c r="F71" s="271">
        <v>5058.0333333333338</v>
      </c>
      <c r="G71" s="271">
        <v>4975.0666666666675</v>
      </c>
      <c r="H71" s="271">
        <v>5294.5666666666675</v>
      </c>
      <c r="I71" s="271">
        <v>5377.5333333333328</v>
      </c>
      <c r="J71" s="271">
        <v>5454.3166666666675</v>
      </c>
      <c r="K71" s="270">
        <v>5300.75</v>
      </c>
      <c r="L71" s="270">
        <v>5141</v>
      </c>
      <c r="M71" s="270">
        <v>0.36297000000000001</v>
      </c>
      <c r="N71" s="1"/>
      <c r="O71" s="1"/>
    </row>
    <row r="72" spans="1:15" ht="12.75" customHeight="1">
      <c r="A72" s="30">
        <v>62</v>
      </c>
      <c r="B72" s="280" t="s">
        <v>72</v>
      </c>
      <c r="C72" s="270">
        <v>665.2</v>
      </c>
      <c r="D72" s="271">
        <v>667.44999999999993</v>
      </c>
      <c r="E72" s="271">
        <v>661.34999999999991</v>
      </c>
      <c r="F72" s="271">
        <v>657.5</v>
      </c>
      <c r="G72" s="271">
        <v>651.4</v>
      </c>
      <c r="H72" s="271">
        <v>671.29999999999984</v>
      </c>
      <c r="I72" s="271">
        <v>677.4</v>
      </c>
      <c r="J72" s="271">
        <v>681.24999999999977</v>
      </c>
      <c r="K72" s="270">
        <v>673.55</v>
      </c>
      <c r="L72" s="270">
        <v>663.6</v>
      </c>
      <c r="M72" s="270">
        <v>11.760669999999999</v>
      </c>
      <c r="N72" s="1"/>
      <c r="O72" s="1"/>
    </row>
    <row r="73" spans="1:15" ht="12.75" customHeight="1">
      <c r="A73" s="30">
        <v>63</v>
      </c>
      <c r="B73" s="280" t="s">
        <v>312</v>
      </c>
      <c r="C73" s="270">
        <v>814.4</v>
      </c>
      <c r="D73" s="271">
        <v>819.36666666666679</v>
      </c>
      <c r="E73" s="271">
        <v>806.73333333333358</v>
      </c>
      <c r="F73" s="271">
        <v>799.06666666666683</v>
      </c>
      <c r="G73" s="271">
        <v>786.43333333333362</v>
      </c>
      <c r="H73" s="271">
        <v>827.03333333333353</v>
      </c>
      <c r="I73" s="271">
        <v>839.66666666666674</v>
      </c>
      <c r="J73" s="271">
        <v>847.33333333333348</v>
      </c>
      <c r="K73" s="270">
        <v>832</v>
      </c>
      <c r="L73" s="270">
        <v>811.7</v>
      </c>
      <c r="M73" s="270">
        <v>5.8683899999999998</v>
      </c>
      <c r="N73" s="1"/>
      <c r="O73" s="1"/>
    </row>
    <row r="74" spans="1:15" ht="12.75" customHeight="1">
      <c r="A74" s="30">
        <v>64</v>
      </c>
      <c r="B74" s="280" t="s">
        <v>71</v>
      </c>
      <c r="C74" s="270">
        <v>328.15</v>
      </c>
      <c r="D74" s="271">
        <v>328.88333333333333</v>
      </c>
      <c r="E74" s="271">
        <v>326.36666666666667</v>
      </c>
      <c r="F74" s="271">
        <v>324.58333333333337</v>
      </c>
      <c r="G74" s="271">
        <v>322.06666666666672</v>
      </c>
      <c r="H74" s="271">
        <v>330.66666666666663</v>
      </c>
      <c r="I74" s="271">
        <v>333.18333333333328</v>
      </c>
      <c r="J74" s="271">
        <v>334.96666666666658</v>
      </c>
      <c r="K74" s="270">
        <v>331.4</v>
      </c>
      <c r="L74" s="270">
        <v>327.10000000000002</v>
      </c>
      <c r="M74" s="270">
        <v>46.082810000000002</v>
      </c>
      <c r="N74" s="1"/>
      <c r="O74" s="1"/>
    </row>
    <row r="75" spans="1:15" ht="12.75" customHeight="1">
      <c r="A75" s="30">
        <v>65</v>
      </c>
      <c r="B75" s="280" t="s">
        <v>73</v>
      </c>
      <c r="C75" s="270">
        <v>765.45</v>
      </c>
      <c r="D75" s="271">
        <v>768.69999999999993</v>
      </c>
      <c r="E75" s="271">
        <v>757.39999999999986</v>
      </c>
      <c r="F75" s="271">
        <v>749.34999999999991</v>
      </c>
      <c r="G75" s="271">
        <v>738.04999999999984</v>
      </c>
      <c r="H75" s="271">
        <v>776.74999999999989</v>
      </c>
      <c r="I75" s="271">
        <v>788.04999999999984</v>
      </c>
      <c r="J75" s="271">
        <v>796.09999999999991</v>
      </c>
      <c r="K75" s="270">
        <v>780</v>
      </c>
      <c r="L75" s="270">
        <v>760.65</v>
      </c>
      <c r="M75" s="270">
        <v>10.985049999999999</v>
      </c>
      <c r="N75" s="1"/>
      <c r="O75" s="1"/>
    </row>
    <row r="76" spans="1:15" ht="12.75" customHeight="1">
      <c r="A76" s="30">
        <v>66</v>
      </c>
      <c r="B76" s="280" t="s">
        <v>76</v>
      </c>
      <c r="C76" s="270">
        <v>63.05</v>
      </c>
      <c r="D76" s="271">
        <v>63.166666666666664</v>
      </c>
      <c r="E76" s="271">
        <v>62.633333333333326</v>
      </c>
      <c r="F76" s="271">
        <v>62.216666666666661</v>
      </c>
      <c r="G76" s="271">
        <v>61.683333333333323</v>
      </c>
      <c r="H76" s="271">
        <v>63.583333333333329</v>
      </c>
      <c r="I76" s="271">
        <v>64.116666666666674</v>
      </c>
      <c r="J76" s="271">
        <v>64.533333333333331</v>
      </c>
      <c r="K76" s="270">
        <v>63.7</v>
      </c>
      <c r="L76" s="270">
        <v>62.75</v>
      </c>
      <c r="M76" s="270">
        <v>468.22764999999998</v>
      </c>
      <c r="N76" s="1"/>
      <c r="O76" s="1"/>
    </row>
    <row r="77" spans="1:15" ht="12.75" customHeight="1">
      <c r="A77" s="30">
        <v>67</v>
      </c>
      <c r="B77" s="280" t="s">
        <v>80</v>
      </c>
      <c r="C77" s="270">
        <v>339.85</v>
      </c>
      <c r="D77" s="271">
        <v>336.78333333333336</v>
      </c>
      <c r="E77" s="271">
        <v>332.7166666666667</v>
      </c>
      <c r="F77" s="271">
        <v>325.58333333333331</v>
      </c>
      <c r="G77" s="271">
        <v>321.51666666666665</v>
      </c>
      <c r="H77" s="271">
        <v>343.91666666666674</v>
      </c>
      <c r="I77" s="271">
        <v>347.98333333333346</v>
      </c>
      <c r="J77" s="271">
        <v>355.11666666666679</v>
      </c>
      <c r="K77" s="270">
        <v>340.85</v>
      </c>
      <c r="L77" s="270">
        <v>329.65</v>
      </c>
      <c r="M77" s="270">
        <v>86.677080000000004</v>
      </c>
      <c r="N77" s="1"/>
      <c r="O77" s="1"/>
    </row>
    <row r="78" spans="1:15" ht="12.75" customHeight="1">
      <c r="A78" s="30">
        <v>68</v>
      </c>
      <c r="B78" s="280" t="s">
        <v>75</v>
      </c>
      <c r="C78" s="270">
        <v>769.8</v>
      </c>
      <c r="D78" s="271">
        <v>767.61666666666667</v>
      </c>
      <c r="E78" s="271">
        <v>759.23333333333335</v>
      </c>
      <c r="F78" s="271">
        <v>748.66666666666663</v>
      </c>
      <c r="G78" s="271">
        <v>740.2833333333333</v>
      </c>
      <c r="H78" s="271">
        <v>778.18333333333339</v>
      </c>
      <c r="I78" s="271">
        <v>786.56666666666683</v>
      </c>
      <c r="J78" s="271">
        <v>797.13333333333344</v>
      </c>
      <c r="K78" s="270">
        <v>776</v>
      </c>
      <c r="L78" s="270">
        <v>757.05</v>
      </c>
      <c r="M78" s="270">
        <v>106.48072999999999</v>
      </c>
      <c r="N78" s="1"/>
      <c r="O78" s="1"/>
    </row>
    <row r="79" spans="1:15" ht="12.75" customHeight="1">
      <c r="A79" s="30">
        <v>69</v>
      </c>
      <c r="B79" s="280" t="s">
        <v>77</v>
      </c>
      <c r="C79" s="270">
        <v>300.2</v>
      </c>
      <c r="D79" s="271">
        <v>301.28333333333336</v>
      </c>
      <c r="E79" s="271">
        <v>297.76666666666671</v>
      </c>
      <c r="F79" s="271">
        <v>295.33333333333337</v>
      </c>
      <c r="G79" s="271">
        <v>291.81666666666672</v>
      </c>
      <c r="H79" s="271">
        <v>303.7166666666667</v>
      </c>
      <c r="I79" s="271">
        <v>307.23333333333335</v>
      </c>
      <c r="J79" s="271">
        <v>309.66666666666669</v>
      </c>
      <c r="K79" s="270">
        <v>304.8</v>
      </c>
      <c r="L79" s="270">
        <v>298.85000000000002</v>
      </c>
      <c r="M79" s="270">
        <v>14.57902</v>
      </c>
      <c r="N79" s="1"/>
      <c r="O79" s="1"/>
    </row>
    <row r="80" spans="1:15" ht="12.75" customHeight="1">
      <c r="A80" s="30">
        <v>70</v>
      </c>
      <c r="B80" s="280" t="s">
        <v>313</v>
      </c>
      <c r="C80" s="270">
        <v>1110.6500000000001</v>
      </c>
      <c r="D80" s="271">
        <v>1093.6666666666667</v>
      </c>
      <c r="E80" s="271">
        <v>1065.3333333333335</v>
      </c>
      <c r="F80" s="271">
        <v>1020.0166666666667</v>
      </c>
      <c r="G80" s="271">
        <v>991.68333333333339</v>
      </c>
      <c r="H80" s="271">
        <v>1138.9833333333336</v>
      </c>
      <c r="I80" s="271">
        <v>1167.3166666666671</v>
      </c>
      <c r="J80" s="271">
        <v>1212.6333333333337</v>
      </c>
      <c r="K80" s="270">
        <v>1122</v>
      </c>
      <c r="L80" s="270">
        <v>1048.3499999999999</v>
      </c>
      <c r="M80" s="270">
        <v>6.2908400000000002</v>
      </c>
      <c r="N80" s="1"/>
      <c r="O80" s="1"/>
    </row>
    <row r="81" spans="1:15" ht="12.75" customHeight="1">
      <c r="A81" s="30">
        <v>71</v>
      </c>
      <c r="B81" s="280" t="s">
        <v>314</v>
      </c>
      <c r="C81" s="270">
        <v>318.3</v>
      </c>
      <c r="D81" s="271">
        <v>320.88333333333333</v>
      </c>
      <c r="E81" s="271">
        <v>314.76666666666665</v>
      </c>
      <c r="F81" s="271">
        <v>311.23333333333335</v>
      </c>
      <c r="G81" s="271">
        <v>305.11666666666667</v>
      </c>
      <c r="H81" s="271">
        <v>324.41666666666663</v>
      </c>
      <c r="I81" s="271">
        <v>330.5333333333333</v>
      </c>
      <c r="J81" s="271">
        <v>334.06666666666661</v>
      </c>
      <c r="K81" s="270">
        <v>327</v>
      </c>
      <c r="L81" s="270">
        <v>317.35000000000002</v>
      </c>
      <c r="M81" s="270">
        <v>30.286809999999999</v>
      </c>
      <c r="N81" s="1"/>
      <c r="O81" s="1"/>
    </row>
    <row r="82" spans="1:15" ht="12.75" customHeight="1">
      <c r="A82" s="30">
        <v>72</v>
      </c>
      <c r="B82" s="280" t="s">
        <v>315</v>
      </c>
      <c r="C82" s="270">
        <v>8991.15</v>
      </c>
      <c r="D82" s="271">
        <v>9051.5166666666664</v>
      </c>
      <c r="E82" s="271">
        <v>8894.6333333333332</v>
      </c>
      <c r="F82" s="271">
        <v>8798.1166666666668</v>
      </c>
      <c r="G82" s="271">
        <v>8641.2333333333336</v>
      </c>
      <c r="H82" s="271">
        <v>9148.0333333333328</v>
      </c>
      <c r="I82" s="271">
        <v>9304.9166666666642</v>
      </c>
      <c r="J82" s="271">
        <v>9401.4333333333325</v>
      </c>
      <c r="K82" s="270">
        <v>9208.4</v>
      </c>
      <c r="L82" s="270">
        <v>8955</v>
      </c>
      <c r="M82" s="270">
        <v>0.23013</v>
      </c>
      <c r="N82" s="1"/>
      <c r="O82" s="1"/>
    </row>
    <row r="83" spans="1:15" ht="12.75" customHeight="1">
      <c r="A83" s="30">
        <v>73</v>
      </c>
      <c r="B83" s="280" t="s">
        <v>316</v>
      </c>
      <c r="C83" s="270">
        <v>1137</v>
      </c>
      <c r="D83" s="271">
        <v>1133.2166666666667</v>
      </c>
      <c r="E83" s="271">
        <v>1116.4333333333334</v>
      </c>
      <c r="F83" s="271">
        <v>1095.8666666666668</v>
      </c>
      <c r="G83" s="271">
        <v>1079.0833333333335</v>
      </c>
      <c r="H83" s="271">
        <v>1153.7833333333333</v>
      </c>
      <c r="I83" s="271">
        <v>1170.5666666666666</v>
      </c>
      <c r="J83" s="271">
        <v>1191.1333333333332</v>
      </c>
      <c r="K83" s="270">
        <v>1150</v>
      </c>
      <c r="L83" s="270">
        <v>1112.6500000000001</v>
      </c>
      <c r="M83" s="270">
        <v>0.63602999999999998</v>
      </c>
      <c r="N83" s="1"/>
      <c r="O83" s="1"/>
    </row>
    <row r="84" spans="1:15" ht="12.75" customHeight="1">
      <c r="A84" s="30">
        <v>74</v>
      </c>
      <c r="B84" s="280" t="s">
        <v>246</v>
      </c>
      <c r="C84" s="270">
        <v>915.1</v>
      </c>
      <c r="D84" s="271">
        <v>916.83333333333337</v>
      </c>
      <c r="E84" s="271">
        <v>910.61666666666679</v>
      </c>
      <c r="F84" s="271">
        <v>906.13333333333344</v>
      </c>
      <c r="G84" s="271">
        <v>899.91666666666686</v>
      </c>
      <c r="H84" s="271">
        <v>921.31666666666672</v>
      </c>
      <c r="I84" s="271">
        <v>927.53333333333319</v>
      </c>
      <c r="J84" s="271">
        <v>932.01666666666665</v>
      </c>
      <c r="K84" s="270">
        <v>923.05</v>
      </c>
      <c r="L84" s="270">
        <v>912.35</v>
      </c>
      <c r="M84" s="270">
        <v>0.21177000000000001</v>
      </c>
      <c r="N84" s="1"/>
      <c r="O84" s="1"/>
    </row>
    <row r="85" spans="1:15" ht="12.75" customHeight="1">
      <c r="A85" s="30">
        <v>75</v>
      </c>
      <c r="B85" s="280" t="s">
        <v>837</v>
      </c>
      <c r="C85" s="270">
        <v>573.45000000000005</v>
      </c>
      <c r="D85" s="271">
        <v>573.05000000000007</v>
      </c>
      <c r="E85" s="271">
        <v>565.40000000000009</v>
      </c>
      <c r="F85" s="271">
        <v>557.35</v>
      </c>
      <c r="G85" s="271">
        <v>549.70000000000005</v>
      </c>
      <c r="H85" s="271">
        <v>581.10000000000014</v>
      </c>
      <c r="I85" s="271">
        <v>588.75</v>
      </c>
      <c r="J85" s="271">
        <v>596.80000000000018</v>
      </c>
      <c r="K85" s="270">
        <v>580.70000000000005</v>
      </c>
      <c r="L85" s="270">
        <v>565</v>
      </c>
      <c r="M85" s="270">
        <v>3.9808500000000002</v>
      </c>
      <c r="N85" s="1"/>
      <c r="O85" s="1"/>
    </row>
    <row r="86" spans="1:15" ht="12.75" customHeight="1">
      <c r="A86" s="30">
        <v>76</v>
      </c>
      <c r="B86" s="280" t="s">
        <v>78</v>
      </c>
      <c r="C86" s="270">
        <v>17244.55</v>
      </c>
      <c r="D86" s="271">
        <v>17293.183333333334</v>
      </c>
      <c r="E86" s="271">
        <v>17086.366666666669</v>
      </c>
      <c r="F86" s="271">
        <v>16928.183333333334</v>
      </c>
      <c r="G86" s="271">
        <v>16721.366666666669</v>
      </c>
      <c r="H86" s="271">
        <v>17451.366666666669</v>
      </c>
      <c r="I86" s="271">
        <v>17658.183333333334</v>
      </c>
      <c r="J86" s="271">
        <v>17816.366666666669</v>
      </c>
      <c r="K86" s="270">
        <v>17500</v>
      </c>
      <c r="L86" s="270">
        <v>17135</v>
      </c>
      <c r="M86" s="270">
        <v>0.31681999999999999</v>
      </c>
      <c r="N86" s="1"/>
      <c r="O86" s="1"/>
    </row>
    <row r="87" spans="1:15" ht="12.75" customHeight="1">
      <c r="A87" s="30">
        <v>77</v>
      </c>
      <c r="B87" s="280" t="s">
        <v>317</v>
      </c>
      <c r="C87" s="270">
        <v>564.15</v>
      </c>
      <c r="D87" s="271">
        <v>563.23333333333335</v>
      </c>
      <c r="E87" s="271">
        <v>556.2166666666667</v>
      </c>
      <c r="F87" s="271">
        <v>548.2833333333333</v>
      </c>
      <c r="G87" s="271">
        <v>541.26666666666665</v>
      </c>
      <c r="H87" s="271">
        <v>571.16666666666674</v>
      </c>
      <c r="I87" s="271">
        <v>578.18333333333339</v>
      </c>
      <c r="J87" s="271">
        <v>586.11666666666679</v>
      </c>
      <c r="K87" s="270">
        <v>570.25</v>
      </c>
      <c r="L87" s="270">
        <v>555.29999999999995</v>
      </c>
      <c r="M87" s="270">
        <v>2.2753299999999999</v>
      </c>
      <c r="N87" s="1"/>
      <c r="O87" s="1"/>
    </row>
    <row r="88" spans="1:15" ht="12.75" customHeight="1">
      <c r="A88" s="30">
        <v>78</v>
      </c>
      <c r="B88" s="280" t="s">
        <v>838</v>
      </c>
      <c r="C88" s="270">
        <v>41.15</v>
      </c>
      <c r="D88" s="271">
        <v>41.233333333333327</v>
      </c>
      <c r="E88" s="271">
        <v>40.516666666666652</v>
      </c>
      <c r="F88" s="271">
        <v>39.883333333333326</v>
      </c>
      <c r="G88" s="271">
        <v>39.16666666666665</v>
      </c>
      <c r="H88" s="271">
        <v>41.866666666666653</v>
      </c>
      <c r="I88" s="271">
        <v>42.583333333333336</v>
      </c>
      <c r="J88" s="271">
        <v>43.216666666666654</v>
      </c>
      <c r="K88" s="270">
        <v>41.95</v>
      </c>
      <c r="L88" s="270">
        <v>40.6</v>
      </c>
      <c r="M88" s="270">
        <v>84.165999999999997</v>
      </c>
      <c r="N88" s="1"/>
      <c r="O88" s="1"/>
    </row>
    <row r="89" spans="1:15" ht="12.75" customHeight="1">
      <c r="A89" s="30">
        <v>79</v>
      </c>
      <c r="B89" s="280" t="s">
        <v>81</v>
      </c>
      <c r="C89" s="270">
        <v>3672.65</v>
      </c>
      <c r="D89" s="271">
        <v>3664.1833333333329</v>
      </c>
      <c r="E89" s="271">
        <v>3641.3666666666659</v>
      </c>
      <c r="F89" s="271">
        <v>3610.083333333333</v>
      </c>
      <c r="G89" s="271">
        <v>3587.266666666666</v>
      </c>
      <c r="H89" s="271">
        <v>3695.4666666666658</v>
      </c>
      <c r="I89" s="271">
        <v>3718.2833333333324</v>
      </c>
      <c r="J89" s="271">
        <v>3749.5666666666657</v>
      </c>
      <c r="K89" s="270">
        <v>3687</v>
      </c>
      <c r="L89" s="270">
        <v>3632.9</v>
      </c>
      <c r="M89" s="270">
        <v>3.8483100000000001</v>
      </c>
      <c r="N89" s="1"/>
      <c r="O89" s="1"/>
    </row>
    <row r="90" spans="1:15" ht="12.75" customHeight="1">
      <c r="A90" s="30">
        <v>80</v>
      </c>
      <c r="B90" s="280" t="s">
        <v>839</v>
      </c>
      <c r="C90" s="270">
        <v>1369.65</v>
      </c>
      <c r="D90" s="271">
        <v>1368.9166666666667</v>
      </c>
      <c r="E90" s="271">
        <v>1358.8333333333335</v>
      </c>
      <c r="F90" s="271">
        <v>1348.0166666666667</v>
      </c>
      <c r="G90" s="271">
        <v>1337.9333333333334</v>
      </c>
      <c r="H90" s="271">
        <v>1379.7333333333336</v>
      </c>
      <c r="I90" s="271">
        <v>1389.8166666666671</v>
      </c>
      <c r="J90" s="271">
        <v>1400.6333333333337</v>
      </c>
      <c r="K90" s="270">
        <v>1379</v>
      </c>
      <c r="L90" s="270">
        <v>1358.1</v>
      </c>
      <c r="M90" s="270">
        <v>0.64771000000000001</v>
      </c>
      <c r="N90" s="1"/>
      <c r="O90" s="1"/>
    </row>
    <row r="91" spans="1:15" ht="12.75" customHeight="1">
      <c r="A91" s="30">
        <v>81</v>
      </c>
      <c r="B91" s="280" t="s">
        <v>318</v>
      </c>
      <c r="C91" s="270">
        <v>491.6</v>
      </c>
      <c r="D91" s="271">
        <v>494.36666666666662</v>
      </c>
      <c r="E91" s="271">
        <v>484.73333333333323</v>
      </c>
      <c r="F91" s="271">
        <v>477.86666666666662</v>
      </c>
      <c r="G91" s="271">
        <v>468.23333333333323</v>
      </c>
      <c r="H91" s="271">
        <v>501.23333333333323</v>
      </c>
      <c r="I91" s="271">
        <v>510.86666666666656</v>
      </c>
      <c r="J91" s="271">
        <v>517.73333333333323</v>
      </c>
      <c r="K91" s="270">
        <v>504</v>
      </c>
      <c r="L91" s="270">
        <v>487.5</v>
      </c>
      <c r="M91" s="270">
        <v>2.52956</v>
      </c>
      <c r="N91" s="1"/>
      <c r="O91" s="1"/>
    </row>
    <row r="92" spans="1:15" ht="12.75" customHeight="1">
      <c r="A92" s="30">
        <v>82</v>
      </c>
      <c r="B92" s="280" t="s">
        <v>247</v>
      </c>
      <c r="C92" s="270">
        <v>82.9</v>
      </c>
      <c r="D92" s="271">
        <v>83.233333333333334</v>
      </c>
      <c r="E92" s="271">
        <v>81.466666666666669</v>
      </c>
      <c r="F92" s="271">
        <v>80.033333333333331</v>
      </c>
      <c r="G92" s="271">
        <v>78.266666666666666</v>
      </c>
      <c r="H92" s="271">
        <v>84.666666666666671</v>
      </c>
      <c r="I92" s="271">
        <v>86.433333333333351</v>
      </c>
      <c r="J92" s="271">
        <v>87.866666666666674</v>
      </c>
      <c r="K92" s="270">
        <v>85</v>
      </c>
      <c r="L92" s="270">
        <v>81.8</v>
      </c>
      <c r="M92" s="270">
        <v>25.840140000000002</v>
      </c>
      <c r="N92" s="1"/>
      <c r="O92" s="1"/>
    </row>
    <row r="93" spans="1:15" ht="12.75" customHeight="1">
      <c r="A93" s="30">
        <v>83</v>
      </c>
      <c r="B93" s="280" t="s">
        <v>792</v>
      </c>
      <c r="C93" s="270">
        <v>225.9</v>
      </c>
      <c r="D93" s="271">
        <v>226.01666666666665</v>
      </c>
      <c r="E93" s="271">
        <v>220.5333333333333</v>
      </c>
      <c r="F93" s="271">
        <v>215.16666666666666</v>
      </c>
      <c r="G93" s="271">
        <v>209.68333333333331</v>
      </c>
      <c r="H93" s="271">
        <v>231.3833333333333</v>
      </c>
      <c r="I93" s="271">
        <v>236.86666666666665</v>
      </c>
      <c r="J93" s="271">
        <v>242.23333333333329</v>
      </c>
      <c r="K93" s="270">
        <v>231.5</v>
      </c>
      <c r="L93" s="270">
        <v>220.65</v>
      </c>
      <c r="M93" s="270">
        <v>39.450809999999997</v>
      </c>
      <c r="N93" s="1"/>
      <c r="O93" s="1"/>
    </row>
    <row r="94" spans="1:15" ht="12.75" customHeight="1">
      <c r="A94" s="30">
        <v>84</v>
      </c>
      <c r="B94" s="280" t="s">
        <v>319</v>
      </c>
      <c r="C94" s="270">
        <v>3223.45</v>
      </c>
      <c r="D94" s="271">
        <v>3225.8166666666671</v>
      </c>
      <c r="E94" s="271">
        <v>3207.6333333333341</v>
      </c>
      <c r="F94" s="271">
        <v>3191.8166666666671</v>
      </c>
      <c r="G94" s="271">
        <v>3173.6333333333341</v>
      </c>
      <c r="H94" s="271">
        <v>3241.6333333333341</v>
      </c>
      <c r="I94" s="271">
        <v>3259.8166666666675</v>
      </c>
      <c r="J94" s="271">
        <v>3275.6333333333341</v>
      </c>
      <c r="K94" s="270">
        <v>3244</v>
      </c>
      <c r="L94" s="270">
        <v>3210</v>
      </c>
      <c r="M94" s="270">
        <v>0.20501</v>
      </c>
      <c r="N94" s="1"/>
      <c r="O94" s="1"/>
    </row>
    <row r="95" spans="1:15" ht="12.75" customHeight="1">
      <c r="A95" s="30">
        <v>85</v>
      </c>
      <c r="B95" s="280" t="s">
        <v>320</v>
      </c>
      <c r="C95" s="270">
        <v>224.1</v>
      </c>
      <c r="D95" s="271">
        <v>223.93333333333331</v>
      </c>
      <c r="E95" s="271">
        <v>221.36666666666662</v>
      </c>
      <c r="F95" s="271">
        <v>218.6333333333333</v>
      </c>
      <c r="G95" s="271">
        <v>216.06666666666661</v>
      </c>
      <c r="H95" s="271">
        <v>226.66666666666663</v>
      </c>
      <c r="I95" s="271">
        <v>229.23333333333329</v>
      </c>
      <c r="J95" s="271">
        <v>231.96666666666664</v>
      </c>
      <c r="K95" s="270">
        <v>226.5</v>
      </c>
      <c r="L95" s="270">
        <v>221.2</v>
      </c>
      <c r="M95" s="270">
        <v>2.2399300000000002</v>
      </c>
      <c r="N95" s="1"/>
      <c r="O95" s="1"/>
    </row>
    <row r="96" spans="1:15" ht="12.75" customHeight="1">
      <c r="A96" s="30">
        <v>86</v>
      </c>
      <c r="B96" s="280" t="s">
        <v>321</v>
      </c>
      <c r="C96" s="270">
        <v>646.75</v>
      </c>
      <c r="D96" s="271">
        <v>646.43333333333339</v>
      </c>
      <c r="E96" s="271">
        <v>641.91666666666674</v>
      </c>
      <c r="F96" s="271">
        <v>637.08333333333337</v>
      </c>
      <c r="G96" s="271">
        <v>632.56666666666672</v>
      </c>
      <c r="H96" s="271">
        <v>651.26666666666677</v>
      </c>
      <c r="I96" s="271">
        <v>655.78333333333342</v>
      </c>
      <c r="J96" s="271">
        <v>660.61666666666679</v>
      </c>
      <c r="K96" s="270">
        <v>650.95000000000005</v>
      </c>
      <c r="L96" s="270">
        <v>641.6</v>
      </c>
      <c r="M96" s="270">
        <v>2.96957</v>
      </c>
      <c r="N96" s="1"/>
      <c r="O96" s="1"/>
    </row>
    <row r="97" spans="1:15" ht="12.75" customHeight="1">
      <c r="A97" s="30">
        <v>87</v>
      </c>
      <c r="B97" s="280" t="s">
        <v>82</v>
      </c>
      <c r="C97" s="270">
        <v>245</v>
      </c>
      <c r="D97" s="271">
        <v>244.86666666666667</v>
      </c>
      <c r="E97" s="271">
        <v>242.73333333333335</v>
      </c>
      <c r="F97" s="271">
        <v>240.46666666666667</v>
      </c>
      <c r="G97" s="271">
        <v>238.33333333333334</v>
      </c>
      <c r="H97" s="271">
        <v>247.13333333333335</v>
      </c>
      <c r="I97" s="271">
        <v>249.26666666666668</v>
      </c>
      <c r="J97" s="271">
        <v>251.53333333333336</v>
      </c>
      <c r="K97" s="270">
        <v>247</v>
      </c>
      <c r="L97" s="270">
        <v>242.6</v>
      </c>
      <c r="M97" s="270">
        <v>89.295599999999993</v>
      </c>
      <c r="N97" s="1"/>
      <c r="O97" s="1"/>
    </row>
    <row r="98" spans="1:15" ht="12.75" customHeight="1">
      <c r="A98" s="30">
        <v>88</v>
      </c>
      <c r="B98" s="280" t="s">
        <v>322</v>
      </c>
      <c r="C98" s="270">
        <v>786.55</v>
      </c>
      <c r="D98" s="271">
        <v>788.5</v>
      </c>
      <c r="E98" s="271">
        <v>779.05</v>
      </c>
      <c r="F98" s="271">
        <v>771.55</v>
      </c>
      <c r="G98" s="271">
        <v>762.09999999999991</v>
      </c>
      <c r="H98" s="271">
        <v>796</v>
      </c>
      <c r="I98" s="271">
        <v>805.45</v>
      </c>
      <c r="J98" s="271">
        <v>812.95</v>
      </c>
      <c r="K98" s="270">
        <v>797.95</v>
      </c>
      <c r="L98" s="270">
        <v>781</v>
      </c>
      <c r="M98" s="270">
        <v>0.87229000000000001</v>
      </c>
      <c r="N98" s="1"/>
      <c r="O98" s="1"/>
    </row>
    <row r="99" spans="1:15" ht="12.75" customHeight="1">
      <c r="A99" s="30">
        <v>89</v>
      </c>
      <c r="B99" s="280" t="s">
        <v>323</v>
      </c>
      <c r="C99" s="270">
        <v>734.65</v>
      </c>
      <c r="D99" s="271">
        <v>737.81666666666661</v>
      </c>
      <c r="E99" s="271">
        <v>730.83333333333326</v>
      </c>
      <c r="F99" s="271">
        <v>727.01666666666665</v>
      </c>
      <c r="G99" s="271">
        <v>720.0333333333333</v>
      </c>
      <c r="H99" s="271">
        <v>741.63333333333321</v>
      </c>
      <c r="I99" s="271">
        <v>748.61666666666656</v>
      </c>
      <c r="J99" s="271">
        <v>752.43333333333317</v>
      </c>
      <c r="K99" s="270">
        <v>744.8</v>
      </c>
      <c r="L99" s="270">
        <v>734</v>
      </c>
      <c r="M99" s="270">
        <v>1.1647700000000001</v>
      </c>
      <c r="N99" s="1"/>
      <c r="O99" s="1"/>
    </row>
    <row r="100" spans="1:15" ht="12.75" customHeight="1">
      <c r="A100" s="30">
        <v>90</v>
      </c>
      <c r="B100" s="280" t="s">
        <v>324</v>
      </c>
      <c r="C100" s="270">
        <v>841.05</v>
      </c>
      <c r="D100" s="271">
        <v>850.35</v>
      </c>
      <c r="E100" s="271">
        <v>828.7</v>
      </c>
      <c r="F100" s="271">
        <v>816.35</v>
      </c>
      <c r="G100" s="271">
        <v>794.7</v>
      </c>
      <c r="H100" s="271">
        <v>862.7</v>
      </c>
      <c r="I100" s="271">
        <v>884.34999999999991</v>
      </c>
      <c r="J100" s="271">
        <v>896.7</v>
      </c>
      <c r="K100" s="270">
        <v>872</v>
      </c>
      <c r="L100" s="270">
        <v>838</v>
      </c>
      <c r="M100" s="270">
        <v>1.3783000000000001</v>
      </c>
      <c r="N100" s="1"/>
      <c r="O100" s="1"/>
    </row>
    <row r="101" spans="1:15" ht="12.75" customHeight="1">
      <c r="A101" s="30">
        <v>91</v>
      </c>
      <c r="B101" s="280" t="s">
        <v>248</v>
      </c>
      <c r="C101" s="270">
        <v>116.25</v>
      </c>
      <c r="D101" s="271">
        <v>116.38333333333333</v>
      </c>
      <c r="E101" s="271">
        <v>114.96666666666665</v>
      </c>
      <c r="F101" s="271">
        <v>113.68333333333332</v>
      </c>
      <c r="G101" s="271">
        <v>112.26666666666665</v>
      </c>
      <c r="H101" s="271">
        <v>117.66666666666666</v>
      </c>
      <c r="I101" s="271">
        <v>119.08333333333334</v>
      </c>
      <c r="J101" s="271">
        <v>120.36666666666666</v>
      </c>
      <c r="K101" s="270">
        <v>117.8</v>
      </c>
      <c r="L101" s="270">
        <v>115.1</v>
      </c>
      <c r="M101" s="270">
        <v>21.35322</v>
      </c>
      <c r="N101" s="1"/>
      <c r="O101" s="1"/>
    </row>
    <row r="102" spans="1:15" ht="12.75" customHeight="1">
      <c r="A102" s="30">
        <v>92</v>
      </c>
      <c r="B102" s="280" t="s">
        <v>325</v>
      </c>
      <c r="C102" s="270">
        <v>1406</v>
      </c>
      <c r="D102" s="271">
        <v>1411.8833333333332</v>
      </c>
      <c r="E102" s="271">
        <v>1394.1166666666663</v>
      </c>
      <c r="F102" s="271">
        <v>1382.2333333333331</v>
      </c>
      <c r="G102" s="271">
        <v>1364.4666666666662</v>
      </c>
      <c r="H102" s="271">
        <v>1423.7666666666664</v>
      </c>
      <c r="I102" s="271">
        <v>1441.5333333333333</v>
      </c>
      <c r="J102" s="271">
        <v>1453.4166666666665</v>
      </c>
      <c r="K102" s="270">
        <v>1429.65</v>
      </c>
      <c r="L102" s="270">
        <v>1400</v>
      </c>
      <c r="M102" s="270">
        <v>0.41455999999999998</v>
      </c>
      <c r="N102" s="1"/>
      <c r="O102" s="1"/>
    </row>
    <row r="103" spans="1:15" ht="12.75" customHeight="1">
      <c r="A103" s="30">
        <v>93</v>
      </c>
      <c r="B103" s="280" t="s">
        <v>326</v>
      </c>
      <c r="C103" s="270">
        <v>20.7</v>
      </c>
      <c r="D103" s="271">
        <v>20.75</v>
      </c>
      <c r="E103" s="271">
        <v>20.399999999999999</v>
      </c>
      <c r="F103" s="271">
        <v>20.099999999999998</v>
      </c>
      <c r="G103" s="271">
        <v>19.749999999999996</v>
      </c>
      <c r="H103" s="271">
        <v>21.05</v>
      </c>
      <c r="I103" s="271">
        <v>21.400000000000002</v>
      </c>
      <c r="J103" s="271">
        <v>21.700000000000003</v>
      </c>
      <c r="K103" s="270">
        <v>21.1</v>
      </c>
      <c r="L103" s="270">
        <v>20.45</v>
      </c>
      <c r="M103" s="270">
        <v>53.003259999999997</v>
      </c>
      <c r="N103" s="1"/>
      <c r="O103" s="1"/>
    </row>
    <row r="104" spans="1:15" ht="12.75" customHeight="1">
      <c r="A104" s="30">
        <v>94</v>
      </c>
      <c r="B104" s="280" t="s">
        <v>327</v>
      </c>
      <c r="C104" s="270">
        <v>1420.65</v>
      </c>
      <c r="D104" s="271">
        <v>1426.2333333333336</v>
      </c>
      <c r="E104" s="271">
        <v>1400.5666666666671</v>
      </c>
      <c r="F104" s="271">
        <v>1380.4833333333336</v>
      </c>
      <c r="G104" s="271">
        <v>1354.8166666666671</v>
      </c>
      <c r="H104" s="271">
        <v>1446.3166666666671</v>
      </c>
      <c r="I104" s="271">
        <v>1471.9833333333336</v>
      </c>
      <c r="J104" s="271">
        <v>1492.0666666666671</v>
      </c>
      <c r="K104" s="270">
        <v>1451.9</v>
      </c>
      <c r="L104" s="270">
        <v>1406.15</v>
      </c>
      <c r="M104" s="270">
        <v>24.62743</v>
      </c>
      <c r="N104" s="1"/>
      <c r="O104" s="1"/>
    </row>
    <row r="105" spans="1:15" ht="12.75" customHeight="1">
      <c r="A105" s="30">
        <v>95</v>
      </c>
      <c r="B105" s="280" t="s">
        <v>328</v>
      </c>
      <c r="C105" s="270">
        <v>676.85</v>
      </c>
      <c r="D105" s="271">
        <v>676.18333333333339</v>
      </c>
      <c r="E105" s="271">
        <v>670.66666666666674</v>
      </c>
      <c r="F105" s="271">
        <v>664.48333333333335</v>
      </c>
      <c r="G105" s="271">
        <v>658.9666666666667</v>
      </c>
      <c r="H105" s="271">
        <v>682.36666666666679</v>
      </c>
      <c r="I105" s="271">
        <v>687.88333333333344</v>
      </c>
      <c r="J105" s="271">
        <v>694.06666666666683</v>
      </c>
      <c r="K105" s="270">
        <v>681.7</v>
      </c>
      <c r="L105" s="270">
        <v>670</v>
      </c>
      <c r="M105" s="270">
        <v>0.62444999999999995</v>
      </c>
      <c r="N105" s="1"/>
      <c r="O105" s="1"/>
    </row>
    <row r="106" spans="1:15" ht="12.75" customHeight="1">
      <c r="A106" s="30">
        <v>96</v>
      </c>
      <c r="B106" s="280" t="s">
        <v>329</v>
      </c>
      <c r="C106" s="270">
        <v>925.35</v>
      </c>
      <c r="D106" s="271">
        <v>911.06666666666661</v>
      </c>
      <c r="E106" s="271">
        <v>890.53333333333319</v>
      </c>
      <c r="F106" s="271">
        <v>855.71666666666658</v>
      </c>
      <c r="G106" s="271">
        <v>835.18333333333317</v>
      </c>
      <c r="H106" s="271">
        <v>945.88333333333321</v>
      </c>
      <c r="I106" s="271">
        <v>966.41666666666652</v>
      </c>
      <c r="J106" s="271">
        <v>1001.2333333333332</v>
      </c>
      <c r="K106" s="270">
        <v>931.6</v>
      </c>
      <c r="L106" s="270">
        <v>876.25</v>
      </c>
      <c r="M106" s="270">
        <v>10.88463</v>
      </c>
      <c r="N106" s="1"/>
      <c r="O106" s="1"/>
    </row>
    <row r="107" spans="1:15" ht="12.75" customHeight="1">
      <c r="A107" s="30">
        <v>97</v>
      </c>
      <c r="B107" s="280" t="s">
        <v>330</v>
      </c>
      <c r="C107" s="270">
        <v>5543.3</v>
      </c>
      <c r="D107" s="271">
        <v>5571.0999999999995</v>
      </c>
      <c r="E107" s="271">
        <v>5472.1999999999989</v>
      </c>
      <c r="F107" s="271">
        <v>5401.0999999999995</v>
      </c>
      <c r="G107" s="271">
        <v>5302.1999999999989</v>
      </c>
      <c r="H107" s="271">
        <v>5642.1999999999989</v>
      </c>
      <c r="I107" s="271">
        <v>5741.0999999999985</v>
      </c>
      <c r="J107" s="271">
        <v>5812.1999999999989</v>
      </c>
      <c r="K107" s="270">
        <v>5670</v>
      </c>
      <c r="L107" s="270">
        <v>5500</v>
      </c>
      <c r="M107" s="270">
        <v>0.28913</v>
      </c>
      <c r="N107" s="1"/>
      <c r="O107" s="1"/>
    </row>
    <row r="108" spans="1:15" ht="12.75" customHeight="1">
      <c r="A108" s="30">
        <v>98</v>
      </c>
      <c r="B108" s="280" t="s">
        <v>331</v>
      </c>
      <c r="C108" s="270">
        <v>336.85</v>
      </c>
      <c r="D108" s="271">
        <v>335.88333333333333</v>
      </c>
      <c r="E108" s="271">
        <v>333.36666666666667</v>
      </c>
      <c r="F108" s="271">
        <v>329.88333333333333</v>
      </c>
      <c r="G108" s="271">
        <v>327.36666666666667</v>
      </c>
      <c r="H108" s="271">
        <v>339.36666666666667</v>
      </c>
      <c r="I108" s="271">
        <v>341.88333333333333</v>
      </c>
      <c r="J108" s="271">
        <v>345.36666666666667</v>
      </c>
      <c r="K108" s="270">
        <v>338.4</v>
      </c>
      <c r="L108" s="270">
        <v>332.4</v>
      </c>
      <c r="M108" s="270">
        <v>1.79539</v>
      </c>
      <c r="N108" s="1"/>
      <c r="O108" s="1"/>
    </row>
    <row r="109" spans="1:15" ht="12.75" customHeight="1">
      <c r="A109" s="30">
        <v>99</v>
      </c>
      <c r="B109" s="280" t="s">
        <v>332</v>
      </c>
      <c r="C109" s="270">
        <v>347.85</v>
      </c>
      <c r="D109" s="271">
        <v>347.26666666666665</v>
      </c>
      <c r="E109" s="271">
        <v>344.13333333333333</v>
      </c>
      <c r="F109" s="271">
        <v>340.41666666666669</v>
      </c>
      <c r="G109" s="271">
        <v>337.28333333333336</v>
      </c>
      <c r="H109" s="271">
        <v>350.98333333333329</v>
      </c>
      <c r="I109" s="271">
        <v>354.11666666666662</v>
      </c>
      <c r="J109" s="271">
        <v>357.83333333333326</v>
      </c>
      <c r="K109" s="270">
        <v>350.4</v>
      </c>
      <c r="L109" s="270">
        <v>343.55</v>
      </c>
      <c r="M109" s="270">
        <v>11.54668</v>
      </c>
      <c r="N109" s="1"/>
      <c r="O109" s="1"/>
    </row>
    <row r="110" spans="1:15" ht="12.75" customHeight="1">
      <c r="A110" s="30">
        <v>100</v>
      </c>
      <c r="B110" s="280" t="s">
        <v>840</v>
      </c>
      <c r="C110" s="270">
        <v>431.95</v>
      </c>
      <c r="D110" s="271">
        <v>430.51666666666671</v>
      </c>
      <c r="E110" s="271">
        <v>419.03333333333342</v>
      </c>
      <c r="F110" s="271">
        <v>406.11666666666673</v>
      </c>
      <c r="G110" s="271">
        <v>394.63333333333344</v>
      </c>
      <c r="H110" s="271">
        <v>443.43333333333339</v>
      </c>
      <c r="I110" s="271">
        <v>454.91666666666663</v>
      </c>
      <c r="J110" s="271">
        <v>467.83333333333337</v>
      </c>
      <c r="K110" s="270">
        <v>442</v>
      </c>
      <c r="L110" s="270">
        <v>417.6</v>
      </c>
      <c r="M110" s="270">
        <v>4.2754000000000003</v>
      </c>
      <c r="N110" s="1"/>
      <c r="O110" s="1"/>
    </row>
    <row r="111" spans="1:15" ht="12.75" customHeight="1">
      <c r="A111" s="30">
        <v>101</v>
      </c>
      <c r="B111" s="280" t="s">
        <v>333</v>
      </c>
      <c r="C111" s="270">
        <v>664.55</v>
      </c>
      <c r="D111" s="271">
        <v>660.26666666666654</v>
      </c>
      <c r="E111" s="271">
        <v>651.8833333333331</v>
      </c>
      <c r="F111" s="271">
        <v>639.21666666666658</v>
      </c>
      <c r="G111" s="271">
        <v>630.83333333333314</v>
      </c>
      <c r="H111" s="271">
        <v>672.93333333333305</v>
      </c>
      <c r="I111" s="271">
        <v>681.31666666666649</v>
      </c>
      <c r="J111" s="271">
        <v>693.98333333333301</v>
      </c>
      <c r="K111" s="270">
        <v>668.65</v>
      </c>
      <c r="L111" s="270">
        <v>647.6</v>
      </c>
      <c r="M111" s="270">
        <v>4.6584399999999997</v>
      </c>
      <c r="N111" s="1"/>
      <c r="O111" s="1"/>
    </row>
    <row r="112" spans="1:15" ht="12.75" customHeight="1">
      <c r="A112" s="30">
        <v>102</v>
      </c>
      <c r="B112" s="280" t="s">
        <v>83</v>
      </c>
      <c r="C112" s="270">
        <v>801.4</v>
      </c>
      <c r="D112" s="271">
        <v>801.66666666666663</v>
      </c>
      <c r="E112" s="271">
        <v>795.13333333333321</v>
      </c>
      <c r="F112" s="271">
        <v>788.86666666666656</v>
      </c>
      <c r="G112" s="271">
        <v>782.33333333333314</v>
      </c>
      <c r="H112" s="271">
        <v>807.93333333333328</v>
      </c>
      <c r="I112" s="271">
        <v>814.46666666666681</v>
      </c>
      <c r="J112" s="271">
        <v>820.73333333333335</v>
      </c>
      <c r="K112" s="270">
        <v>808.2</v>
      </c>
      <c r="L112" s="270">
        <v>795.4</v>
      </c>
      <c r="M112" s="270">
        <v>6.1549699999999996</v>
      </c>
      <c r="N112" s="1"/>
      <c r="O112" s="1"/>
    </row>
    <row r="113" spans="1:15" ht="12.75" customHeight="1">
      <c r="A113" s="30">
        <v>103</v>
      </c>
      <c r="B113" s="280" t="s">
        <v>84</v>
      </c>
      <c r="C113" s="270">
        <v>1056.05</v>
      </c>
      <c r="D113" s="271">
        <v>1053.2666666666667</v>
      </c>
      <c r="E113" s="271">
        <v>1046.7833333333333</v>
      </c>
      <c r="F113" s="271">
        <v>1037.5166666666667</v>
      </c>
      <c r="G113" s="271">
        <v>1031.0333333333333</v>
      </c>
      <c r="H113" s="271">
        <v>1062.5333333333333</v>
      </c>
      <c r="I113" s="271">
        <v>1069.0166666666664</v>
      </c>
      <c r="J113" s="271">
        <v>1078.2833333333333</v>
      </c>
      <c r="K113" s="270">
        <v>1059.75</v>
      </c>
      <c r="L113" s="270">
        <v>1044</v>
      </c>
      <c r="M113" s="270">
        <v>17.553909999999998</v>
      </c>
      <c r="N113" s="1"/>
      <c r="O113" s="1"/>
    </row>
    <row r="114" spans="1:15" ht="12.75" customHeight="1">
      <c r="A114" s="30">
        <v>104</v>
      </c>
      <c r="B114" s="280" t="s">
        <v>91</v>
      </c>
      <c r="C114" s="270">
        <v>178.65</v>
      </c>
      <c r="D114" s="271">
        <v>177.08333333333334</v>
      </c>
      <c r="E114" s="271">
        <v>174.76666666666668</v>
      </c>
      <c r="F114" s="271">
        <v>170.88333333333333</v>
      </c>
      <c r="G114" s="271">
        <v>168.56666666666666</v>
      </c>
      <c r="H114" s="271">
        <v>180.9666666666667</v>
      </c>
      <c r="I114" s="271">
        <v>183.28333333333336</v>
      </c>
      <c r="J114" s="271">
        <v>187.16666666666671</v>
      </c>
      <c r="K114" s="270">
        <v>179.4</v>
      </c>
      <c r="L114" s="270">
        <v>173.2</v>
      </c>
      <c r="M114" s="270">
        <v>31.231349999999999</v>
      </c>
      <c r="N114" s="1"/>
      <c r="O114" s="1"/>
    </row>
    <row r="115" spans="1:15" ht="12.75" customHeight="1">
      <c r="A115" s="30">
        <v>105</v>
      </c>
      <c r="B115" s="280" t="s">
        <v>830</v>
      </c>
      <c r="C115" s="270">
        <v>1870.9</v>
      </c>
      <c r="D115" s="271">
        <v>1874.4666666666665</v>
      </c>
      <c r="E115" s="271">
        <v>1851.4333333333329</v>
      </c>
      <c r="F115" s="271">
        <v>1831.9666666666665</v>
      </c>
      <c r="G115" s="271">
        <v>1808.9333333333329</v>
      </c>
      <c r="H115" s="271">
        <v>1893.9333333333329</v>
      </c>
      <c r="I115" s="271">
        <v>1916.9666666666662</v>
      </c>
      <c r="J115" s="271">
        <v>1936.4333333333329</v>
      </c>
      <c r="K115" s="270">
        <v>1897.5</v>
      </c>
      <c r="L115" s="270">
        <v>1855</v>
      </c>
      <c r="M115" s="270">
        <v>2.5271499999999998</v>
      </c>
      <c r="N115" s="1"/>
      <c r="O115" s="1"/>
    </row>
    <row r="116" spans="1:15" ht="12.75" customHeight="1">
      <c r="A116" s="30">
        <v>106</v>
      </c>
      <c r="B116" s="280" t="s">
        <v>85</v>
      </c>
      <c r="C116" s="270">
        <v>236.45</v>
      </c>
      <c r="D116" s="271">
        <v>237.33333333333334</v>
      </c>
      <c r="E116" s="271">
        <v>234.16666666666669</v>
      </c>
      <c r="F116" s="271">
        <v>231.88333333333335</v>
      </c>
      <c r="G116" s="271">
        <v>228.7166666666667</v>
      </c>
      <c r="H116" s="271">
        <v>239.61666666666667</v>
      </c>
      <c r="I116" s="271">
        <v>242.78333333333336</v>
      </c>
      <c r="J116" s="271">
        <v>245.06666666666666</v>
      </c>
      <c r="K116" s="270">
        <v>240.5</v>
      </c>
      <c r="L116" s="270">
        <v>235.05</v>
      </c>
      <c r="M116" s="270">
        <v>76.777159999999995</v>
      </c>
      <c r="N116" s="1"/>
      <c r="O116" s="1"/>
    </row>
    <row r="117" spans="1:15" ht="12.75" customHeight="1">
      <c r="A117" s="30">
        <v>107</v>
      </c>
      <c r="B117" s="280" t="s">
        <v>334</v>
      </c>
      <c r="C117" s="270">
        <v>396.1</v>
      </c>
      <c r="D117" s="271">
        <v>395.83333333333331</v>
      </c>
      <c r="E117" s="271">
        <v>386.96666666666664</v>
      </c>
      <c r="F117" s="271">
        <v>377.83333333333331</v>
      </c>
      <c r="G117" s="271">
        <v>368.96666666666664</v>
      </c>
      <c r="H117" s="271">
        <v>404.96666666666664</v>
      </c>
      <c r="I117" s="271">
        <v>413.83333333333331</v>
      </c>
      <c r="J117" s="271">
        <v>422.96666666666664</v>
      </c>
      <c r="K117" s="270">
        <v>404.7</v>
      </c>
      <c r="L117" s="270">
        <v>386.7</v>
      </c>
      <c r="M117" s="270">
        <v>19.293019999999999</v>
      </c>
      <c r="N117" s="1"/>
      <c r="O117" s="1"/>
    </row>
    <row r="118" spans="1:15" ht="12.75" customHeight="1">
      <c r="A118" s="30">
        <v>108</v>
      </c>
      <c r="B118" s="280" t="s">
        <v>87</v>
      </c>
      <c r="C118" s="270">
        <v>3503.9</v>
      </c>
      <c r="D118" s="271">
        <v>3521.7666666666664</v>
      </c>
      <c r="E118" s="271">
        <v>3469.583333333333</v>
      </c>
      <c r="F118" s="271">
        <v>3435.2666666666664</v>
      </c>
      <c r="G118" s="271">
        <v>3383.083333333333</v>
      </c>
      <c r="H118" s="271">
        <v>3556.083333333333</v>
      </c>
      <c r="I118" s="271">
        <v>3608.2666666666664</v>
      </c>
      <c r="J118" s="271">
        <v>3642.583333333333</v>
      </c>
      <c r="K118" s="270">
        <v>3573.95</v>
      </c>
      <c r="L118" s="270">
        <v>3487.45</v>
      </c>
      <c r="M118" s="270">
        <v>2.5165099999999998</v>
      </c>
      <c r="N118" s="1"/>
      <c r="O118" s="1"/>
    </row>
    <row r="119" spans="1:15" ht="12.75" customHeight="1">
      <c r="A119" s="30">
        <v>109</v>
      </c>
      <c r="B119" s="280" t="s">
        <v>88</v>
      </c>
      <c r="C119" s="270">
        <v>1638.05</v>
      </c>
      <c r="D119" s="271">
        <v>1644.7166666666665</v>
      </c>
      <c r="E119" s="271">
        <v>1625.5333333333328</v>
      </c>
      <c r="F119" s="271">
        <v>1613.0166666666664</v>
      </c>
      <c r="G119" s="271">
        <v>1593.8333333333328</v>
      </c>
      <c r="H119" s="271">
        <v>1657.2333333333329</v>
      </c>
      <c r="I119" s="271">
        <v>1676.4166666666667</v>
      </c>
      <c r="J119" s="271">
        <v>1688.9333333333329</v>
      </c>
      <c r="K119" s="270">
        <v>1663.9</v>
      </c>
      <c r="L119" s="270">
        <v>1632.2</v>
      </c>
      <c r="M119" s="270">
        <v>2.57782</v>
      </c>
      <c r="N119" s="1"/>
      <c r="O119" s="1"/>
    </row>
    <row r="120" spans="1:15" ht="12.75" customHeight="1">
      <c r="A120" s="30">
        <v>110</v>
      </c>
      <c r="B120" s="280" t="s">
        <v>335</v>
      </c>
      <c r="C120" s="270">
        <v>2371.65</v>
      </c>
      <c r="D120" s="271">
        <v>2357.3333333333335</v>
      </c>
      <c r="E120" s="271">
        <v>2334.3166666666671</v>
      </c>
      <c r="F120" s="271">
        <v>2296.9833333333336</v>
      </c>
      <c r="G120" s="271">
        <v>2273.9666666666672</v>
      </c>
      <c r="H120" s="271">
        <v>2394.666666666667</v>
      </c>
      <c r="I120" s="271">
        <v>2417.6833333333334</v>
      </c>
      <c r="J120" s="271">
        <v>2455.0166666666669</v>
      </c>
      <c r="K120" s="270">
        <v>2380.35</v>
      </c>
      <c r="L120" s="270">
        <v>2320</v>
      </c>
      <c r="M120" s="270">
        <v>3.0162300000000002</v>
      </c>
      <c r="N120" s="1"/>
      <c r="O120" s="1"/>
    </row>
    <row r="121" spans="1:15" ht="12.75" customHeight="1">
      <c r="A121" s="30">
        <v>111</v>
      </c>
      <c r="B121" s="280" t="s">
        <v>89</v>
      </c>
      <c r="C121" s="270">
        <v>732.25</v>
      </c>
      <c r="D121" s="271">
        <v>731.94999999999993</v>
      </c>
      <c r="E121" s="271">
        <v>716.89999999999986</v>
      </c>
      <c r="F121" s="271">
        <v>701.55</v>
      </c>
      <c r="G121" s="271">
        <v>686.49999999999989</v>
      </c>
      <c r="H121" s="271">
        <v>747.29999999999984</v>
      </c>
      <c r="I121" s="271">
        <v>762.3499999999998</v>
      </c>
      <c r="J121" s="271">
        <v>777.69999999999982</v>
      </c>
      <c r="K121" s="270">
        <v>747</v>
      </c>
      <c r="L121" s="270">
        <v>716.6</v>
      </c>
      <c r="M121" s="270">
        <v>103.96205</v>
      </c>
      <c r="N121" s="1"/>
      <c r="O121" s="1"/>
    </row>
    <row r="122" spans="1:15" ht="12.75" customHeight="1">
      <c r="A122" s="30">
        <v>112</v>
      </c>
      <c r="B122" s="280" t="s">
        <v>90</v>
      </c>
      <c r="C122" s="270">
        <v>1050.0999999999999</v>
      </c>
      <c r="D122" s="271">
        <v>1053.2333333333333</v>
      </c>
      <c r="E122" s="271">
        <v>1040.6166666666668</v>
      </c>
      <c r="F122" s="271">
        <v>1031.1333333333334</v>
      </c>
      <c r="G122" s="271">
        <v>1018.5166666666669</v>
      </c>
      <c r="H122" s="271">
        <v>1062.7166666666667</v>
      </c>
      <c r="I122" s="271">
        <v>1075.333333333333</v>
      </c>
      <c r="J122" s="271">
        <v>1084.8166666666666</v>
      </c>
      <c r="K122" s="270">
        <v>1065.8499999999999</v>
      </c>
      <c r="L122" s="270">
        <v>1043.75</v>
      </c>
      <c r="M122" s="270">
        <v>5.6655300000000004</v>
      </c>
      <c r="N122" s="1"/>
      <c r="O122" s="1"/>
    </row>
    <row r="123" spans="1:15" ht="12.75" customHeight="1">
      <c r="A123" s="30">
        <v>113</v>
      </c>
      <c r="B123" s="280" t="s">
        <v>336</v>
      </c>
      <c r="C123" s="270">
        <v>1039.25</v>
      </c>
      <c r="D123" s="271">
        <v>1037.55</v>
      </c>
      <c r="E123" s="271">
        <v>1027.0999999999999</v>
      </c>
      <c r="F123" s="271">
        <v>1014.95</v>
      </c>
      <c r="G123" s="271">
        <v>1004.5</v>
      </c>
      <c r="H123" s="271">
        <v>1049.6999999999998</v>
      </c>
      <c r="I123" s="271">
        <v>1060.1500000000001</v>
      </c>
      <c r="J123" s="271">
        <v>1072.2999999999997</v>
      </c>
      <c r="K123" s="270">
        <v>1048</v>
      </c>
      <c r="L123" s="270">
        <v>1025.4000000000001</v>
      </c>
      <c r="M123" s="270">
        <v>0.92998999999999998</v>
      </c>
      <c r="N123" s="1"/>
      <c r="O123" s="1"/>
    </row>
    <row r="124" spans="1:15" ht="12.75" customHeight="1">
      <c r="A124" s="30">
        <v>114</v>
      </c>
      <c r="B124" s="280" t="s">
        <v>249</v>
      </c>
      <c r="C124" s="270">
        <v>413.4</v>
      </c>
      <c r="D124" s="271">
        <v>415.93333333333334</v>
      </c>
      <c r="E124" s="271">
        <v>407.86666666666667</v>
      </c>
      <c r="F124" s="271">
        <v>402.33333333333331</v>
      </c>
      <c r="G124" s="271">
        <v>394.26666666666665</v>
      </c>
      <c r="H124" s="271">
        <v>421.4666666666667</v>
      </c>
      <c r="I124" s="271">
        <v>429.53333333333342</v>
      </c>
      <c r="J124" s="271">
        <v>435.06666666666672</v>
      </c>
      <c r="K124" s="270">
        <v>424</v>
      </c>
      <c r="L124" s="270">
        <v>410.4</v>
      </c>
      <c r="M124" s="270">
        <v>11.97809</v>
      </c>
      <c r="N124" s="1"/>
      <c r="O124" s="1"/>
    </row>
    <row r="125" spans="1:15" ht="12.75" customHeight="1">
      <c r="A125" s="30">
        <v>115</v>
      </c>
      <c r="B125" s="280" t="s">
        <v>92</v>
      </c>
      <c r="C125" s="270">
        <v>1233.3499999999999</v>
      </c>
      <c r="D125" s="271">
        <v>1237.2166666666665</v>
      </c>
      <c r="E125" s="271">
        <v>1218.833333333333</v>
      </c>
      <c r="F125" s="271">
        <v>1204.3166666666666</v>
      </c>
      <c r="G125" s="271">
        <v>1185.9333333333332</v>
      </c>
      <c r="H125" s="271">
        <v>1251.7333333333329</v>
      </c>
      <c r="I125" s="271">
        <v>1270.1166666666666</v>
      </c>
      <c r="J125" s="271">
        <v>1284.6333333333328</v>
      </c>
      <c r="K125" s="270">
        <v>1255.5999999999999</v>
      </c>
      <c r="L125" s="270">
        <v>1222.7</v>
      </c>
      <c r="M125" s="270">
        <v>7.6796899999999999</v>
      </c>
      <c r="N125" s="1"/>
      <c r="O125" s="1"/>
    </row>
    <row r="126" spans="1:15" ht="12.75" customHeight="1">
      <c r="A126" s="30">
        <v>116</v>
      </c>
      <c r="B126" s="280" t="s">
        <v>337</v>
      </c>
      <c r="C126" s="270">
        <v>853.05</v>
      </c>
      <c r="D126" s="271">
        <v>854.66666666666663</v>
      </c>
      <c r="E126" s="271">
        <v>846.43333333333328</v>
      </c>
      <c r="F126" s="271">
        <v>839.81666666666661</v>
      </c>
      <c r="G126" s="271">
        <v>831.58333333333326</v>
      </c>
      <c r="H126" s="271">
        <v>861.2833333333333</v>
      </c>
      <c r="I126" s="271">
        <v>869.51666666666665</v>
      </c>
      <c r="J126" s="271">
        <v>876.13333333333333</v>
      </c>
      <c r="K126" s="270">
        <v>862.9</v>
      </c>
      <c r="L126" s="270">
        <v>848.05</v>
      </c>
      <c r="M126" s="270">
        <v>1.35297</v>
      </c>
      <c r="N126" s="1"/>
      <c r="O126" s="1"/>
    </row>
    <row r="127" spans="1:15" ht="12.75" customHeight="1">
      <c r="A127" s="30">
        <v>117</v>
      </c>
      <c r="B127" s="280" t="s">
        <v>339</v>
      </c>
      <c r="C127" s="270">
        <v>1055.8499999999999</v>
      </c>
      <c r="D127" s="271">
        <v>1053.6166666666666</v>
      </c>
      <c r="E127" s="271">
        <v>1042.2333333333331</v>
      </c>
      <c r="F127" s="271">
        <v>1028.6166666666666</v>
      </c>
      <c r="G127" s="271">
        <v>1017.2333333333331</v>
      </c>
      <c r="H127" s="271">
        <v>1067.2333333333331</v>
      </c>
      <c r="I127" s="271">
        <v>1078.6166666666668</v>
      </c>
      <c r="J127" s="271">
        <v>1092.2333333333331</v>
      </c>
      <c r="K127" s="270">
        <v>1065</v>
      </c>
      <c r="L127" s="270">
        <v>1040</v>
      </c>
      <c r="M127" s="270">
        <v>0.26562999999999998</v>
      </c>
      <c r="N127" s="1"/>
      <c r="O127" s="1"/>
    </row>
    <row r="128" spans="1:15" ht="12.75" customHeight="1">
      <c r="A128" s="30">
        <v>118</v>
      </c>
      <c r="B128" s="280" t="s">
        <v>97</v>
      </c>
      <c r="C128" s="270">
        <v>397.2</v>
      </c>
      <c r="D128" s="271">
        <v>398.46666666666664</v>
      </c>
      <c r="E128" s="271">
        <v>393.5333333333333</v>
      </c>
      <c r="F128" s="271">
        <v>389.86666666666667</v>
      </c>
      <c r="G128" s="271">
        <v>384.93333333333334</v>
      </c>
      <c r="H128" s="271">
        <v>402.13333333333327</v>
      </c>
      <c r="I128" s="271">
        <v>407.06666666666655</v>
      </c>
      <c r="J128" s="271">
        <v>410.73333333333323</v>
      </c>
      <c r="K128" s="270">
        <v>403.4</v>
      </c>
      <c r="L128" s="270">
        <v>394.8</v>
      </c>
      <c r="M128" s="270">
        <v>46.029449999999997</v>
      </c>
      <c r="N128" s="1"/>
      <c r="O128" s="1"/>
    </row>
    <row r="129" spans="1:15" ht="12.75" customHeight="1">
      <c r="A129" s="30">
        <v>119</v>
      </c>
      <c r="B129" s="280" t="s">
        <v>93</v>
      </c>
      <c r="C129" s="270">
        <v>570.4</v>
      </c>
      <c r="D129" s="271">
        <v>570.51666666666665</v>
      </c>
      <c r="E129" s="271">
        <v>567.13333333333333</v>
      </c>
      <c r="F129" s="271">
        <v>563.86666666666667</v>
      </c>
      <c r="G129" s="271">
        <v>560.48333333333335</v>
      </c>
      <c r="H129" s="271">
        <v>573.7833333333333</v>
      </c>
      <c r="I129" s="271">
        <v>577.16666666666652</v>
      </c>
      <c r="J129" s="271">
        <v>580.43333333333328</v>
      </c>
      <c r="K129" s="270">
        <v>573.9</v>
      </c>
      <c r="L129" s="270">
        <v>567.25</v>
      </c>
      <c r="M129" s="270">
        <v>8.5371900000000007</v>
      </c>
      <c r="N129" s="1"/>
      <c r="O129" s="1"/>
    </row>
    <row r="130" spans="1:15" ht="12.75" customHeight="1">
      <c r="A130" s="30">
        <v>120</v>
      </c>
      <c r="B130" s="280" t="s">
        <v>250</v>
      </c>
      <c r="C130" s="270">
        <v>1652.3</v>
      </c>
      <c r="D130" s="271">
        <v>1637.6000000000001</v>
      </c>
      <c r="E130" s="271">
        <v>1615.2000000000003</v>
      </c>
      <c r="F130" s="271">
        <v>1578.1000000000001</v>
      </c>
      <c r="G130" s="271">
        <v>1555.7000000000003</v>
      </c>
      <c r="H130" s="271">
        <v>1674.7000000000003</v>
      </c>
      <c r="I130" s="271">
        <v>1697.1000000000004</v>
      </c>
      <c r="J130" s="271">
        <v>1734.2000000000003</v>
      </c>
      <c r="K130" s="270">
        <v>1660</v>
      </c>
      <c r="L130" s="270">
        <v>1600.5</v>
      </c>
      <c r="M130" s="270">
        <v>7.1662299999999997</v>
      </c>
      <c r="N130" s="1"/>
      <c r="O130" s="1"/>
    </row>
    <row r="131" spans="1:15" ht="12.75" customHeight="1">
      <c r="A131" s="30">
        <v>121</v>
      </c>
      <c r="B131" s="280" t="s">
        <v>94</v>
      </c>
      <c r="C131" s="270">
        <v>2034.45</v>
      </c>
      <c r="D131" s="271">
        <v>2037.0166666666664</v>
      </c>
      <c r="E131" s="271">
        <v>2018.0333333333328</v>
      </c>
      <c r="F131" s="271">
        <v>2001.6166666666663</v>
      </c>
      <c r="G131" s="271">
        <v>1982.6333333333328</v>
      </c>
      <c r="H131" s="271">
        <v>2053.4333333333329</v>
      </c>
      <c r="I131" s="271">
        <v>2072.4166666666665</v>
      </c>
      <c r="J131" s="271">
        <v>2088.833333333333</v>
      </c>
      <c r="K131" s="270">
        <v>2056</v>
      </c>
      <c r="L131" s="270">
        <v>2020.6</v>
      </c>
      <c r="M131" s="270">
        <v>5.7399800000000001</v>
      </c>
      <c r="N131" s="1"/>
      <c r="O131" s="1"/>
    </row>
    <row r="132" spans="1:15" ht="12.75" customHeight="1">
      <c r="A132" s="30">
        <v>122</v>
      </c>
      <c r="B132" s="280" t="s">
        <v>340</v>
      </c>
      <c r="C132" s="270">
        <v>209.85</v>
      </c>
      <c r="D132" s="271">
        <v>210.41666666666666</v>
      </c>
      <c r="E132" s="271">
        <v>208.5333333333333</v>
      </c>
      <c r="F132" s="271">
        <v>207.21666666666664</v>
      </c>
      <c r="G132" s="271">
        <v>205.33333333333329</v>
      </c>
      <c r="H132" s="271">
        <v>211.73333333333332</v>
      </c>
      <c r="I132" s="271">
        <v>213.6166666666667</v>
      </c>
      <c r="J132" s="271">
        <v>214.93333333333334</v>
      </c>
      <c r="K132" s="270">
        <v>212.3</v>
      </c>
      <c r="L132" s="270">
        <v>209.1</v>
      </c>
      <c r="M132" s="270">
        <v>16.716899999999999</v>
      </c>
      <c r="N132" s="1"/>
      <c r="O132" s="1"/>
    </row>
    <row r="133" spans="1:15" ht="12.75" customHeight="1">
      <c r="A133" s="30">
        <v>123</v>
      </c>
      <c r="B133" s="280" t="s">
        <v>841</v>
      </c>
      <c r="C133" s="270">
        <v>191.15</v>
      </c>
      <c r="D133" s="271">
        <v>192.48333333333335</v>
      </c>
      <c r="E133" s="271">
        <v>189.16666666666669</v>
      </c>
      <c r="F133" s="271">
        <v>187.18333333333334</v>
      </c>
      <c r="G133" s="271">
        <v>183.86666666666667</v>
      </c>
      <c r="H133" s="271">
        <v>194.4666666666667</v>
      </c>
      <c r="I133" s="271">
        <v>197.78333333333336</v>
      </c>
      <c r="J133" s="271">
        <v>199.76666666666671</v>
      </c>
      <c r="K133" s="270">
        <v>195.8</v>
      </c>
      <c r="L133" s="270">
        <v>190.5</v>
      </c>
      <c r="M133" s="270">
        <v>40.927959999999999</v>
      </c>
      <c r="N133" s="1"/>
      <c r="O133" s="1"/>
    </row>
    <row r="134" spans="1:15" ht="12.75" customHeight="1">
      <c r="A134" s="30">
        <v>124</v>
      </c>
      <c r="B134" s="280" t="s">
        <v>251</v>
      </c>
      <c r="C134" s="270">
        <v>61.75</v>
      </c>
      <c r="D134" s="271">
        <v>63.333333333333336</v>
      </c>
      <c r="E134" s="271">
        <v>60.166666666666671</v>
      </c>
      <c r="F134" s="271">
        <v>58.583333333333336</v>
      </c>
      <c r="G134" s="271">
        <v>55.416666666666671</v>
      </c>
      <c r="H134" s="271">
        <v>64.916666666666671</v>
      </c>
      <c r="I134" s="271">
        <v>68.083333333333343</v>
      </c>
      <c r="J134" s="271">
        <v>69.666666666666671</v>
      </c>
      <c r="K134" s="270">
        <v>66.5</v>
      </c>
      <c r="L134" s="270">
        <v>61.75</v>
      </c>
      <c r="M134" s="270">
        <v>25.379719999999999</v>
      </c>
      <c r="N134" s="1"/>
      <c r="O134" s="1"/>
    </row>
    <row r="135" spans="1:15" ht="12.75" customHeight="1">
      <c r="A135" s="30">
        <v>125</v>
      </c>
      <c r="B135" s="280" t="s">
        <v>341</v>
      </c>
      <c r="C135" s="270">
        <v>242.3</v>
      </c>
      <c r="D135" s="271">
        <v>244.43333333333337</v>
      </c>
      <c r="E135" s="271">
        <v>238.96666666666673</v>
      </c>
      <c r="F135" s="271">
        <v>235.63333333333335</v>
      </c>
      <c r="G135" s="271">
        <v>230.16666666666671</v>
      </c>
      <c r="H135" s="271">
        <v>247.76666666666674</v>
      </c>
      <c r="I135" s="271">
        <v>253.23333333333338</v>
      </c>
      <c r="J135" s="271">
        <v>256.56666666666672</v>
      </c>
      <c r="K135" s="270">
        <v>249.9</v>
      </c>
      <c r="L135" s="270">
        <v>241.1</v>
      </c>
      <c r="M135" s="270">
        <v>3.4572799999999999</v>
      </c>
      <c r="N135" s="1"/>
      <c r="O135" s="1"/>
    </row>
    <row r="136" spans="1:15" ht="12.75" customHeight="1">
      <c r="A136" s="30">
        <v>126</v>
      </c>
      <c r="B136" s="280" t="s">
        <v>95</v>
      </c>
      <c r="C136" s="270">
        <v>3568.4</v>
      </c>
      <c r="D136" s="271">
        <v>3581.1666666666665</v>
      </c>
      <c r="E136" s="271">
        <v>3552.4333333333329</v>
      </c>
      <c r="F136" s="271">
        <v>3536.4666666666662</v>
      </c>
      <c r="G136" s="271">
        <v>3507.7333333333327</v>
      </c>
      <c r="H136" s="271">
        <v>3597.1333333333332</v>
      </c>
      <c r="I136" s="271">
        <v>3625.8666666666668</v>
      </c>
      <c r="J136" s="271">
        <v>3641.8333333333335</v>
      </c>
      <c r="K136" s="270">
        <v>3609.9</v>
      </c>
      <c r="L136" s="270">
        <v>3565.2</v>
      </c>
      <c r="M136" s="270">
        <v>3.2640500000000001</v>
      </c>
      <c r="N136" s="1"/>
      <c r="O136" s="1"/>
    </row>
    <row r="137" spans="1:15" ht="12.75" customHeight="1">
      <c r="A137" s="30">
        <v>127</v>
      </c>
      <c r="B137" s="280" t="s">
        <v>252</v>
      </c>
      <c r="C137" s="270">
        <v>4392.8</v>
      </c>
      <c r="D137" s="271">
        <v>4396.7666666666664</v>
      </c>
      <c r="E137" s="271">
        <v>4356.0333333333328</v>
      </c>
      <c r="F137" s="271">
        <v>4319.2666666666664</v>
      </c>
      <c r="G137" s="271">
        <v>4278.5333333333328</v>
      </c>
      <c r="H137" s="271">
        <v>4433.5333333333328</v>
      </c>
      <c r="I137" s="271">
        <v>4474.2666666666664</v>
      </c>
      <c r="J137" s="271">
        <v>4511.0333333333328</v>
      </c>
      <c r="K137" s="270">
        <v>4437.5</v>
      </c>
      <c r="L137" s="270">
        <v>4360</v>
      </c>
      <c r="M137" s="270">
        <v>4.3777100000000004</v>
      </c>
      <c r="N137" s="1"/>
      <c r="O137" s="1"/>
    </row>
    <row r="138" spans="1:15" ht="12.75" customHeight="1">
      <c r="A138" s="30">
        <v>128</v>
      </c>
      <c r="B138" s="280" t="s">
        <v>143</v>
      </c>
      <c r="C138" s="270">
        <v>2559.25</v>
      </c>
      <c r="D138" s="271">
        <v>2564.8833333333332</v>
      </c>
      <c r="E138" s="271">
        <v>2526.7666666666664</v>
      </c>
      <c r="F138" s="271">
        <v>2494.2833333333333</v>
      </c>
      <c r="G138" s="271">
        <v>2456.1666666666665</v>
      </c>
      <c r="H138" s="271">
        <v>2597.3666666666663</v>
      </c>
      <c r="I138" s="271">
        <v>2635.4833333333331</v>
      </c>
      <c r="J138" s="271">
        <v>2667.9666666666662</v>
      </c>
      <c r="K138" s="270">
        <v>2603</v>
      </c>
      <c r="L138" s="270">
        <v>2532.4</v>
      </c>
      <c r="M138" s="270">
        <v>3.4978799999999999</v>
      </c>
      <c r="N138" s="1"/>
      <c r="O138" s="1"/>
    </row>
    <row r="139" spans="1:15" ht="12.75" customHeight="1">
      <c r="A139" s="30">
        <v>129</v>
      </c>
      <c r="B139" s="280" t="s">
        <v>98</v>
      </c>
      <c r="C139" s="270">
        <v>4271.6499999999996</v>
      </c>
      <c r="D139" s="271">
        <v>4273.7666666666664</v>
      </c>
      <c r="E139" s="271">
        <v>4250.583333333333</v>
      </c>
      <c r="F139" s="271">
        <v>4229.5166666666664</v>
      </c>
      <c r="G139" s="271">
        <v>4206.333333333333</v>
      </c>
      <c r="H139" s="271">
        <v>4294.833333333333</v>
      </c>
      <c r="I139" s="271">
        <v>4318.0166666666673</v>
      </c>
      <c r="J139" s="271">
        <v>4339.083333333333</v>
      </c>
      <c r="K139" s="270">
        <v>4296.95</v>
      </c>
      <c r="L139" s="270">
        <v>4252.7</v>
      </c>
      <c r="M139" s="270">
        <v>3.15509</v>
      </c>
      <c r="N139" s="1"/>
      <c r="O139" s="1"/>
    </row>
    <row r="140" spans="1:15" ht="12.75" customHeight="1">
      <c r="A140" s="30">
        <v>130</v>
      </c>
      <c r="B140" s="280" t="s">
        <v>342</v>
      </c>
      <c r="C140" s="270">
        <v>564.5</v>
      </c>
      <c r="D140" s="271">
        <v>563.26666666666665</v>
      </c>
      <c r="E140" s="271">
        <v>559.23333333333335</v>
      </c>
      <c r="F140" s="271">
        <v>553.9666666666667</v>
      </c>
      <c r="G140" s="271">
        <v>549.93333333333339</v>
      </c>
      <c r="H140" s="271">
        <v>568.5333333333333</v>
      </c>
      <c r="I140" s="271">
        <v>572.56666666666661</v>
      </c>
      <c r="J140" s="271">
        <v>577.83333333333326</v>
      </c>
      <c r="K140" s="270">
        <v>567.29999999999995</v>
      </c>
      <c r="L140" s="270">
        <v>558</v>
      </c>
      <c r="M140" s="270">
        <v>1.67679</v>
      </c>
      <c r="N140" s="1"/>
      <c r="O140" s="1"/>
    </row>
    <row r="141" spans="1:15" ht="12.75" customHeight="1">
      <c r="A141" s="30">
        <v>131</v>
      </c>
      <c r="B141" s="280" t="s">
        <v>343</v>
      </c>
      <c r="C141" s="270">
        <v>195.05</v>
      </c>
      <c r="D141" s="271">
        <v>195.71666666666667</v>
      </c>
      <c r="E141" s="271">
        <v>192.43333333333334</v>
      </c>
      <c r="F141" s="271">
        <v>189.81666666666666</v>
      </c>
      <c r="G141" s="271">
        <v>186.53333333333333</v>
      </c>
      <c r="H141" s="271">
        <v>198.33333333333334</v>
      </c>
      <c r="I141" s="271">
        <v>201.6166666666667</v>
      </c>
      <c r="J141" s="271">
        <v>204.23333333333335</v>
      </c>
      <c r="K141" s="270">
        <v>199</v>
      </c>
      <c r="L141" s="270">
        <v>193.1</v>
      </c>
      <c r="M141" s="270">
        <v>11.541510000000001</v>
      </c>
      <c r="N141" s="1"/>
      <c r="O141" s="1"/>
    </row>
    <row r="142" spans="1:15" ht="12.75" customHeight="1">
      <c r="A142" s="30">
        <v>132</v>
      </c>
      <c r="B142" s="280" t="s">
        <v>344</v>
      </c>
      <c r="C142" s="270">
        <v>170.85</v>
      </c>
      <c r="D142" s="271">
        <v>169.63333333333333</v>
      </c>
      <c r="E142" s="271">
        <v>167.46666666666664</v>
      </c>
      <c r="F142" s="271">
        <v>164.08333333333331</v>
      </c>
      <c r="G142" s="271">
        <v>161.91666666666663</v>
      </c>
      <c r="H142" s="271">
        <v>173.01666666666665</v>
      </c>
      <c r="I142" s="271">
        <v>175.18333333333334</v>
      </c>
      <c r="J142" s="271">
        <v>178.56666666666666</v>
      </c>
      <c r="K142" s="270">
        <v>171.8</v>
      </c>
      <c r="L142" s="270">
        <v>166.25</v>
      </c>
      <c r="M142" s="270">
        <v>3.16649</v>
      </c>
      <c r="N142" s="1"/>
      <c r="O142" s="1"/>
    </row>
    <row r="143" spans="1:15" ht="12.75" customHeight="1">
      <c r="A143" s="30">
        <v>133</v>
      </c>
      <c r="B143" s="280" t="s">
        <v>842</v>
      </c>
      <c r="C143" s="270">
        <v>393.95</v>
      </c>
      <c r="D143" s="271">
        <v>395.34999999999997</v>
      </c>
      <c r="E143" s="271">
        <v>387.49999999999994</v>
      </c>
      <c r="F143" s="271">
        <v>381.04999999999995</v>
      </c>
      <c r="G143" s="271">
        <v>373.19999999999993</v>
      </c>
      <c r="H143" s="271">
        <v>401.79999999999995</v>
      </c>
      <c r="I143" s="271">
        <v>409.65</v>
      </c>
      <c r="J143" s="271">
        <v>416.09999999999997</v>
      </c>
      <c r="K143" s="270">
        <v>403.2</v>
      </c>
      <c r="L143" s="270">
        <v>388.9</v>
      </c>
      <c r="M143" s="270">
        <v>8.2599800000000005</v>
      </c>
      <c r="N143" s="1"/>
      <c r="O143" s="1"/>
    </row>
    <row r="144" spans="1:15" ht="12.75" customHeight="1">
      <c r="A144" s="30">
        <v>134</v>
      </c>
      <c r="B144" s="280" t="s">
        <v>345</v>
      </c>
      <c r="C144" s="270">
        <v>66.099999999999994</v>
      </c>
      <c r="D144" s="271">
        <v>66.516666666666666</v>
      </c>
      <c r="E144" s="271">
        <v>64.833333333333329</v>
      </c>
      <c r="F144" s="271">
        <v>63.566666666666663</v>
      </c>
      <c r="G144" s="271">
        <v>61.883333333333326</v>
      </c>
      <c r="H144" s="271">
        <v>67.783333333333331</v>
      </c>
      <c r="I144" s="271">
        <v>69.466666666666669</v>
      </c>
      <c r="J144" s="271">
        <v>70.733333333333334</v>
      </c>
      <c r="K144" s="270">
        <v>68.2</v>
      </c>
      <c r="L144" s="270">
        <v>65.25</v>
      </c>
      <c r="M144" s="270">
        <v>33.755560000000003</v>
      </c>
      <c r="N144" s="1"/>
      <c r="O144" s="1"/>
    </row>
    <row r="145" spans="1:15" ht="12.75" customHeight="1">
      <c r="A145" s="30">
        <v>135</v>
      </c>
      <c r="B145" s="280" t="s">
        <v>99</v>
      </c>
      <c r="C145" s="270">
        <v>3425.75</v>
      </c>
      <c r="D145" s="271">
        <v>3429.9500000000003</v>
      </c>
      <c r="E145" s="271">
        <v>3396.4000000000005</v>
      </c>
      <c r="F145" s="271">
        <v>3367.05</v>
      </c>
      <c r="G145" s="271">
        <v>3333.5000000000005</v>
      </c>
      <c r="H145" s="271">
        <v>3459.3000000000006</v>
      </c>
      <c r="I145" s="271">
        <v>3492.8500000000008</v>
      </c>
      <c r="J145" s="271">
        <v>3522.2000000000007</v>
      </c>
      <c r="K145" s="270">
        <v>3463.5</v>
      </c>
      <c r="L145" s="270">
        <v>3400.6</v>
      </c>
      <c r="M145" s="270">
        <v>6.40524</v>
      </c>
      <c r="N145" s="1"/>
      <c r="O145" s="1"/>
    </row>
    <row r="146" spans="1:15" ht="12.75" customHeight="1">
      <c r="A146" s="30">
        <v>136</v>
      </c>
      <c r="B146" s="280" t="s">
        <v>346</v>
      </c>
      <c r="C146" s="270">
        <v>555.6</v>
      </c>
      <c r="D146" s="271">
        <v>555.9666666666667</v>
      </c>
      <c r="E146" s="271">
        <v>550.08333333333337</v>
      </c>
      <c r="F146" s="271">
        <v>544.56666666666672</v>
      </c>
      <c r="G146" s="271">
        <v>538.68333333333339</v>
      </c>
      <c r="H146" s="271">
        <v>561.48333333333335</v>
      </c>
      <c r="I146" s="271">
        <v>567.36666666666656</v>
      </c>
      <c r="J146" s="271">
        <v>572.88333333333333</v>
      </c>
      <c r="K146" s="270">
        <v>561.85</v>
      </c>
      <c r="L146" s="270">
        <v>550.45000000000005</v>
      </c>
      <c r="M146" s="270">
        <v>8.3217400000000001</v>
      </c>
      <c r="N146" s="1"/>
      <c r="O146" s="1"/>
    </row>
    <row r="147" spans="1:15" ht="12.75" customHeight="1">
      <c r="A147" s="30">
        <v>137</v>
      </c>
      <c r="B147" s="280" t="s">
        <v>253</v>
      </c>
      <c r="C147" s="270">
        <v>503.4</v>
      </c>
      <c r="D147" s="271">
        <v>502.45</v>
      </c>
      <c r="E147" s="271">
        <v>497.45</v>
      </c>
      <c r="F147" s="271">
        <v>491.5</v>
      </c>
      <c r="G147" s="271">
        <v>486.5</v>
      </c>
      <c r="H147" s="271">
        <v>508.4</v>
      </c>
      <c r="I147" s="271">
        <v>513.4</v>
      </c>
      <c r="J147" s="271">
        <v>519.34999999999991</v>
      </c>
      <c r="K147" s="270">
        <v>507.45</v>
      </c>
      <c r="L147" s="270">
        <v>496.5</v>
      </c>
      <c r="M147" s="270">
        <v>1.12873</v>
      </c>
      <c r="N147" s="1"/>
      <c r="O147" s="1"/>
    </row>
    <row r="148" spans="1:15" ht="12.75" customHeight="1">
      <c r="A148" s="30">
        <v>138</v>
      </c>
      <c r="B148" s="280" t="s">
        <v>254</v>
      </c>
      <c r="C148" s="270">
        <v>1467.1</v>
      </c>
      <c r="D148" s="271">
        <v>1478.5333333333335</v>
      </c>
      <c r="E148" s="271">
        <v>1444.116666666667</v>
      </c>
      <c r="F148" s="271">
        <v>1421.1333333333334</v>
      </c>
      <c r="G148" s="271">
        <v>1386.7166666666669</v>
      </c>
      <c r="H148" s="271">
        <v>1501.5166666666671</v>
      </c>
      <c r="I148" s="271">
        <v>1535.9333333333336</v>
      </c>
      <c r="J148" s="271">
        <v>1558.9166666666672</v>
      </c>
      <c r="K148" s="270">
        <v>1512.95</v>
      </c>
      <c r="L148" s="270">
        <v>1455.55</v>
      </c>
      <c r="M148" s="270">
        <v>0.83735000000000004</v>
      </c>
      <c r="N148" s="1"/>
      <c r="O148" s="1"/>
    </row>
    <row r="149" spans="1:15" ht="12.75" customHeight="1">
      <c r="A149" s="30">
        <v>139</v>
      </c>
      <c r="B149" s="280" t="s">
        <v>347</v>
      </c>
      <c r="C149" s="270">
        <v>70.8</v>
      </c>
      <c r="D149" s="271">
        <v>71.11666666666666</v>
      </c>
      <c r="E149" s="271">
        <v>70.383333333333326</v>
      </c>
      <c r="F149" s="271">
        <v>69.966666666666669</v>
      </c>
      <c r="G149" s="271">
        <v>69.233333333333334</v>
      </c>
      <c r="H149" s="271">
        <v>71.533333333333317</v>
      </c>
      <c r="I149" s="271">
        <v>72.266666666666637</v>
      </c>
      <c r="J149" s="271">
        <v>72.683333333333309</v>
      </c>
      <c r="K149" s="270">
        <v>71.849999999999994</v>
      </c>
      <c r="L149" s="270">
        <v>70.7</v>
      </c>
      <c r="M149" s="270">
        <v>9.4413800000000005</v>
      </c>
      <c r="N149" s="1"/>
      <c r="O149" s="1"/>
    </row>
    <row r="150" spans="1:15" ht="12.75" customHeight="1">
      <c r="A150" s="30">
        <v>140</v>
      </c>
      <c r="B150" s="280" t="s">
        <v>348</v>
      </c>
      <c r="C150" s="270">
        <v>103.45</v>
      </c>
      <c r="D150" s="271">
        <v>104.13333333333334</v>
      </c>
      <c r="E150" s="271">
        <v>102.36666666666667</v>
      </c>
      <c r="F150" s="271">
        <v>101.28333333333333</v>
      </c>
      <c r="G150" s="271">
        <v>99.516666666666666</v>
      </c>
      <c r="H150" s="271">
        <v>105.21666666666668</v>
      </c>
      <c r="I150" s="271">
        <v>106.98333333333336</v>
      </c>
      <c r="J150" s="271">
        <v>108.06666666666669</v>
      </c>
      <c r="K150" s="270">
        <v>105.9</v>
      </c>
      <c r="L150" s="270">
        <v>103.05</v>
      </c>
      <c r="M150" s="270">
        <v>5.9258699999999997</v>
      </c>
      <c r="N150" s="1"/>
      <c r="O150" s="1"/>
    </row>
    <row r="151" spans="1:15" ht="12.75" customHeight="1">
      <c r="A151" s="30">
        <v>141</v>
      </c>
      <c r="B151" s="280" t="s">
        <v>793</v>
      </c>
      <c r="C151" s="270">
        <v>47.2</v>
      </c>
      <c r="D151" s="271">
        <v>47.25</v>
      </c>
      <c r="E151" s="271">
        <v>46.05</v>
      </c>
      <c r="F151" s="271">
        <v>44.9</v>
      </c>
      <c r="G151" s="271">
        <v>43.699999999999996</v>
      </c>
      <c r="H151" s="271">
        <v>48.4</v>
      </c>
      <c r="I151" s="271">
        <v>49.6</v>
      </c>
      <c r="J151" s="271">
        <v>50.75</v>
      </c>
      <c r="K151" s="270">
        <v>48.45</v>
      </c>
      <c r="L151" s="270">
        <v>46.1</v>
      </c>
      <c r="M151" s="270">
        <v>12.22659</v>
      </c>
      <c r="N151" s="1"/>
      <c r="O151" s="1"/>
    </row>
    <row r="152" spans="1:15" ht="12.75" customHeight="1">
      <c r="A152" s="30">
        <v>142</v>
      </c>
      <c r="B152" s="280" t="s">
        <v>349</v>
      </c>
      <c r="C152" s="270">
        <v>706.75</v>
      </c>
      <c r="D152" s="271">
        <v>702.91666666666663</v>
      </c>
      <c r="E152" s="271">
        <v>696.83333333333326</v>
      </c>
      <c r="F152" s="271">
        <v>686.91666666666663</v>
      </c>
      <c r="G152" s="271">
        <v>680.83333333333326</v>
      </c>
      <c r="H152" s="271">
        <v>712.83333333333326</v>
      </c>
      <c r="I152" s="271">
        <v>718.91666666666652</v>
      </c>
      <c r="J152" s="271">
        <v>728.83333333333326</v>
      </c>
      <c r="K152" s="270">
        <v>709</v>
      </c>
      <c r="L152" s="270">
        <v>693</v>
      </c>
      <c r="M152" s="270">
        <v>0.27</v>
      </c>
      <c r="N152" s="1"/>
      <c r="O152" s="1"/>
    </row>
    <row r="153" spans="1:15" ht="12.75" customHeight="1">
      <c r="A153" s="30">
        <v>143</v>
      </c>
      <c r="B153" s="280" t="s">
        <v>100</v>
      </c>
      <c r="C153" s="270">
        <v>1994.55</v>
      </c>
      <c r="D153" s="271">
        <v>1993.7833333333335</v>
      </c>
      <c r="E153" s="271">
        <v>1976.366666666667</v>
      </c>
      <c r="F153" s="271">
        <v>1958.1833333333334</v>
      </c>
      <c r="G153" s="271">
        <v>1940.7666666666669</v>
      </c>
      <c r="H153" s="271">
        <v>2011.9666666666672</v>
      </c>
      <c r="I153" s="271">
        <v>2029.3833333333337</v>
      </c>
      <c r="J153" s="271">
        <v>2047.5666666666673</v>
      </c>
      <c r="K153" s="270">
        <v>2011.2</v>
      </c>
      <c r="L153" s="270">
        <v>1975.6</v>
      </c>
      <c r="M153" s="270">
        <v>2.7554400000000001</v>
      </c>
      <c r="N153" s="1"/>
      <c r="O153" s="1"/>
    </row>
    <row r="154" spans="1:15" ht="12.75" customHeight="1">
      <c r="A154" s="30">
        <v>144</v>
      </c>
      <c r="B154" s="280" t="s">
        <v>101</v>
      </c>
      <c r="C154" s="270">
        <v>169.8</v>
      </c>
      <c r="D154" s="271">
        <v>170.76666666666665</v>
      </c>
      <c r="E154" s="271">
        <v>167.73333333333329</v>
      </c>
      <c r="F154" s="271">
        <v>165.66666666666663</v>
      </c>
      <c r="G154" s="271">
        <v>162.63333333333327</v>
      </c>
      <c r="H154" s="271">
        <v>172.83333333333331</v>
      </c>
      <c r="I154" s="271">
        <v>175.86666666666667</v>
      </c>
      <c r="J154" s="271">
        <v>177.93333333333334</v>
      </c>
      <c r="K154" s="270">
        <v>173.8</v>
      </c>
      <c r="L154" s="270">
        <v>168.7</v>
      </c>
      <c r="M154" s="270">
        <v>25.19858</v>
      </c>
      <c r="N154" s="1"/>
      <c r="O154" s="1"/>
    </row>
    <row r="155" spans="1:15" ht="12.75" customHeight="1">
      <c r="A155" s="30">
        <v>145</v>
      </c>
      <c r="B155" s="280" t="s">
        <v>350</v>
      </c>
      <c r="C155" s="270">
        <v>280.2</v>
      </c>
      <c r="D155" s="271">
        <v>280.05</v>
      </c>
      <c r="E155" s="271">
        <v>277.15000000000003</v>
      </c>
      <c r="F155" s="271">
        <v>274.10000000000002</v>
      </c>
      <c r="G155" s="271">
        <v>271.20000000000005</v>
      </c>
      <c r="H155" s="271">
        <v>283.10000000000002</v>
      </c>
      <c r="I155" s="271">
        <v>286</v>
      </c>
      <c r="J155" s="271">
        <v>289.05</v>
      </c>
      <c r="K155" s="270">
        <v>282.95</v>
      </c>
      <c r="L155" s="270">
        <v>277</v>
      </c>
      <c r="M155" s="270">
        <v>1.1915</v>
      </c>
      <c r="N155" s="1"/>
      <c r="O155" s="1"/>
    </row>
    <row r="156" spans="1:15" ht="12.75" customHeight="1">
      <c r="A156" s="30">
        <v>146</v>
      </c>
      <c r="B156" s="280" t="s">
        <v>831</v>
      </c>
      <c r="C156" s="270">
        <v>1352</v>
      </c>
      <c r="D156" s="271">
        <v>1355.7666666666667</v>
      </c>
      <c r="E156" s="271">
        <v>1346.2333333333333</v>
      </c>
      <c r="F156" s="271">
        <v>1340.4666666666667</v>
      </c>
      <c r="G156" s="271">
        <v>1330.9333333333334</v>
      </c>
      <c r="H156" s="271">
        <v>1361.5333333333333</v>
      </c>
      <c r="I156" s="271">
        <v>1371.0666666666666</v>
      </c>
      <c r="J156" s="271">
        <v>1376.8333333333333</v>
      </c>
      <c r="K156" s="270">
        <v>1365.3</v>
      </c>
      <c r="L156" s="270">
        <v>1350</v>
      </c>
      <c r="M156" s="270">
        <v>1.32342</v>
      </c>
      <c r="N156" s="1"/>
      <c r="O156" s="1"/>
    </row>
    <row r="157" spans="1:15" ht="12.75" customHeight="1">
      <c r="A157" s="30">
        <v>147</v>
      </c>
      <c r="B157" s="280" t="s">
        <v>102</v>
      </c>
      <c r="C157" s="270">
        <v>118.05</v>
      </c>
      <c r="D157" s="271">
        <v>118.06666666666668</v>
      </c>
      <c r="E157" s="271">
        <v>115.63333333333335</v>
      </c>
      <c r="F157" s="271">
        <v>113.21666666666668</v>
      </c>
      <c r="G157" s="271">
        <v>110.78333333333336</v>
      </c>
      <c r="H157" s="271">
        <v>120.48333333333335</v>
      </c>
      <c r="I157" s="271">
        <v>122.91666666666666</v>
      </c>
      <c r="J157" s="271">
        <v>125.33333333333334</v>
      </c>
      <c r="K157" s="270">
        <v>120.5</v>
      </c>
      <c r="L157" s="270">
        <v>115.65</v>
      </c>
      <c r="M157" s="270">
        <v>201.25550000000001</v>
      </c>
      <c r="N157" s="1"/>
      <c r="O157" s="1"/>
    </row>
    <row r="158" spans="1:15" ht="12.75" customHeight="1">
      <c r="A158" s="30">
        <v>148</v>
      </c>
      <c r="B158" s="280" t="s">
        <v>794</v>
      </c>
      <c r="C158" s="270">
        <v>128.30000000000001</v>
      </c>
      <c r="D158" s="271">
        <v>128.43333333333334</v>
      </c>
      <c r="E158" s="271">
        <v>126.91666666666669</v>
      </c>
      <c r="F158" s="271">
        <v>125.53333333333335</v>
      </c>
      <c r="G158" s="271">
        <v>124.01666666666669</v>
      </c>
      <c r="H158" s="271">
        <v>129.81666666666666</v>
      </c>
      <c r="I158" s="271">
        <v>131.33333333333331</v>
      </c>
      <c r="J158" s="271">
        <v>132.71666666666667</v>
      </c>
      <c r="K158" s="270">
        <v>129.94999999999999</v>
      </c>
      <c r="L158" s="270">
        <v>127.05</v>
      </c>
      <c r="M158" s="270">
        <v>1.9213899999999999</v>
      </c>
      <c r="N158" s="1"/>
      <c r="O158" s="1"/>
    </row>
    <row r="159" spans="1:15" ht="12.75" customHeight="1">
      <c r="A159" s="30">
        <v>149</v>
      </c>
      <c r="B159" s="280" t="s">
        <v>351</v>
      </c>
      <c r="C159" s="270">
        <v>6503.1</v>
      </c>
      <c r="D159" s="271">
        <v>6541.0166666666664</v>
      </c>
      <c r="E159" s="271">
        <v>6382.083333333333</v>
      </c>
      <c r="F159" s="271">
        <v>6261.0666666666666</v>
      </c>
      <c r="G159" s="271">
        <v>6102.1333333333332</v>
      </c>
      <c r="H159" s="271">
        <v>6662.0333333333328</v>
      </c>
      <c r="I159" s="271">
        <v>6820.9666666666672</v>
      </c>
      <c r="J159" s="271">
        <v>6941.9833333333327</v>
      </c>
      <c r="K159" s="270">
        <v>6699.95</v>
      </c>
      <c r="L159" s="270">
        <v>6420</v>
      </c>
      <c r="M159" s="270">
        <v>1.5684199999999999</v>
      </c>
      <c r="N159" s="1"/>
      <c r="O159" s="1"/>
    </row>
    <row r="160" spans="1:15" ht="12.75" customHeight="1">
      <c r="A160" s="30">
        <v>150</v>
      </c>
      <c r="B160" s="280" t="s">
        <v>352</v>
      </c>
      <c r="C160" s="270">
        <v>483.7</v>
      </c>
      <c r="D160" s="271">
        <v>485.84999999999997</v>
      </c>
      <c r="E160" s="271">
        <v>477.84999999999991</v>
      </c>
      <c r="F160" s="271">
        <v>471.99999999999994</v>
      </c>
      <c r="G160" s="271">
        <v>463.99999999999989</v>
      </c>
      <c r="H160" s="271">
        <v>491.69999999999993</v>
      </c>
      <c r="I160" s="271">
        <v>499.70000000000005</v>
      </c>
      <c r="J160" s="271">
        <v>505.54999999999995</v>
      </c>
      <c r="K160" s="270">
        <v>493.85</v>
      </c>
      <c r="L160" s="270">
        <v>480</v>
      </c>
      <c r="M160" s="270">
        <v>2.5449099999999998</v>
      </c>
      <c r="N160" s="1"/>
      <c r="O160" s="1"/>
    </row>
    <row r="161" spans="1:15" ht="12.75" customHeight="1">
      <c r="A161" s="30">
        <v>151</v>
      </c>
      <c r="B161" s="280" t="s">
        <v>353</v>
      </c>
      <c r="C161" s="270">
        <v>154.19999999999999</v>
      </c>
      <c r="D161" s="271">
        <v>153.76666666666665</v>
      </c>
      <c r="E161" s="271">
        <v>152.43333333333331</v>
      </c>
      <c r="F161" s="271">
        <v>150.66666666666666</v>
      </c>
      <c r="G161" s="271">
        <v>149.33333333333331</v>
      </c>
      <c r="H161" s="271">
        <v>155.5333333333333</v>
      </c>
      <c r="I161" s="271">
        <v>156.86666666666667</v>
      </c>
      <c r="J161" s="271">
        <v>158.6333333333333</v>
      </c>
      <c r="K161" s="270">
        <v>155.1</v>
      </c>
      <c r="L161" s="270">
        <v>152</v>
      </c>
      <c r="M161" s="270">
        <v>4.3011999999999997</v>
      </c>
      <c r="N161" s="1"/>
      <c r="O161" s="1"/>
    </row>
    <row r="162" spans="1:15" ht="12.75" customHeight="1">
      <c r="A162" s="30">
        <v>152</v>
      </c>
      <c r="B162" s="280" t="s">
        <v>354</v>
      </c>
      <c r="C162" s="270">
        <v>113.3</v>
      </c>
      <c r="D162" s="271">
        <v>113.98333333333333</v>
      </c>
      <c r="E162" s="271">
        <v>112.11666666666667</v>
      </c>
      <c r="F162" s="271">
        <v>110.93333333333334</v>
      </c>
      <c r="G162" s="271">
        <v>109.06666666666668</v>
      </c>
      <c r="H162" s="271">
        <v>115.16666666666667</v>
      </c>
      <c r="I162" s="271">
        <v>117.03333333333332</v>
      </c>
      <c r="J162" s="271">
        <v>118.21666666666667</v>
      </c>
      <c r="K162" s="270">
        <v>115.85</v>
      </c>
      <c r="L162" s="270">
        <v>112.8</v>
      </c>
      <c r="M162" s="270">
        <v>61.137479999999996</v>
      </c>
      <c r="N162" s="1"/>
      <c r="O162" s="1"/>
    </row>
    <row r="163" spans="1:15" ht="12.75" customHeight="1">
      <c r="A163" s="30">
        <v>153</v>
      </c>
      <c r="B163" s="280" t="s">
        <v>255</v>
      </c>
      <c r="C163" s="270">
        <v>288.8</v>
      </c>
      <c r="D163" s="271">
        <v>288.86666666666662</v>
      </c>
      <c r="E163" s="271">
        <v>286.48333333333323</v>
      </c>
      <c r="F163" s="271">
        <v>284.16666666666663</v>
      </c>
      <c r="G163" s="271">
        <v>281.78333333333325</v>
      </c>
      <c r="H163" s="271">
        <v>291.18333333333322</v>
      </c>
      <c r="I163" s="271">
        <v>293.56666666666655</v>
      </c>
      <c r="J163" s="271">
        <v>295.88333333333321</v>
      </c>
      <c r="K163" s="270">
        <v>291.25</v>
      </c>
      <c r="L163" s="270">
        <v>286.55</v>
      </c>
      <c r="M163" s="270">
        <v>2.8473700000000002</v>
      </c>
      <c r="N163" s="1"/>
      <c r="O163" s="1"/>
    </row>
    <row r="164" spans="1:15" ht="12.75" customHeight="1">
      <c r="A164" s="30">
        <v>154</v>
      </c>
      <c r="B164" s="280" t="s">
        <v>843</v>
      </c>
      <c r="C164" s="270">
        <v>1345.95</v>
      </c>
      <c r="D164" s="271">
        <v>1344.3333333333333</v>
      </c>
      <c r="E164" s="271">
        <v>1330.6666666666665</v>
      </c>
      <c r="F164" s="271">
        <v>1315.3833333333332</v>
      </c>
      <c r="G164" s="271">
        <v>1301.7166666666665</v>
      </c>
      <c r="H164" s="271">
        <v>1359.6166666666666</v>
      </c>
      <c r="I164" s="271">
        <v>1373.2833333333331</v>
      </c>
      <c r="J164" s="271">
        <v>1388.5666666666666</v>
      </c>
      <c r="K164" s="270">
        <v>1358</v>
      </c>
      <c r="L164" s="270">
        <v>1329.05</v>
      </c>
      <c r="M164" s="270">
        <v>8.1939999999999999E-2</v>
      </c>
      <c r="N164" s="1"/>
      <c r="O164" s="1"/>
    </row>
    <row r="165" spans="1:15" ht="12.75" customHeight="1">
      <c r="A165" s="30">
        <v>155</v>
      </c>
      <c r="B165" s="280" t="s">
        <v>103</v>
      </c>
      <c r="C165" s="270">
        <v>92.55</v>
      </c>
      <c r="D165" s="271">
        <v>92.90000000000002</v>
      </c>
      <c r="E165" s="271">
        <v>92.05000000000004</v>
      </c>
      <c r="F165" s="271">
        <v>91.550000000000026</v>
      </c>
      <c r="G165" s="271">
        <v>90.700000000000045</v>
      </c>
      <c r="H165" s="271">
        <v>93.400000000000034</v>
      </c>
      <c r="I165" s="271">
        <v>94.250000000000028</v>
      </c>
      <c r="J165" s="271">
        <v>94.750000000000028</v>
      </c>
      <c r="K165" s="270">
        <v>93.75</v>
      </c>
      <c r="L165" s="270">
        <v>92.4</v>
      </c>
      <c r="M165" s="270">
        <v>71.806479999999993</v>
      </c>
      <c r="N165" s="1"/>
      <c r="O165" s="1"/>
    </row>
    <row r="166" spans="1:15" ht="12.75" customHeight="1">
      <c r="A166" s="30">
        <v>156</v>
      </c>
      <c r="B166" s="280" t="s">
        <v>356</v>
      </c>
      <c r="C166" s="270">
        <v>1914.25</v>
      </c>
      <c r="D166" s="271">
        <v>1935.2166666666665</v>
      </c>
      <c r="E166" s="271">
        <v>1877.5333333333328</v>
      </c>
      <c r="F166" s="271">
        <v>1840.8166666666664</v>
      </c>
      <c r="G166" s="271">
        <v>1783.1333333333328</v>
      </c>
      <c r="H166" s="271">
        <v>1971.9333333333329</v>
      </c>
      <c r="I166" s="271">
        <v>2029.6166666666668</v>
      </c>
      <c r="J166" s="271">
        <v>2066.333333333333</v>
      </c>
      <c r="K166" s="270">
        <v>1992.9</v>
      </c>
      <c r="L166" s="270">
        <v>1898.5</v>
      </c>
      <c r="M166" s="270">
        <v>4.8856400000000004</v>
      </c>
      <c r="N166" s="1"/>
      <c r="O166" s="1"/>
    </row>
    <row r="167" spans="1:15" ht="12.75" customHeight="1">
      <c r="A167" s="30">
        <v>157</v>
      </c>
      <c r="B167" s="280" t="s">
        <v>106</v>
      </c>
      <c r="C167" s="270">
        <v>39.6</v>
      </c>
      <c r="D167" s="271">
        <v>39.683333333333337</v>
      </c>
      <c r="E167" s="271">
        <v>39.266666666666673</v>
      </c>
      <c r="F167" s="271">
        <v>38.933333333333337</v>
      </c>
      <c r="G167" s="271">
        <v>38.516666666666673</v>
      </c>
      <c r="H167" s="271">
        <v>40.016666666666673</v>
      </c>
      <c r="I167" s="271">
        <v>40.43333333333333</v>
      </c>
      <c r="J167" s="271">
        <v>40.766666666666673</v>
      </c>
      <c r="K167" s="270">
        <v>40.1</v>
      </c>
      <c r="L167" s="270">
        <v>39.35</v>
      </c>
      <c r="M167" s="270">
        <v>54.926029999999997</v>
      </c>
      <c r="N167" s="1"/>
      <c r="O167" s="1"/>
    </row>
    <row r="168" spans="1:15" ht="12.75" customHeight="1">
      <c r="A168" s="30">
        <v>158</v>
      </c>
      <c r="B168" s="280" t="s">
        <v>357</v>
      </c>
      <c r="C168" s="270">
        <v>3396</v>
      </c>
      <c r="D168" s="271">
        <v>3392.0666666666671</v>
      </c>
      <c r="E168" s="271">
        <v>3354.1333333333341</v>
      </c>
      <c r="F168" s="271">
        <v>3312.2666666666669</v>
      </c>
      <c r="G168" s="271">
        <v>3274.3333333333339</v>
      </c>
      <c r="H168" s="271">
        <v>3433.9333333333343</v>
      </c>
      <c r="I168" s="271">
        <v>3471.8666666666677</v>
      </c>
      <c r="J168" s="271">
        <v>3513.7333333333345</v>
      </c>
      <c r="K168" s="270">
        <v>3430</v>
      </c>
      <c r="L168" s="270">
        <v>3350.2</v>
      </c>
      <c r="M168" s="270">
        <v>0.31029000000000001</v>
      </c>
      <c r="N168" s="1"/>
      <c r="O168" s="1"/>
    </row>
    <row r="169" spans="1:15" ht="12.75" customHeight="1">
      <c r="A169" s="30">
        <v>159</v>
      </c>
      <c r="B169" s="280" t="s">
        <v>358</v>
      </c>
      <c r="C169" s="270">
        <v>3652.5</v>
      </c>
      <c r="D169" s="271">
        <v>3676.4500000000003</v>
      </c>
      <c r="E169" s="271">
        <v>3598.0500000000006</v>
      </c>
      <c r="F169" s="271">
        <v>3543.6000000000004</v>
      </c>
      <c r="G169" s="271">
        <v>3465.2000000000007</v>
      </c>
      <c r="H169" s="271">
        <v>3730.9000000000005</v>
      </c>
      <c r="I169" s="271">
        <v>3809.3</v>
      </c>
      <c r="J169" s="271">
        <v>3863.7500000000005</v>
      </c>
      <c r="K169" s="270">
        <v>3754.85</v>
      </c>
      <c r="L169" s="270">
        <v>3622</v>
      </c>
      <c r="M169" s="270">
        <v>0.42978</v>
      </c>
      <c r="N169" s="1"/>
      <c r="O169" s="1"/>
    </row>
    <row r="170" spans="1:15" ht="12.75" customHeight="1">
      <c r="A170" s="30">
        <v>160</v>
      </c>
      <c r="B170" s="280" t="s">
        <v>359</v>
      </c>
      <c r="C170" s="270">
        <v>128.55000000000001</v>
      </c>
      <c r="D170" s="271">
        <v>129.21666666666667</v>
      </c>
      <c r="E170" s="271">
        <v>127.33333333333334</v>
      </c>
      <c r="F170" s="271">
        <v>126.11666666666667</v>
      </c>
      <c r="G170" s="271">
        <v>124.23333333333335</v>
      </c>
      <c r="H170" s="271">
        <v>130.43333333333334</v>
      </c>
      <c r="I170" s="271">
        <v>132.31666666666666</v>
      </c>
      <c r="J170" s="271">
        <v>133.53333333333333</v>
      </c>
      <c r="K170" s="270">
        <v>131.1</v>
      </c>
      <c r="L170" s="270">
        <v>128</v>
      </c>
      <c r="M170" s="270">
        <v>2.0562800000000001</v>
      </c>
      <c r="N170" s="1"/>
      <c r="O170" s="1"/>
    </row>
    <row r="171" spans="1:15" ht="12.75" customHeight="1">
      <c r="A171" s="30">
        <v>161</v>
      </c>
      <c r="B171" s="280" t="s">
        <v>256</v>
      </c>
      <c r="C171" s="270">
        <v>2440.9</v>
      </c>
      <c r="D171" s="271">
        <v>2457.2000000000003</v>
      </c>
      <c r="E171" s="271">
        <v>2414.4500000000007</v>
      </c>
      <c r="F171" s="271">
        <v>2388.0000000000005</v>
      </c>
      <c r="G171" s="271">
        <v>2345.2500000000009</v>
      </c>
      <c r="H171" s="271">
        <v>2483.6500000000005</v>
      </c>
      <c r="I171" s="271">
        <v>2526.3999999999996</v>
      </c>
      <c r="J171" s="271">
        <v>2552.8500000000004</v>
      </c>
      <c r="K171" s="270">
        <v>2499.9499999999998</v>
      </c>
      <c r="L171" s="270">
        <v>2430.75</v>
      </c>
      <c r="M171" s="270">
        <v>1.3950899999999999</v>
      </c>
      <c r="N171" s="1"/>
      <c r="O171" s="1"/>
    </row>
    <row r="172" spans="1:15" ht="12.75" customHeight="1">
      <c r="A172" s="30">
        <v>162</v>
      </c>
      <c r="B172" s="280" t="s">
        <v>360</v>
      </c>
      <c r="C172" s="270">
        <v>1438.1</v>
      </c>
      <c r="D172" s="271">
        <v>1436.0666666666666</v>
      </c>
      <c r="E172" s="271">
        <v>1428.1333333333332</v>
      </c>
      <c r="F172" s="271">
        <v>1418.1666666666665</v>
      </c>
      <c r="G172" s="271">
        <v>1410.2333333333331</v>
      </c>
      <c r="H172" s="271">
        <v>1446.0333333333333</v>
      </c>
      <c r="I172" s="271">
        <v>1453.9666666666667</v>
      </c>
      <c r="J172" s="271">
        <v>1463.9333333333334</v>
      </c>
      <c r="K172" s="270">
        <v>1444</v>
      </c>
      <c r="L172" s="270">
        <v>1426.1</v>
      </c>
      <c r="M172" s="270">
        <v>0.20804</v>
      </c>
      <c r="N172" s="1"/>
      <c r="O172" s="1"/>
    </row>
    <row r="173" spans="1:15" ht="12.75" customHeight="1">
      <c r="A173" s="30">
        <v>163</v>
      </c>
      <c r="B173" s="280" t="s">
        <v>844</v>
      </c>
      <c r="C173" s="270">
        <v>437.5</v>
      </c>
      <c r="D173" s="271">
        <v>438.60000000000008</v>
      </c>
      <c r="E173" s="271">
        <v>434.50000000000017</v>
      </c>
      <c r="F173" s="271">
        <v>431.50000000000011</v>
      </c>
      <c r="G173" s="271">
        <v>427.4000000000002</v>
      </c>
      <c r="H173" s="271">
        <v>441.60000000000014</v>
      </c>
      <c r="I173" s="271">
        <v>445.70000000000005</v>
      </c>
      <c r="J173" s="271">
        <v>448.7000000000001</v>
      </c>
      <c r="K173" s="270">
        <v>442.7</v>
      </c>
      <c r="L173" s="270">
        <v>435.6</v>
      </c>
      <c r="M173" s="270">
        <v>1.82195</v>
      </c>
      <c r="N173" s="1"/>
      <c r="O173" s="1"/>
    </row>
    <row r="174" spans="1:15" ht="12.75" customHeight="1">
      <c r="A174" s="30">
        <v>164</v>
      </c>
      <c r="B174" s="280" t="s">
        <v>104</v>
      </c>
      <c r="C174" s="270">
        <v>383.35</v>
      </c>
      <c r="D174" s="271">
        <v>384.06666666666666</v>
      </c>
      <c r="E174" s="271">
        <v>379.98333333333335</v>
      </c>
      <c r="F174" s="271">
        <v>376.61666666666667</v>
      </c>
      <c r="G174" s="271">
        <v>372.53333333333336</v>
      </c>
      <c r="H174" s="271">
        <v>387.43333333333334</v>
      </c>
      <c r="I174" s="271">
        <v>391.51666666666671</v>
      </c>
      <c r="J174" s="271">
        <v>394.88333333333333</v>
      </c>
      <c r="K174" s="270">
        <v>388.15</v>
      </c>
      <c r="L174" s="270">
        <v>380.7</v>
      </c>
      <c r="M174" s="270">
        <v>6.4556699999999996</v>
      </c>
      <c r="N174" s="1"/>
      <c r="O174" s="1"/>
    </row>
    <row r="175" spans="1:15" ht="12.75" customHeight="1">
      <c r="A175" s="30">
        <v>165</v>
      </c>
      <c r="B175" s="280" t="s">
        <v>845</v>
      </c>
      <c r="C175" s="270">
        <v>1249.1500000000001</v>
      </c>
      <c r="D175" s="271">
        <v>1239.0666666666666</v>
      </c>
      <c r="E175" s="271">
        <v>1217.2833333333333</v>
      </c>
      <c r="F175" s="271">
        <v>1185.4166666666667</v>
      </c>
      <c r="G175" s="271">
        <v>1163.6333333333334</v>
      </c>
      <c r="H175" s="271">
        <v>1270.9333333333332</v>
      </c>
      <c r="I175" s="271">
        <v>1292.7166666666665</v>
      </c>
      <c r="J175" s="271">
        <v>1324.583333333333</v>
      </c>
      <c r="K175" s="270">
        <v>1260.8499999999999</v>
      </c>
      <c r="L175" s="270">
        <v>1207.2</v>
      </c>
      <c r="M175" s="270">
        <v>0.75902999999999998</v>
      </c>
      <c r="N175" s="1"/>
      <c r="O175" s="1"/>
    </row>
    <row r="176" spans="1:15" ht="12.75" customHeight="1">
      <c r="A176" s="30">
        <v>166</v>
      </c>
      <c r="B176" s="280" t="s">
        <v>361</v>
      </c>
      <c r="C176" s="270">
        <v>1133.55</v>
      </c>
      <c r="D176" s="271">
        <v>1128.5166666666667</v>
      </c>
      <c r="E176" s="271">
        <v>1112.0333333333333</v>
      </c>
      <c r="F176" s="271">
        <v>1090.5166666666667</v>
      </c>
      <c r="G176" s="271">
        <v>1074.0333333333333</v>
      </c>
      <c r="H176" s="271">
        <v>1150.0333333333333</v>
      </c>
      <c r="I176" s="271">
        <v>1166.5166666666664</v>
      </c>
      <c r="J176" s="271">
        <v>1188.0333333333333</v>
      </c>
      <c r="K176" s="270">
        <v>1145</v>
      </c>
      <c r="L176" s="270">
        <v>1107</v>
      </c>
      <c r="M176" s="270">
        <v>0.70913000000000004</v>
      </c>
      <c r="N176" s="1"/>
      <c r="O176" s="1"/>
    </row>
    <row r="177" spans="1:15" ht="12.75" customHeight="1">
      <c r="A177" s="30">
        <v>167</v>
      </c>
      <c r="B177" s="280" t="s">
        <v>257</v>
      </c>
      <c r="C177" s="270">
        <v>522</v>
      </c>
      <c r="D177" s="271">
        <v>525.06666666666672</v>
      </c>
      <c r="E177" s="271">
        <v>518.13333333333344</v>
      </c>
      <c r="F177" s="271">
        <v>514.26666666666677</v>
      </c>
      <c r="G177" s="271">
        <v>507.33333333333348</v>
      </c>
      <c r="H177" s="271">
        <v>528.93333333333339</v>
      </c>
      <c r="I177" s="271">
        <v>535.86666666666656</v>
      </c>
      <c r="J177" s="271">
        <v>539.73333333333335</v>
      </c>
      <c r="K177" s="270">
        <v>532</v>
      </c>
      <c r="L177" s="270">
        <v>521.20000000000005</v>
      </c>
      <c r="M177" s="270">
        <v>0.93411999999999995</v>
      </c>
      <c r="N177" s="1"/>
      <c r="O177" s="1"/>
    </row>
    <row r="178" spans="1:15" ht="12.75" customHeight="1">
      <c r="A178" s="30">
        <v>168</v>
      </c>
      <c r="B178" s="280" t="s">
        <v>107</v>
      </c>
      <c r="C178" s="270">
        <v>939</v>
      </c>
      <c r="D178" s="271">
        <v>940.13333333333333</v>
      </c>
      <c r="E178" s="271">
        <v>927.86666666666667</v>
      </c>
      <c r="F178" s="271">
        <v>916.73333333333335</v>
      </c>
      <c r="G178" s="271">
        <v>904.4666666666667</v>
      </c>
      <c r="H178" s="271">
        <v>951.26666666666665</v>
      </c>
      <c r="I178" s="271">
        <v>963.5333333333333</v>
      </c>
      <c r="J178" s="271">
        <v>974.66666666666663</v>
      </c>
      <c r="K178" s="270">
        <v>952.4</v>
      </c>
      <c r="L178" s="270">
        <v>929</v>
      </c>
      <c r="M178" s="270">
        <v>7.7714400000000001</v>
      </c>
      <c r="N178" s="1"/>
      <c r="O178" s="1"/>
    </row>
    <row r="179" spans="1:15" ht="12.75" customHeight="1">
      <c r="A179" s="30">
        <v>169</v>
      </c>
      <c r="B179" s="280" t="s">
        <v>258</v>
      </c>
      <c r="C179" s="270">
        <v>467.15</v>
      </c>
      <c r="D179" s="271">
        <v>466.7166666666667</v>
      </c>
      <c r="E179" s="271">
        <v>463.43333333333339</v>
      </c>
      <c r="F179" s="271">
        <v>459.7166666666667</v>
      </c>
      <c r="G179" s="271">
        <v>456.43333333333339</v>
      </c>
      <c r="H179" s="271">
        <v>470.43333333333339</v>
      </c>
      <c r="I179" s="271">
        <v>473.7166666666667</v>
      </c>
      <c r="J179" s="271">
        <v>477.43333333333339</v>
      </c>
      <c r="K179" s="270">
        <v>470</v>
      </c>
      <c r="L179" s="270">
        <v>463</v>
      </c>
      <c r="M179" s="270">
        <v>1.18798</v>
      </c>
      <c r="N179" s="1"/>
      <c r="O179" s="1"/>
    </row>
    <row r="180" spans="1:15" ht="12.75" customHeight="1">
      <c r="A180" s="30">
        <v>170</v>
      </c>
      <c r="B180" s="280" t="s">
        <v>108</v>
      </c>
      <c r="C180" s="270">
        <v>1418.55</v>
      </c>
      <c r="D180" s="271">
        <v>1426.1833333333334</v>
      </c>
      <c r="E180" s="271">
        <v>1407.3666666666668</v>
      </c>
      <c r="F180" s="271">
        <v>1396.1833333333334</v>
      </c>
      <c r="G180" s="271">
        <v>1377.3666666666668</v>
      </c>
      <c r="H180" s="271">
        <v>1437.3666666666668</v>
      </c>
      <c r="I180" s="271">
        <v>1456.1833333333334</v>
      </c>
      <c r="J180" s="271">
        <v>1467.3666666666668</v>
      </c>
      <c r="K180" s="270">
        <v>1445</v>
      </c>
      <c r="L180" s="270">
        <v>1415</v>
      </c>
      <c r="M180" s="270">
        <v>3.2105999999999999</v>
      </c>
      <c r="N180" s="1"/>
      <c r="O180" s="1"/>
    </row>
    <row r="181" spans="1:15" ht="12.75" customHeight="1">
      <c r="A181" s="30">
        <v>171</v>
      </c>
      <c r="B181" s="280" t="s">
        <v>109</v>
      </c>
      <c r="C181" s="270">
        <v>308.60000000000002</v>
      </c>
      <c r="D181" s="271">
        <v>309.20000000000005</v>
      </c>
      <c r="E181" s="271">
        <v>305.10000000000008</v>
      </c>
      <c r="F181" s="271">
        <v>301.60000000000002</v>
      </c>
      <c r="G181" s="271">
        <v>297.50000000000006</v>
      </c>
      <c r="H181" s="271">
        <v>312.7000000000001</v>
      </c>
      <c r="I181" s="271">
        <v>316.8</v>
      </c>
      <c r="J181" s="271">
        <v>320.30000000000013</v>
      </c>
      <c r="K181" s="270">
        <v>313.3</v>
      </c>
      <c r="L181" s="270">
        <v>305.7</v>
      </c>
      <c r="M181" s="270">
        <v>9.7537099999999999</v>
      </c>
      <c r="N181" s="1"/>
      <c r="O181" s="1"/>
    </row>
    <row r="182" spans="1:15" ht="12.75" customHeight="1">
      <c r="A182" s="30">
        <v>172</v>
      </c>
      <c r="B182" s="280" t="s">
        <v>362</v>
      </c>
      <c r="C182" s="270">
        <v>404.75</v>
      </c>
      <c r="D182" s="271">
        <v>407.48333333333335</v>
      </c>
      <c r="E182" s="271">
        <v>400.56666666666672</v>
      </c>
      <c r="F182" s="271">
        <v>396.38333333333338</v>
      </c>
      <c r="G182" s="271">
        <v>389.46666666666675</v>
      </c>
      <c r="H182" s="271">
        <v>411.66666666666669</v>
      </c>
      <c r="I182" s="271">
        <v>418.58333333333331</v>
      </c>
      <c r="J182" s="271">
        <v>422.76666666666665</v>
      </c>
      <c r="K182" s="270">
        <v>414.4</v>
      </c>
      <c r="L182" s="270">
        <v>403.3</v>
      </c>
      <c r="M182" s="270">
        <v>7.0761700000000003</v>
      </c>
      <c r="N182" s="1"/>
      <c r="O182" s="1"/>
    </row>
    <row r="183" spans="1:15" ht="12.75" customHeight="1">
      <c r="A183" s="30">
        <v>173</v>
      </c>
      <c r="B183" s="280" t="s">
        <v>110</v>
      </c>
      <c r="C183" s="270">
        <v>1769.85</v>
      </c>
      <c r="D183" s="271">
        <v>1764.1333333333332</v>
      </c>
      <c r="E183" s="271">
        <v>1755.7666666666664</v>
      </c>
      <c r="F183" s="271">
        <v>1741.6833333333332</v>
      </c>
      <c r="G183" s="271">
        <v>1733.3166666666664</v>
      </c>
      <c r="H183" s="271">
        <v>1778.2166666666665</v>
      </c>
      <c r="I183" s="271">
        <v>1786.5833333333333</v>
      </c>
      <c r="J183" s="271">
        <v>1800.6666666666665</v>
      </c>
      <c r="K183" s="270">
        <v>1772.5</v>
      </c>
      <c r="L183" s="270">
        <v>1750.05</v>
      </c>
      <c r="M183" s="270">
        <v>6.0632400000000004</v>
      </c>
      <c r="N183" s="1"/>
      <c r="O183" s="1"/>
    </row>
    <row r="184" spans="1:15" ht="12.75" customHeight="1">
      <c r="A184" s="30">
        <v>174</v>
      </c>
      <c r="B184" s="280" t="s">
        <v>363</v>
      </c>
      <c r="C184" s="270">
        <v>536.9</v>
      </c>
      <c r="D184" s="271">
        <v>545.75</v>
      </c>
      <c r="E184" s="271">
        <v>521.5</v>
      </c>
      <c r="F184" s="271">
        <v>506.1</v>
      </c>
      <c r="G184" s="271">
        <v>481.85</v>
      </c>
      <c r="H184" s="271">
        <v>561.15</v>
      </c>
      <c r="I184" s="271">
        <v>585.4</v>
      </c>
      <c r="J184" s="271">
        <v>600.79999999999995</v>
      </c>
      <c r="K184" s="270">
        <v>570</v>
      </c>
      <c r="L184" s="270">
        <v>530.35</v>
      </c>
      <c r="M184" s="270">
        <v>6.0961600000000002</v>
      </c>
      <c r="N184" s="1"/>
      <c r="O184" s="1"/>
    </row>
    <row r="185" spans="1:15" ht="12.75" customHeight="1">
      <c r="A185" s="30">
        <v>175</v>
      </c>
      <c r="B185" s="280" t="s">
        <v>365</v>
      </c>
      <c r="C185" s="270">
        <v>2299.6</v>
      </c>
      <c r="D185" s="271">
        <v>2297.3000000000002</v>
      </c>
      <c r="E185" s="271">
        <v>2269.6000000000004</v>
      </c>
      <c r="F185" s="271">
        <v>2239.6000000000004</v>
      </c>
      <c r="G185" s="271">
        <v>2211.9000000000005</v>
      </c>
      <c r="H185" s="271">
        <v>2327.3000000000002</v>
      </c>
      <c r="I185" s="271">
        <v>2355</v>
      </c>
      <c r="J185" s="271">
        <v>2385</v>
      </c>
      <c r="K185" s="270">
        <v>2325</v>
      </c>
      <c r="L185" s="270">
        <v>2267.3000000000002</v>
      </c>
      <c r="M185" s="270">
        <v>0.99324000000000001</v>
      </c>
      <c r="N185" s="1"/>
      <c r="O185" s="1"/>
    </row>
    <row r="186" spans="1:15" ht="12.75" customHeight="1">
      <c r="A186" s="30">
        <v>176</v>
      </c>
      <c r="B186" s="280" t="s">
        <v>366</v>
      </c>
      <c r="C186" s="270">
        <v>948.25</v>
      </c>
      <c r="D186" s="271">
        <v>954.01666666666677</v>
      </c>
      <c r="E186" s="271">
        <v>937.33333333333348</v>
      </c>
      <c r="F186" s="271">
        <v>926.41666666666674</v>
      </c>
      <c r="G186" s="271">
        <v>909.73333333333346</v>
      </c>
      <c r="H186" s="271">
        <v>964.93333333333351</v>
      </c>
      <c r="I186" s="271">
        <v>981.61666666666667</v>
      </c>
      <c r="J186" s="271">
        <v>992.53333333333353</v>
      </c>
      <c r="K186" s="270">
        <v>970.7</v>
      </c>
      <c r="L186" s="270">
        <v>943.1</v>
      </c>
      <c r="M186" s="270">
        <v>4.6166700000000001</v>
      </c>
      <c r="N186" s="1"/>
      <c r="O186" s="1"/>
    </row>
    <row r="187" spans="1:15" ht="12.75" customHeight="1">
      <c r="A187" s="30">
        <v>177</v>
      </c>
      <c r="B187" s="280" t="s">
        <v>367</v>
      </c>
      <c r="C187" s="270">
        <v>280.2</v>
      </c>
      <c r="D187" s="271">
        <v>279.86666666666667</v>
      </c>
      <c r="E187" s="271">
        <v>277.73333333333335</v>
      </c>
      <c r="F187" s="271">
        <v>275.26666666666665</v>
      </c>
      <c r="G187" s="271">
        <v>273.13333333333333</v>
      </c>
      <c r="H187" s="271">
        <v>282.33333333333337</v>
      </c>
      <c r="I187" s="271">
        <v>284.4666666666667</v>
      </c>
      <c r="J187" s="271">
        <v>286.93333333333339</v>
      </c>
      <c r="K187" s="270">
        <v>282</v>
      </c>
      <c r="L187" s="270">
        <v>277.39999999999998</v>
      </c>
      <c r="M187" s="270">
        <v>1.87995</v>
      </c>
      <c r="N187" s="1"/>
      <c r="O187" s="1"/>
    </row>
    <row r="188" spans="1:15" ht="12.75" customHeight="1">
      <c r="A188" s="30">
        <v>178</v>
      </c>
      <c r="B188" s="280" t="s">
        <v>368</v>
      </c>
      <c r="C188" s="270">
        <v>3344.45</v>
      </c>
      <c r="D188" s="271">
        <v>3349.65</v>
      </c>
      <c r="E188" s="271">
        <v>3308.15</v>
      </c>
      <c r="F188" s="271">
        <v>3271.85</v>
      </c>
      <c r="G188" s="271">
        <v>3230.35</v>
      </c>
      <c r="H188" s="271">
        <v>3385.9500000000003</v>
      </c>
      <c r="I188" s="271">
        <v>3427.4500000000003</v>
      </c>
      <c r="J188" s="271">
        <v>3463.7500000000005</v>
      </c>
      <c r="K188" s="270">
        <v>3391.15</v>
      </c>
      <c r="L188" s="270">
        <v>3313.35</v>
      </c>
      <c r="M188" s="270">
        <v>0.93357000000000001</v>
      </c>
      <c r="N188" s="1"/>
      <c r="O188" s="1"/>
    </row>
    <row r="189" spans="1:15" ht="12.75" customHeight="1">
      <c r="A189" s="30">
        <v>179</v>
      </c>
      <c r="B189" s="280" t="s">
        <v>111</v>
      </c>
      <c r="C189" s="270">
        <v>490.4</v>
      </c>
      <c r="D189" s="271">
        <v>489.66666666666669</v>
      </c>
      <c r="E189" s="271">
        <v>484.93333333333339</v>
      </c>
      <c r="F189" s="271">
        <v>479.4666666666667</v>
      </c>
      <c r="G189" s="271">
        <v>474.73333333333341</v>
      </c>
      <c r="H189" s="271">
        <v>495.13333333333338</v>
      </c>
      <c r="I189" s="271">
        <v>499.86666666666662</v>
      </c>
      <c r="J189" s="271">
        <v>505.33333333333337</v>
      </c>
      <c r="K189" s="270">
        <v>494.4</v>
      </c>
      <c r="L189" s="270">
        <v>484.2</v>
      </c>
      <c r="M189" s="270">
        <v>5.2321</v>
      </c>
      <c r="N189" s="1"/>
      <c r="O189" s="1"/>
    </row>
    <row r="190" spans="1:15" ht="12.75" customHeight="1">
      <c r="A190" s="30">
        <v>180</v>
      </c>
      <c r="B190" s="280" t="s">
        <v>369</v>
      </c>
      <c r="C190" s="270">
        <v>755.95</v>
      </c>
      <c r="D190" s="271">
        <v>751.06666666666672</v>
      </c>
      <c r="E190" s="271">
        <v>741.28333333333342</v>
      </c>
      <c r="F190" s="271">
        <v>726.61666666666667</v>
      </c>
      <c r="G190" s="271">
        <v>716.83333333333337</v>
      </c>
      <c r="H190" s="271">
        <v>765.73333333333346</v>
      </c>
      <c r="I190" s="271">
        <v>775.51666666666677</v>
      </c>
      <c r="J190" s="271">
        <v>790.18333333333351</v>
      </c>
      <c r="K190" s="270">
        <v>760.85</v>
      </c>
      <c r="L190" s="270">
        <v>736.4</v>
      </c>
      <c r="M190" s="270">
        <v>21.400410000000001</v>
      </c>
      <c r="N190" s="1"/>
      <c r="O190" s="1"/>
    </row>
    <row r="191" spans="1:15" ht="12.75" customHeight="1">
      <c r="A191" s="30">
        <v>181</v>
      </c>
      <c r="B191" s="280" t="s">
        <v>370</v>
      </c>
      <c r="C191" s="270">
        <v>86.7</v>
      </c>
      <c r="D191" s="271">
        <v>86.7</v>
      </c>
      <c r="E191" s="271">
        <v>86</v>
      </c>
      <c r="F191" s="271">
        <v>85.3</v>
      </c>
      <c r="G191" s="271">
        <v>84.6</v>
      </c>
      <c r="H191" s="271">
        <v>87.4</v>
      </c>
      <c r="I191" s="271">
        <v>88.100000000000023</v>
      </c>
      <c r="J191" s="271">
        <v>88.800000000000011</v>
      </c>
      <c r="K191" s="270">
        <v>87.4</v>
      </c>
      <c r="L191" s="270">
        <v>86</v>
      </c>
      <c r="M191" s="270">
        <v>4.2749800000000002</v>
      </c>
      <c r="N191" s="1"/>
      <c r="O191" s="1"/>
    </row>
    <row r="192" spans="1:15" ht="12.75" customHeight="1">
      <c r="A192" s="30">
        <v>182</v>
      </c>
      <c r="B192" s="280" t="s">
        <v>371</v>
      </c>
      <c r="C192" s="270">
        <v>157.25</v>
      </c>
      <c r="D192" s="271">
        <v>157.25</v>
      </c>
      <c r="E192" s="271">
        <v>156.30000000000001</v>
      </c>
      <c r="F192" s="271">
        <v>155.35000000000002</v>
      </c>
      <c r="G192" s="271">
        <v>154.40000000000003</v>
      </c>
      <c r="H192" s="271">
        <v>158.19999999999999</v>
      </c>
      <c r="I192" s="271">
        <v>159.14999999999998</v>
      </c>
      <c r="J192" s="271">
        <v>160.09999999999997</v>
      </c>
      <c r="K192" s="270">
        <v>158.19999999999999</v>
      </c>
      <c r="L192" s="270">
        <v>156.30000000000001</v>
      </c>
      <c r="M192" s="270">
        <v>16.42802</v>
      </c>
      <c r="N192" s="1"/>
      <c r="O192" s="1"/>
    </row>
    <row r="193" spans="1:15" ht="12.75" customHeight="1">
      <c r="A193" s="30">
        <v>183</v>
      </c>
      <c r="B193" s="280" t="s">
        <v>259</v>
      </c>
      <c r="C193" s="270">
        <v>239.5</v>
      </c>
      <c r="D193" s="271">
        <v>240.36666666666667</v>
      </c>
      <c r="E193" s="271">
        <v>237.93333333333334</v>
      </c>
      <c r="F193" s="271">
        <v>236.36666666666667</v>
      </c>
      <c r="G193" s="271">
        <v>233.93333333333334</v>
      </c>
      <c r="H193" s="271">
        <v>241.93333333333334</v>
      </c>
      <c r="I193" s="271">
        <v>244.36666666666667</v>
      </c>
      <c r="J193" s="271">
        <v>245.93333333333334</v>
      </c>
      <c r="K193" s="270">
        <v>242.8</v>
      </c>
      <c r="L193" s="270">
        <v>238.8</v>
      </c>
      <c r="M193" s="270">
        <v>5.0938699999999999</v>
      </c>
      <c r="N193" s="1"/>
      <c r="O193" s="1"/>
    </row>
    <row r="194" spans="1:15" ht="12.75" customHeight="1">
      <c r="A194" s="30">
        <v>184</v>
      </c>
      <c r="B194" s="280" t="s">
        <v>373</v>
      </c>
      <c r="C194" s="270">
        <v>1228.6500000000001</v>
      </c>
      <c r="D194" s="271">
        <v>1226.1333333333334</v>
      </c>
      <c r="E194" s="271">
        <v>1207.8666666666668</v>
      </c>
      <c r="F194" s="271">
        <v>1187.0833333333333</v>
      </c>
      <c r="G194" s="271">
        <v>1168.8166666666666</v>
      </c>
      <c r="H194" s="271">
        <v>1246.916666666667</v>
      </c>
      <c r="I194" s="271">
        <v>1265.1833333333338</v>
      </c>
      <c r="J194" s="271">
        <v>1285.9666666666672</v>
      </c>
      <c r="K194" s="270">
        <v>1244.4000000000001</v>
      </c>
      <c r="L194" s="270">
        <v>1205.3499999999999</v>
      </c>
      <c r="M194" s="270">
        <v>2.6712099999999999</v>
      </c>
      <c r="N194" s="1"/>
      <c r="O194" s="1"/>
    </row>
    <row r="195" spans="1:15" ht="12.75" customHeight="1">
      <c r="A195" s="30">
        <v>185</v>
      </c>
      <c r="B195" s="280" t="s">
        <v>113</v>
      </c>
      <c r="C195" s="270">
        <v>931.05</v>
      </c>
      <c r="D195" s="271">
        <v>933.31666666666661</v>
      </c>
      <c r="E195" s="271">
        <v>925.73333333333323</v>
      </c>
      <c r="F195" s="271">
        <v>920.41666666666663</v>
      </c>
      <c r="G195" s="271">
        <v>912.83333333333326</v>
      </c>
      <c r="H195" s="271">
        <v>938.63333333333321</v>
      </c>
      <c r="I195" s="271">
        <v>946.2166666666667</v>
      </c>
      <c r="J195" s="271">
        <v>951.53333333333319</v>
      </c>
      <c r="K195" s="270">
        <v>940.9</v>
      </c>
      <c r="L195" s="270">
        <v>928</v>
      </c>
      <c r="M195" s="270">
        <v>32.146859999999997</v>
      </c>
      <c r="N195" s="1"/>
      <c r="O195" s="1"/>
    </row>
    <row r="196" spans="1:15" ht="12.75" customHeight="1">
      <c r="A196" s="30">
        <v>186</v>
      </c>
      <c r="B196" s="280" t="s">
        <v>115</v>
      </c>
      <c r="C196" s="270">
        <v>2021.2</v>
      </c>
      <c r="D196" s="271">
        <v>2022.8833333333332</v>
      </c>
      <c r="E196" s="271">
        <v>2009.4166666666665</v>
      </c>
      <c r="F196" s="271">
        <v>1997.6333333333332</v>
      </c>
      <c r="G196" s="271">
        <v>1984.1666666666665</v>
      </c>
      <c r="H196" s="271">
        <v>2034.6666666666665</v>
      </c>
      <c r="I196" s="271">
        <v>2048.1333333333332</v>
      </c>
      <c r="J196" s="271">
        <v>2059.9166666666665</v>
      </c>
      <c r="K196" s="270">
        <v>2036.35</v>
      </c>
      <c r="L196" s="270">
        <v>2011.1</v>
      </c>
      <c r="M196" s="270">
        <v>1.6853</v>
      </c>
      <c r="N196" s="1"/>
      <c r="O196" s="1"/>
    </row>
    <row r="197" spans="1:15" ht="12.75" customHeight="1">
      <c r="A197" s="30">
        <v>187</v>
      </c>
      <c r="B197" s="280" t="s">
        <v>116</v>
      </c>
      <c r="C197" s="270">
        <v>1497.6</v>
      </c>
      <c r="D197" s="271">
        <v>1493.25</v>
      </c>
      <c r="E197" s="271">
        <v>1486.5</v>
      </c>
      <c r="F197" s="271">
        <v>1475.4</v>
      </c>
      <c r="G197" s="271">
        <v>1468.65</v>
      </c>
      <c r="H197" s="271">
        <v>1504.35</v>
      </c>
      <c r="I197" s="271">
        <v>1511.1</v>
      </c>
      <c r="J197" s="271">
        <v>1522.1999999999998</v>
      </c>
      <c r="K197" s="270">
        <v>1500</v>
      </c>
      <c r="L197" s="270">
        <v>1482.15</v>
      </c>
      <c r="M197" s="270">
        <v>55.823450000000001</v>
      </c>
      <c r="N197" s="1"/>
      <c r="O197" s="1"/>
    </row>
    <row r="198" spans="1:15" ht="12.75" customHeight="1">
      <c r="A198" s="30">
        <v>188</v>
      </c>
      <c r="B198" s="280" t="s">
        <v>117</v>
      </c>
      <c r="C198" s="270">
        <v>584.35</v>
      </c>
      <c r="D198" s="271">
        <v>582.7833333333333</v>
      </c>
      <c r="E198" s="271">
        <v>579.56666666666661</v>
      </c>
      <c r="F198" s="271">
        <v>574.7833333333333</v>
      </c>
      <c r="G198" s="271">
        <v>571.56666666666661</v>
      </c>
      <c r="H198" s="271">
        <v>587.56666666666661</v>
      </c>
      <c r="I198" s="271">
        <v>590.7833333333333</v>
      </c>
      <c r="J198" s="271">
        <v>595.56666666666661</v>
      </c>
      <c r="K198" s="270">
        <v>586</v>
      </c>
      <c r="L198" s="270">
        <v>578</v>
      </c>
      <c r="M198" s="270">
        <v>23.97242</v>
      </c>
      <c r="N198" s="1"/>
      <c r="O198" s="1"/>
    </row>
    <row r="199" spans="1:15" ht="12.75" customHeight="1">
      <c r="A199" s="30">
        <v>189</v>
      </c>
      <c r="B199" s="280" t="s">
        <v>374</v>
      </c>
      <c r="C199" s="270">
        <v>80.150000000000006</v>
      </c>
      <c r="D199" s="271">
        <v>80.816666666666663</v>
      </c>
      <c r="E199" s="271">
        <v>79.133333333333326</v>
      </c>
      <c r="F199" s="271">
        <v>78.11666666666666</v>
      </c>
      <c r="G199" s="271">
        <v>76.433333333333323</v>
      </c>
      <c r="H199" s="271">
        <v>81.833333333333329</v>
      </c>
      <c r="I199" s="271">
        <v>83.516666666666666</v>
      </c>
      <c r="J199" s="271">
        <v>84.533333333333331</v>
      </c>
      <c r="K199" s="270">
        <v>82.5</v>
      </c>
      <c r="L199" s="270">
        <v>79.8</v>
      </c>
      <c r="M199" s="270">
        <v>180.93495999999999</v>
      </c>
      <c r="N199" s="1"/>
      <c r="O199" s="1"/>
    </row>
    <row r="200" spans="1:15" ht="12.75" customHeight="1">
      <c r="A200" s="30">
        <v>190</v>
      </c>
      <c r="B200" s="280" t="s">
        <v>846</v>
      </c>
      <c r="C200" s="270">
        <v>3970.45</v>
      </c>
      <c r="D200" s="271">
        <v>3971.7000000000003</v>
      </c>
      <c r="E200" s="271">
        <v>3917.8500000000004</v>
      </c>
      <c r="F200" s="271">
        <v>3865.25</v>
      </c>
      <c r="G200" s="271">
        <v>3811.4</v>
      </c>
      <c r="H200" s="271">
        <v>4024.3000000000006</v>
      </c>
      <c r="I200" s="271">
        <v>4078.15</v>
      </c>
      <c r="J200" s="271">
        <v>4130.7500000000009</v>
      </c>
      <c r="K200" s="270">
        <v>4025.55</v>
      </c>
      <c r="L200" s="270">
        <v>3919.1</v>
      </c>
      <c r="M200" s="270">
        <v>0.54022000000000003</v>
      </c>
      <c r="N200" s="1"/>
      <c r="O200" s="1"/>
    </row>
    <row r="201" spans="1:15" ht="12.75" customHeight="1">
      <c r="A201" s="30">
        <v>191</v>
      </c>
      <c r="B201" s="280" t="s">
        <v>375</v>
      </c>
      <c r="C201" s="270">
        <v>1036</v>
      </c>
      <c r="D201" s="271">
        <v>1042.3999999999999</v>
      </c>
      <c r="E201" s="271">
        <v>1021.5999999999997</v>
      </c>
      <c r="F201" s="271">
        <v>1007.1999999999998</v>
      </c>
      <c r="G201" s="271">
        <v>986.39999999999964</v>
      </c>
      <c r="H201" s="271">
        <v>1056.7999999999997</v>
      </c>
      <c r="I201" s="271">
        <v>1077.5999999999999</v>
      </c>
      <c r="J201" s="271">
        <v>1091.9999999999998</v>
      </c>
      <c r="K201" s="270">
        <v>1063.2</v>
      </c>
      <c r="L201" s="270">
        <v>1028</v>
      </c>
      <c r="M201" s="270">
        <v>4.2449300000000001</v>
      </c>
      <c r="N201" s="1"/>
      <c r="O201" s="1"/>
    </row>
    <row r="202" spans="1:15" ht="12.75" customHeight="1">
      <c r="A202" s="30">
        <v>192</v>
      </c>
      <c r="B202" s="280" t="s">
        <v>795</v>
      </c>
      <c r="C202" s="270">
        <v>18.2</v>
      </c>
      <c r="D202" s="271">
        <v>18.366666666666664</v>
      </c>
      <c r="E202" s="271">
        <v>17.883333333333326</v>
      </c>
      <c r="F202" s="271">
        <v>17.566666666666663</v>
      </c>
      <c r="G202" s="271">
        <v>17.083333333333325</v>
      </c>
      <c r="H202" s="271">
        <v>18.683333333333326</v>
      </c>
      <c r="I202" s="271">
        <v>19.166666666666668</v>
      </c>
      <c r="J202" s="271">
        <v>19.483333333333327</v>
      </c>
      <c r="K202" s="270">
        <v>18.850000000000001</v>
      </c>
      <c r="L202" s="270">
        <v>18.05</v>
      </c>
      <c r="M202" s="270">
        <v>41.410080000000001</v>
      </c>
      <c r="N202" s="1"/>
      <c r="O202" s="1"/>
    </row>
    <row r="203" spans="1:15" ht="12.75" customHeight="1">
      <c r="A203" s="30">
        <v>193</v>
      </c>
      <c r="B203" s="280" t="s">
        <v>376</v>
      </c>
      <c r="C203" s="270">
        <v>1048.55</v>
      </c>
      <c r="D203" s="271">
        <v>1045.4833333333333</v>
      </c>
      <c r="E203" s="271">
        <v>1034.7166666666667</v>
      </c>
      <c r="F203" s="271">
        <v>1020.8833333333334</v>
      </c>
      <c r="G203" s="271">
        <v>1010.1166666666668</v>
      </c>
      <c r="H203" s="271">
        <v>1059.3166666666666</v>
      </c>
      <c r="I203" s="271">
        <v>1070.0833333333335</v>
      </c>
      <c r="J203" s="271">
        <v>1083.9166666666665</v>
      </c>
      <c r="K203" s="270">
        <v>1056.25</v>
      </c>
      <c r="L203" s="270">
        <v>1031.6500000000001</v>
      </c>
      <c r="M203" s="270">
        <v>0.28129999999999999</v>
      </c>
      <c r="N203" s="1"/>
      <c r="O203" s="1"/>
    </row>
    <row r="204" spans="1:15" ht="12.75" customHeight="1">
      <c r="A204" s="30">
        <v>194</v>
      </c>
      <c r="B204" s="280" t="s">
        <v>112</v>
      </c>
      <c r="C204" s="270">
        <v>1348.9</v>
      </c>
      <c r="D204" s="271">
        <v>1355.2833333333335</v>
      </c>
      <c r="E204" s="271">
        <v>1337.866666666667</v>
      </c>
      <c r="F204" s="271">
        <v>1326.8333333333335</v>
      </c>
      <c r="G204" s="271">
        <v>1309.416666666667</v>
      </c>
      <c r="H204" s="271">
        <v>1366.3166666666671</v>
      </c>
      <c r="I204" s="271">
        <v>1383.7333333333336</v>
      </c>
      <c r="J204" s="271">
        <v>1394.7666666666671</v>
      </c>
      <c r="K204" s="270">
        <v>1372.7</v>
      </c>
      <c r="L204" s="270">
        <v>1344.25</v>
      </c>
      <c r="M204" s="270">
        <v>3.8098700000000001</v>
      </c>
      <c r="N204" s="1"/>
      <c r="O204" s="1"/>
    </row>
    <row r="205" spans="1:15" ht="12.75" customHeight="1">
      <c r="A205" s="30">
        <v>195</v>
      </c>
      <c r="B205" s="280" t="s">
        <v>378</v>
      </c>
      <c r="C205" s="270">
        <v>105.3</v>
      </c>
      <c r="D205" s="271">
        <v>105.93333333333334</v>
      </c>
      <c r="E205" s="271">
        <v>104.16666666666667</v>
      </c>
      <c r="F205" s="271">
        <v>103.03333333333333</v>
      </c>
      <c r="G205" s="271">
        <v>101.26666666666667</v>
      </c>
      <c r="H205" s="271">
        <v>107.06666666666668</v>
      </c>
      <c r="I205" s="271">
        <v>108.83333333333333</v>
      </c>
      <c r="J205" s="271">
        <v>109.96666666666668</v>
      </c>
      <c r="K205" s="270">
        <v>107.7</v>
      </c>
      <c r="L205" s="270">
        <v>104.8</v>
      </c>
      <c r="M205" s="270">
        <v>13.411060000000001</v>
      </c>
      <c r="N205" s="1"/>
      <c r="O205" s="1"/>
    </row>
    <row r="206" spans="1:15" ht="12.75" customHeight="1">
      <c r="A206" s="30">
        <v>196</v>
      </c>
      <c r="B206" s="280" t="s">
        <v>118</v>
      </c>
      <c r="C206" s="270">
        <v>2857.3</v>
      </c>
      <c r="D206" s="271">
        <v>2858.9333333333329</v>
      </c>
      <c r="E206" s="271">
        <v>2844.3666666666659</v>
      </c>
      <c r="F206" s="271">
        <v>2831.4333333333329</v>
      </c>
      <c r="G206" s="271">
        <v>2816.8666666666659</v>
      </c>
      <c r="H206" s="271">
        <v>2871.8666666666659</v>
      </c>
      <c r="I206" s="271">
        <v>2886.4333333333325</v>
      </c>
      <c r="J206" s="271">
        <v>2899.3666666666659</v>
      </c>
      <c r="K206" s="270">
        <v>2873.5</v>
      </c>
      <c r="L206" s="270">
        <v>2846</v>
      </c>
      <c r="M206" s="270">
        <v>5.1914100000000003</v>
      </c>
      <c r="N206" s="1"/>
      <c r="O206" s="1"/>
    </row>
    <row r="207" spans="1:15" ht="12.75" customHeight="1">
      <c r="A207" s="30">
        <v>197</v>
      </c>
      <c r="B207" s="280" t="s">
        <v>786</v>
      </c>
      <c r="C207" s="270">
        <v>340.45</v>
      </c>
      <c r="D207" s="271">
        <v>339.7166666666667</v>
      </c>
      <c r="E207" s="271">
        <v>335.93333333333339</v>
      </c>
      <c r="F207" s="271">
        <v>331.41666666666669</v>
      </c>
      <c r="G207" s="271">
        <v>327.63333333333338</v>
      </c>
      <c r="H207" s="271">
        <v>344.23333333333341</v>
      </c>
      <c r="I207" s="271">
        <v>348.01666666666671</v>
      </c>
      <c r="J207" s="271">
        <v>352.53333333333342</v>
      </c>
      <c r="K207" s="270">
        <v>343.5</v>
      </c>
      <c r="L207" s="270">
        <v>335.2</v>
      </c>
      <c r="M207" s="270">
        <v>3.8982999999999999</v>
      </c>
      <c r="N207" s="1"/>
      <c r="O207" s="1"/>
    </row>
    <row r="208" spans="1:15" ht="12.75" customHeight="1">
      <c r="A208" s="30">
        <v>198</v>
      </c>
      <c r="B208" s="280" t="s">
        <v>120</v>
      </c>
      <c r="C208" s="270">
        <v>420.55</v>
      </c>
      <c r="D208" s="271">
        <v>425.55</v>
      </c>
      <c r="E208" s="271">
        <v>414.15000000000003</v>
      </c>
      <c r="F208" s="271">
        <v>407.75</v>
      </c>
      <c r="G208" s="271">
        <v>396.35</v>
      </c>
      <c r="H208" s="271">
        <v>431.95000000000005</v>
      </c>
      <c r="I208" s="271">
        <v>443.35</v>
      </c>
      <c r="J208" s="271">
        <v>449.75000000000006</v>
      </c>
      <c r="K208" s="270">
        <v>436.95</v>
      </c>
      <c r="L208" s="270">
        <v>419.15</v>
      </c>
      <c r="M208" s="270">
        <v>120.76714</v>
      </c>
      <c r="N208" s="1"/>
      <c r="O208" s="1"/>
    </row>
    <row r="209" spans="1:15" ht="12.75" customHeight="1">
      <c r="A209" s="30">
        <v>199</v>
      </c>
      <c r="B209" s="280" t="s">
        <v>796</v>
      </c>
      <c r="C209" s="270">
        <v>1412.7</v>
      </c>
      <c r="D209" s="271">
        <v>1418.2666666666667</v>
      </c>
      <c r="E209" s="271">
        <v>1402.6333333333332</v>
      </c>
      <c r="F209" s="271">
        <v>1392.5666666666666</v>
      </c>
      <c r="G209" s="271">
        <v>1376.9333333333332</v>
      </c>
      <c r="H209" s="271">
        <v>1428.3333333333333</v>
      </c>
      <c r="I209" s="271">
        <v>1443.9666666666669</v>
      </c>
      <c r="J209" s="271">
        <v>1454.0333333333333</v>
      </c>
      <c r="K209" s="270">
        <v>1433.9</v>
      </c>
      <c r="L209" s="270">
        <v>1408.2</v>
      </c>
      <c r="M209" s="270">
        <v>0.52268000000000003</v>
      </c>
      <c r="N209" s="1"/>
      <c r="O209" s="1"/>
    </row>
    <row r="210" spans="1:15" ht="12.75" customHeight="1">
      <c r="A210" s="30">
        <v>200</v>
      </c>
      <c r="B210" s="280" t="s">
        <v>260</v>
      </c>
      <c r="C210" s="270">
        <v>2421.8000000000002</v>
      </c>
      <c r="D210" s="271">
        <v>2422.5666666666671</v>
      </c>
      <c r="E210" s="271">
        <v>2407.233333333334</v>
      </c>
      <c r="F210" s="271">
        <v>2392.666666666667</v>
      </c>
      <c r="G210" s="271">
        <v>2377.3333333333339</v>
      </c>
      <c r="H210" s="271">
        <v>2437.1333333333341</v>
      </c>
      <c r="I210" s="271">
        <v>2452.4666666666672</v>
      </c>
      <c r="J210" s="271">
        <v>2467.0333333333342</v>
      </c>
      <c r="K210" s="270">
        <v>2437.9</v>
      </c>
      <c r="L210" s="270">
        <v>2408</v>
      </c>
      <c r="M210" s="270">
        <v>6.1726700000000001</v>
      </c>
      <c r="N210" s="1"/>
      <c r="O210" s="1"/>
    </row>
    <row r="211" spans="1:15" ht="12.75" customHeight="1">
      <c r="A211" s="30">
        <v>201</v>
      </c>
      <c r="B211" s="280" t="s">
        <v>379</v>
      </c>
      <c r="C211" s="270">
        <v>117.9</v>
      </c>
      <c r="D211" s="271">
        <v>118.38333333333333</v>
      </c>
      <c r="E211" s="271">
        <v>116.61666666666665</v>
      </c>
      <c r="F211" s="271">
        <v>115.33333333333331</v>
      </c>
      <c r="G211" s="271">
        <v>113.56666666666663</v>
      </c>
      <c r="H211" s="271">
        <v>119.66666666666666</v>
      </c>
      <c r="I211" s="271">
        <v>121.43333333333334</v>
      </c>
      <c r="J211" s="271">
        <v>122.71666666666667</v>
      </c>
      <c r="K211" s="270">
        <v>120.15</v>
      </c>
      <c r="L211" s="270">
        <v>117.1</v>
      </c>
      <c r="M211" s="270">
        <v>19.052019999999999</v>
      </c>
      <c r="N211" s="1"/>
      <c r="O211" s="1"/>
    </row>
    <row r="212" spans="1:15" ht="12.75" customHeight="1">
      <c r="A212" s="30">
        <v>202</v>
      </c>
      <c r="B212" s="280" t="s">
        <v>121</v>
      </c>
      <c r="C212" s="270">
        <v>250.65</v>
      </c>
      <c r="D212" s="271">
        <v>250.6</v>
      </c>
      <c r="E212" s="271">
        <v>246.2</v>
      </c>
      <c r="F212" s="271">
        <v>241.75</v>
      </c>
      <c r="G212" s="271">
        <v>237.35</v>
      </c>
      <c r="H212" s="271">
        <v>255.04999999999998</v>
      </c>
      <c r="I212" s="271">
        <v>259.45000000000005</v>
      </c>
      <c r="J212" s="271">
        <v>263.89999999999998</v>
      </c>
      <c r="K212" s="270">
        <v>255</v>
      </c>
      <c r="L212" s="270">
        <v>246.15</v>
      </c>
      <c r="M212" s="270">
        <v>75.551060000000007</v>
      </c>
      <c r="N212" s="1"/>
      <c r="O212" s="1"/>
    </row>
    <row r="213" spans="1:15" ht="12.75" customHeight="1">
      <c r="A213" s="30">
        <v>203</v>
      </c>
      <c r="B213" s="280" t="s">
        <v>122</v>
      </c>
      <c r="C213" s="270">
        <v>2577.15</v>
      </c>
      <c r="D213" s="271">
        <v>2578.7166666666667</v>
      </c>
      <c r="E213" s="271">
        <v>2561.4333333333334</v>
      </c>
      <c r="F213" s="271">
        <v>2545.7166666666667</v>
      </c>
      <c r="G213" s="271">
        <v>2528.4333333333334</v>
      </c>
      <c r="H213" s="271">
        <v>2594.4333333333334</v>
      </c>
      <c r="I213" s="271">
        <v>2611.7166666666672</v>
      </c>
      <c r="J213" s="271">
        <v>2627.4333333333334</v>
      </c>
      <c r="K213" s="270">
        <v>2596</v>
      </c>
      <c r="L213" s="270">
        <v>2563</v>
      </c>
      <c r="M213" s="270">
        <v>10.04533</v>
      </c>
      <c r="N213" s="1"/>
      <c r="O213" s="1"/>
    </row>
    <row r="214" spans="1:15" ht="12.75" customHeight="1">
      <c r="A214" s="30">
        <v>204</v>
      </c>
      <c r="B214" s="280" t="s">
        <v>261</v>
      </c>
      <c r="C214" s="270">
        <v>288.64999999999998</v>
      </c>
      <c r="D214" s="271">
        <v>288.36666666666662</v>
      </c>
      <c r="E214" s="271">
        <v>286.78333333333325</v>
      </c>
      <c r="F214" s="271">
        <v>284.91666666666663</v>
      </c>
      <c r="G214" s="271">
        <v>283.33333333333326</v>
      </c>
      <c r="H214" s="271">
        <v>290.23333333333323</v>
      </c>
      <c r="I214" s="271">
        <v>291.81666666666661</v>
      </c>
      <c r="J214" s="271">
        <v>293.68333333333322</v>
      </c>
      <c r="K214" s="270">
        <v>289.95</v>
      </c>
      <c r="L214" s="270">
        <v>286.5</v>
      </c>
      <c r="M214" s="270">
        <v>6.8516500000000002</v>
      </c>
      <c r="N214" s="1"/>
      <c r="O214" s="1"/>
    </row>
    <row r="215" spans="1:15" ht="12.75" customHeight="1">
      <c r="A215" s="30">
        <v>205</v>
      </c>
      <c r="B215" s="280" t="s">
        <v>289</v>
      </c>
      <c r="C215" s="270">
        <v>3764.45</v>
      </c>
      <c r="D215" s="271">
        <v>3771.0666666666671</v>
      </c>
      <c r="E215" s="271">
        <v>3728.1333333333341</v>
      </c>
      <c r="F215" s="271">
        <v>3691.8166666666671</v>
      </c>
      <c r="G215" s="271">
        <v>3648.8833333333341</v>
      </c>
      <c r="H215" s="271">
        <v>3807.3833333333341</v>
      </c>
      <c r="I215" s="271">
        <v>3850.3166666666675</v>
      </c>
      <c r="J215" s="271">
        <v>3886.6333333333341</v>
      </c>
      <c r="K215" s="270">
        <v>3814</v>
      </c>
      <c r="L215" s="270">
        <v>3734.75</v>
      </c>
      <c r="M215" s="270">
        <v>0.40005000000000002</v>
      </c>
      <c r="N215" s="1"/>
      <c r="O215" s="1"/>
    </row>
    <row r="216" spans="1:15" ht="12.75" customHeight="1">
      <c r="A216" s="30">
        <v>206</v>
      </c>
      <c r="B216" s="280" t="s">
        <v>797</v>
      </c>
      <c r="C216" s="270">
        <v>887.15</v>
      </c>
      <c r="D216" s="271">
        <v>884.7166666666667</v>
      </c>
      <c r="E216" s="271">
        <v>872.43333333333339</v>
      </c>
      <c r="F216" s="271">
        <v>857.7166666666667</v>
      </c>
      <c r="G216" s="271">
        <v>845.43333333333339</v>
      </c>
      <c r="H216" s="271">
        <v>899.43333333333339</v>
      </c>
      <c r="I216" s="271">
        <v>911.7166666666667</v>
      </c>
      <c r="J216" s="271">
        <v>926.43333333333339</v>
      </c>
      <c r="K216" s="270">
        <v>897</v>
      </c>
      <c r="L216" s="270">
        <v>870</v>
      </c>
      <c r="M216" s="270">
        <v>3.1683599999999998</v>
      </c>
      <c r="N216" s="1"/>
      <c r="O216" s="1"/>
    </row>
    <row r="217" spans="1:15" ht="12.75" customHeight="1">
      <c r="A217" s="30">
        <v>207</v>
      </c>
      <c r="B217" s="280" t="s">
        <v>380</v>
      </c>
      <c r="C217" s="270">
        <v>41254.9</v>
      </c>
      <c r="D217" s="271">
        <v>41507.283333333333</v>
      </c>
      <c r="E217" s="271">
        <v>40947.616666666669</v>
      </c>
      <c r="F217" s="271">
        <v>40640.333333333336</v>
      </c>
      <c r="G217" s="271">
        <v>40080.666666666672</v>
      </c>
      <c r="H217" s="271">
        <v>41814.566666666666</v>
      </c>
      <c r="I217" s="271">
        <v>42374.233333333337</v>
      </c>
      <c r="J217" s="271">
        <v>42681.516666666663</v>
      </c>
      <c r="K217" s="270">
        <v>42066.95</v>
      </c>
      <c r="L217" s="270">
        <v>41200</v>
      </c>
      <c r="M217" s="270">
        <v>2.0140000000000002E-2</v>
      </c>
      <c r="N217" s="1"/>
      <c r="O217" s="1"/>
    </row>
    <row r="218" spans="1:15" ht="12.75" customHeight="1">
      <c r="A218" s="30">
        <v>208</v>
      </c>
      <c r="B218" s="280" t="s">
        <v>381</v>
      </c>
      <c r="C218" s="270">
        <v>42.35</v>
      </c>
      <c r="D218" s="271">
        <v>42.416666666666671</v>
      </c>
      <c r="E218" s="271">
        <v>42.13333333333334</v>
      </c>
      <c r="F218" s="271">
        <v>41.916666666666671</v>
      </c>
      <c r="G218" s="271">
        <v>41.63333333333334</v>
      </c>
      <c r="H218" s="271">
        <v>42.63333333333334</v>
      </c>
      <c r="I218" s="271">
        <v>42.916666666666671</v>
      </c>
      <c r="J218" s="271">
        <v>43.13333333333334</v>
      </c>
      <c r="K218" s="270">
        <v>42.7</v>
      </c>
      <c r="L218" s="270">
        <v>42.2</v>
      </c>
      <c r="M218" s="270">
        <v>19.736090000000001</v>
      </c>
      <c r="N218" s="1"/>
      <c r="O218" s="1"/>
    </row>
    <row r="219" spans="1:15" ht="12.75" customHeight="1">
      <c r="A219" s="30">
        <v>209</v>
      </c>
      <c r="B219" s="280" t="s">
        <v>114</v>
      </c>
      <c r="C219" s="270">
        <v>2449.65</v>
      </c>
      <c r="D219" s="271">
        <v>2443.8833333333332</v>
      </c>
      <c r="E219" s="271">
        <v>2433.7666666666664</v>
      </c>
      <c r="F219" s="271">
        <v>2417.8833333333332</v>
      </c>
      <c r="G219" s="271">
        <v>2407.7666666666664</v>
      </c>
      <c r="H219" s="271">
        <v>2459.7666666666664</v>
      </c>
      <c r="I219" s="271">
        <v>2469.8833333333332</v>
      </c>
      <c r="J219" s="271">
        <v>2485.7666666666664</v>
      </c>
      <c r="K219" s="270">
        <v>2454</v>
      </c>
      <c r="L219" s="270">
        <v>2428</v>
      </c>
      <c r="M219" s="270">
        <v>19.365030000000001</v>
      </c>
      <c r="N219" s="1"/>
      <c r="O219" s="1"/>
    </row>
    <row r="220" spans="1:15" ht="12.75" customHeight="1">
      <c r="A220" s="30">
        <v>210</v>
      </c>
      <c r="B220" s="280" t="s">
        <v>124</v>
      </c>
      <c r="C220" s="270">
        <v>898.8</v>
      </c>
      <c r="D220" s="271">
        <v>895.0333333333333</v>
      </c>
      <c r="E220" s="271">
        <v>889.26666666666665</v>
      </c>
      <c r="F220" s="271">
        <v>879.73333333333335</v>
      </c>
      <c r="G220" s="271">
        <v>873.9666666666667</v>
      </c>
      <c r="H220" s="271">
        <v>904.56666666666661</v>
      </c>
      <c r="I220" s="271">
        <v>910.33333333333326</v>
      </c>
      <c r="J220" s="271">
        <v>919.86666666666656</v>
      </c>
      <c r="K220" s="270">
        <v>900.8</v>
      </c>
      <c r="L220" s="270">
        <v>885.5</v>
      </c>
      <c r="M220" s="270">
        <v>121.63106000000001</v>
      </c>
      <c r="N220" s="1"/>
      <c r="O220" s="1"/>
    </row>
    <row r="221" spans="1:15" ht="12.75" customHeight="1">
      <c r="A221" s="30">
        <v>211</v>
      </c>
      <c r="B221" s="280" t="s">
        <v>125</v>
      </c>
      <c r="C221" s="270">
        <v>1228.7</v>
      </c>
      <c r="D221" s="271">
        <v>1244.5166666666667</v>
      </c>
      <c r="E221" s="271">
        <v>1206.1833333333334</v>
      </c>
      <c r="F221" s="271">
        <v>1183.6666666666667</v>
      </c>
      <c r="G221" s="271">
        <v>1145.3333333333335</v>
      </c>
      <c r="H221" s="271">
        <v>1267.0333333333333</v>
      </c>
      <c r="I221" s="271">
        <v>1305.3666666666668</v>
      </c>
      <c r="J221" s="271">
        <v>1327.8833333333332</v>
      </c>
      <c r="K221" s="270">
        <v>1282.8499999999999</v>
      </c>
      <c r="L221" s="270">
        <v>1222</v>
      </c>
      <c r="M221" s="270">
        <v>11.926769999999999</v>
      </c>
      <c r="N221" s="1"/>
      <c r="O221" s="1"/>
    </row>
    <row r="222" spans="1:15" ht="12.75" customHeight="1">
      <c r="A222" s="30">
        <v>212</v>
      </c>
      <c r="B222" s="280" t="s">
        <v>126</v>
      </c>
      <c r="C222" s="270">
        <v>593.04999999999995</v>
      </c>
      <c r="D222" s="271">
        <v>591.2166666666667</v>
      </c>
      <c r="E222" s="271">
        <v>585.18333333333339</v>
      </c>
      <c r="F222" s="271">
        <v>577.31666666666672</v>
      </c>
      <c r="G222" s="271">
        <v>571.28333333333342</v>
      </c>
      <c r="H222" s="271">
        <v>599.08333333333337</v>
      </c>
      <c r="I222" s="271">
        <v>605.11666666666667</v>
      </c>
      <c r="J222" s="271">
        <v>612.98333333333335</v>
      </c>
      <c r="K222" s="270">
        <v>597.25</v>
      </c>
      <c r="L222" s="270">
        <v>583.35</v>
      </c>
      <c r="M222" s="270">
        <v>7.0091099999999997</v>
      </c>
      <c r="N222" s="1"/>
      <c r="O222" s="1"/>
    </row>
    <row r="223" spans="1:15" ht="12.75" customHeight="1">
      <c r="A223" s="30">
        <v>213</v>
      </c>
      <c r="B223" s="280" t="s">
        <v>262</v>
      </c>
      <c r="C223" s="270">
        <v>514.25</v>
      </c>
      <c r="D223" s="271">
        <v>509.93333333333334</v>
      </c>
      <c r="E223" s="271">
        <v>502.76666666666665</v>
      </c>
      <c r="F223" s="271">
        <v>491.2833333333333</v>
      </c>
      <c r="G223" s="271">
        <v>484.11666666666662</v>
      </c>
      <c r="H223" s="271">
        <v>521.41666666666674</v>
      </c>
      <c r="I223" s="271">
        <v>528.58333333333326</v>
      </c>
      <c r="J223" s="271">
        <v>540.06666666666672</v>
      </c>
      <c r="K223" s="270">
        <v>517.1</v>
      </c>
      <c r="L223" s="270">
        <v>498.45</v>
      </c>
      <c r="M223" s="270">
        <v>5.6815499999999997</v>
      </c>
      <c r="N223" s="1"/>
      <c r="O223" s="1"/>
    </row>
    <row r="224" spans="1:15" ht="12.75" customHeight="1">
      <c r="A224" s="30">
        <v>214</v>
      </c>
      <c r="B224" s="280" t="s">
        <v>383</v>
      </c>
      <c r="C224" s="270">
        <v>43.75</v>
      </c>
      <c r="D224" s="271">
        <v>43.833333333333336</v>
      </c>
      <c r="E224" s="271">
        <v>43.416666666666671</v>
      </c>
      <c r="F224" s="271">
        <v>43.083333333333336</v>
      </c>
      <c r="G224" s="271">
        <v>42.666666666666671</v>
      </c>
      <c r="H224" s="271">
        <v>44.166666666666671</v>
      </c>
      <c r="I224" s="271">
        <v>44.583333333333343</v>
      </c>
      <c r="J224" s="271">
        <v>44.916666666666671</v>
      </c>
      <c r="K224" s="270">
        <v>44.25</v>
      </c>
      <c r="L224" s="270">
        <v>43.5</v>
      </c>
      <c r="M224" s="270">
        <v>61.582070000000002</v>
      </c>
      <c r="N224" s="1"/>
      <c r="O224" s="1"/>
    </row>
    <row r="225" spans="1:15" ht="12.75" customHeight="1">
      <c r="A225" s="30">
        <v>215</v>
      </c>
      <c r="B225" s="280" t="s">
        <v>128</v>
      </c>
      <c r="C225" s="270">
        <v>51.1</v>
      </c>
      <c r="D225" s="271">
        <v>51.04999999999999</v>
      </c>
      <c r="E225" s="271">
        <v>50.59999999999998</v>
      </c>
      <c r="F225" s="271">
        <v>50.099999999999987</v>
      </c>
      <c r="G225" s="271">
        <v>49.649999999999977</v>
      </c>
      <c r="H225" s="271">
        <v>51.549999999999983</v>
      </c>
      <c r="I225" s="271">
        <v>51.999999999999986</v>
      </c>
      <c r="J225" s="271">
        <v>52.499999999999986</v>
      </c>
      <c r="K225" s="270">
        <v>51.5</v>
      </c>
      <c r="L225" s="270">
        <v>50.55</v>
      </c>
      <c r="M225" s="270">
        <v>338.64201000000003</v>
      </c>
      <c r="N225" s="1"/>
      <c r="O225" s="1"/>
    </row>
    <row r="226" spans="1:15" ht="12.75" customHeight="1">
      <c r="A226" s="30">
        <v>216</v>
      </c>
      <c r="B226" s="280" t="s">
        <v>384</v>
      </c>
      <c r="C226" s="270">
        <v>69.900000000000006</v>
      </c>
      <c r="D226" s="271">
        <v>69.683333333333337</v>
      </c>
      <c r="E226" s="271">
        <v>68.866666666666674</v>
      </c>
      <c r="F226" s="271">
        <v>67.833333333333343</v>
      </c>
      <c r="G226" s="271">
        <v>67.01666666666668</v>
      </c>
      <c r="H226" s="271">
        <v>70.716666666666669</v>
      </c>
      <c r="I226" s="271">
        <v>71.533333333333331</v>
      </c>
      <c r="J226" s="271">
        <v>72.566666666666663</v>
      </c>
      <c r="K226" s="270">
        <v>70.5</v>
      </c>
      <c r="L226" s="270">
        <v>68.650000000000006</v>
      </c>
      <c r="M226" s="270">
        <v>90.527979999999999</v>
      </c>
      <c r="N226" s="1"/>
      <c r="O226" s="1"/>
    </row>
    <row r="227" spans="1:15" ht="12.75" customHeight="1">
      <c r="A227" s="30">
        <v>217</v>
      </c>
      <c r="B227" s="280" t="s">
        <v>385</v>
      </c>
      <c r="C227" s="270">
        <v>1038.7</v>
      </c>
      <c r="D227" s="271">
        <v>1043.2333333333333</v>
      </c>
      <c r="E227" s="271">
        <v>1015.4666666666667</v>
      </c>
      <c r="F227" s="271">
        <v>992.23333333333335</v>
      </c>
      <c r="G227" s="271">
        <v>964.4666666666667</v>
      </c>
      <c r="H227" s="271">
        <v>1066.4666666666667</v>
      </c>
      <c r="I227" s="271">
        <v>1094.2333333333336</v>
      </c>
      <c r="J227" s="271">
        <v>1117.4666666666667</v>
      </c>
      <c r="K227" s="270">
        <v>1071</v>
      </c>
      <c r="L227" s="270">
        <v>1020</v>
      </c>
      <c r="M227" s="270">
        <v>0.33415</v>
      </c>
      <c r="N227" s="1"/>
      <c r="O227" s="1"/>
    </row>
    <row r="228" spans="1:15" ht="12.75" customHeight="1">
      <c r="A228" s="30">
        <v>218</v>
      </c>
      <c r="B228" s="280" t="s">
        <v>386</v>
      </c>
      <c r="C228" s="270">
        <v>335.25</v>
      </c>
      <c r="D228" s="271">
        <v>334.15000000000003</v>
      </c>
      <c r="E228" s="271">
        <v>331.30000000000007</v>
      </c>
      <c r="F228" s="271">
        <v>327.35000000000002</v>
      </c>
      <c r="G228" s="271">
        <v>324.50000000000006</v>
      </c>
      <c r="H228" s="271">
        <v>338.10000000000008</v>
      </c>
      <c r="I228" s="271">
        <v>340.9500000000001</v>
      </c>
      <c r="J228" s="271">
        <v>344.90000000000009</v>
      </c>
      <c r="K228" s="270">
        <v>337</v>
      </c>
      <c r="L228" s="270">
        <v>330.2</v>
      </c>
      <c r="M228" s="270">
        <v>5.8455199999999996</v>
      </c>
      <c r="N228" s="1"/>
      <c r="O228" s="1"/>
    </row>
    <row r="229" spans="1:15" ht="12.75" customHeight="1">
      <c r="A229" s="30">
        <v>219</v>
      </c>
      <c r="B229" s="280" t="s">
        <v>387</v>
      </c>
      <c r="C229" s="270">
        <v>1794.85</v>
      </c>
      <c r="D229" s="271">
        <v>1782.2</v>
      </c>
      <c r="E229" s="271">
        <v>1739.4</v>
      </c>
      <c r="F229" s="271">
        <v>1683.95</v>
      </c>
      <c r="G229" s="271">
        <v>1641.15</v>
      </c>
      <c r="H229" s="271">
        <v>1837.65</v>
      </c>
      <c r="I229" s="271">
        <v>1880.4499999999998</v>
      </c>
      <c r="J229" s="271">
        <v>1935.9</v>
      </c>
      <c r="K229" s="270">
        <v>1825</v>
      </c>
      <c r="L229" s="270">
        <v>1726.75</v>
      </c>
      <c r="M229" s="270">
        <v>0.90464</v>
      </c>
      <c r="N229" s="1"/>
      <c r="O229" s="1"/>
    </row>
    <row r="230" spans="1:15" ht="12.75" customHeight="1">
      <c r="A230" s="30">
        <v>220</v>
      </c>
      <c r="B230" s="280" t="s">
        <v>388</v>
      </c>
      <c r="C230" s="270">
        <v>236.35</v>
      </c>
      <c r="D230" s="271">
        <v>237.91666666666666</v>
      </c>
      <c r="E230" s="271">
        <v>233.43333333333331</v>
      </c>
      <c r="F230" s="271">
        <v>230.51666666666665</v>
      </c>
      <c r="G230" s="271">
        <v>226.0333333333333</v>
      </c>
      <c r="H230" s="271">
        <v>240.83333333333331</v>
      </c>
      <c r="I230" s="271">
        <v>245.31666666666666</v>
      </c>
      <c r="J230" s="271">
        <v>248.23333333333332</v>
      </c>
      <c r="K230" s="270">
        <v>242.4</v>
      </c>
      <c r="L230" s="270">
        <v>235</v>
      </c>
      <c r="M230" s="270">
        <v>8.2009299999999996</v>
      </c>
      <c r="N230" s="1"/>
      <c r="O230" s="1"/>
    </row>
    <row r="231" spans="1:15" ht="12.75" customHeight="1">
      <c r="A231" s="30">
        <v>221</v>
      </c>
      <c r="B231" s="280" t="s">
        <v>389</v>
      </c>
      <c r="C231" s="270">
        <v>41.9</v>
      </c>
      <c r="D231" s="271">
        <v>42.050000000000004</v>
      </c>
      <c r="E231" s="271">
        <v>41.70000000000001</v>
      </c>
      <c r="F231" s="271">
        <v>41.500000000000007</v>
      </c>
      <c r="G231" s="271">
        <v>41.150000000000013</v>
      </c>
      <c r="H231" s="271">
        <v>42.250000000000007</v>
      </c>
      <c r="I231" s="271">
        <v>42.6</v>
      </c>
      <c r="J231" s="271">
        <v>42.800000000000004</v>
      </c>
      <c r="K231" s="270">
        <v>42.4</v>
      </c>
      <c r="L231" s="270">
        <v>41.85</v>
      </c>
      <c r="M231" s="270">
        <v>8.7962399999999992</v>
      </c>
      <c r="N231" s="1"/>
      <c r="O231" s="1"/>
    </row>
    <row r="232" spans="1:15" ht="12.75" customHeight="1">
      <c r="A232" s="30">
        <v>222</v>
      </c>
      <c r="B232" s="280" t="s">
        <v>137</v>
      </c>
      <c r="C232" s="270">
        <v>329.9</v>
      </c>
      <c r="D232" s="271">
        <v>329.33333333333331</v>
      </c>
      <c r="E232" s="271">
        <v>328.06666666666661</v>
      </c>
      <c r="F232" s="271">
        <v>326.23333333333329</v>
      </c>
      <c r="G232" s="271">
        <v>324.96666666666658</v>
      </c>
      <c r="H232" s="271">
        <v>331.16666666666663</v>
      </c>
      <c r="I232" s="271">
        <v>332.43333333333339</v>
      </c>
      <c r="J232" s="271">
        <v>334.26666666666665</v>
      </c>
      <c r="K232" s="270">
        <v>330.6</v>
      </c>
      <c r="L232" s="270">
        <v>327.5</v>
      </c>
      <c r="M232" s="270">
        <v>109.1113</v>
      </c>
      <c r="N232" s="1"/>
      <c r="O232" s="1"/>
    </row>
    <row r="233" spans="1:15" ht="12.75" customHeight="1">
      <c r="A233" s="30">
        <v>223</v>
      </c>
      <c r="B233" s="280" t="s">
        <v>390</v>
      </c>
      <c r="C233" s="270">
        <v>114.5</v>
      </c>
      <c r="D233" s="271">
        <v>114.78333333333335</v>
      </c>
      <c r="E233" s="271">
        <v>113.81666666666669</v>
      </c>
      <c r="F233" s="271">
        <v>113.13333333333334</v>
      </c>
      <c r="G233" s="271">
        <v>112.16666666666669</v>
      </c>
      <c r="H233" s="271">
        <v>115.4666666666667</v>
      </c>
      <c r="I233" s="271">
        <v>116.43333333333337</v>
      </c>
      <c r="J233" s="271">
        <v>117.1166666666667</v>
      </c>
      <c r="K233" s="270">
        <v>115.75</v>
      </c>
      <c r="L233" s="270">
        <v>114.1</v>
      </c>
      <c r="M233" s="270">
        <v>3.75474</v>
      </c>
      <c r="N233" s="1"/>
      <c r="O233" s="1"/>
    </row>
    <row r="234" spans="1:15" ht="12.75" customHeight="1">
      <c r="A234" s="30">
        <v>224</v>
      </c>
      <c r="B234" s="280" t="s">
        <v>391</v>
      </c>
      <c r="C234" s="270">
        <v>236.75</v>
      </c>
      <c r="D234" s="271">
        <v>237.6</v>
      </c>
      <c r="E234" s="271">
        <v>235.14999999999998</v>
      </c>
      <c r="F234" s="271">
        <v>233.54999999999998</v>
      </c>
      <c r="G234" s="271">
        <v>231.09999999999997</v>
      </c>
      <c r="H234" s="271">
        <v>239.2</v>
      </c>
      <c r="I234" s="271">
        <v>241.64999999999998</v>
      </c>
      <c r="J234" s="271">
        <v>243.25</v>
      </c>
      <c r="K234" s="270">
        <v>240.05</v>
      </c>
      <c r="L234" s="270">
        <v>236</v>
      </c>
      <c r="M234" s="270">
        <v>27.360060000000001</v>
      </c>
      <c r="N234" s="1"/>
      <c r="O234" s="1"/>
    </row>
    <row r="235" spans="1:15" ht="12.75" customHeight="1">
      <c r="A235" s="30">
        <v>225</v>
      </c>
      <c r="B235" s="280" t="s">
        <v>123</v>
      </c>
      <c r="C235" s="270">
        <v>135.75</v>
      </c>
      <c r="D235" s="271">
        <v>136.66666666666666</v>
      </c>
      <c r="E235" s="271">
        <v>134.38333333333333</v>
      </c>
      <c r="F235" s="271">
        <v>133.01666666666668</v>
      </c>
      <c r="G235" s="271">
        <v>130.73333333333335</v>
      </c>
      <c r="H235" s="271">
        <v>138.0333333333333</v>
      </c>
      <c r="I235" s="271">
        <v>140.31666666666666</v>
      </c>
      <c r="J235" s="271">
        <v>141.68333333333328</v>
      </c>
      <c r="K235" s="270">
        <v>138.94999999999999</v>
      </c>
      <c r="L235" s="270">
        <v>135.30000000000001</v>
      </c>
      <c r="M235" s="270">
        <v>72.760930000000002</v>
      </c>
      <c r="N235" s="1"/>
      <c r="O235" s="1"/>
    </row>
    <row r="236" spans="1:15" ht="12.75" customHeight="1">
      <c r="A236" s="30">
        <v>226</v>
      </c>
      <c r="B236" s="280" t="s">
        <v>392</v>
      </c>
      <c r="C236" s="270">
        <v>91.85</v>
      </c>
      <c r="D236" s="271">
        <v>92.416666666666671</v>
      </c>
      <c r="E236" s="271">
        <v>90.433333333333337</v>
      </c>
      <c r="F236" s="271">
        <v>89.016666666666666</v>
      </c>
      <c r="G236" s="271">
        <v>87.033333333333331</v>
      </c>
      <c r="H236" s="271">
        <v>93.833333333333343</v>
      </c>
      <c r="I236" s="271">
        <v>95.816666666666663</v>
      </c>
      <c r="J236" s="271">
        <v>97.233333333333348</v>
      </c>
      <c r="K236" s="270">
        <v>94.4</v>
      </c>
      <c r="L236" s="270">
        <v>91</v>
      </c>
      <c r="M236" s="270">
        <v>83.415329999999997</v>
      </c>
      <c r="N236" s="1"/>
      <c r="O236" s="1"/>
    </row>
    <row r="237" spans="1:15" ht="12.75" customHeight="1">
      <c r="A237" s="30">
        <v>227</v>
      </c>
      <c r="B237" s="280" t="s">
        <v>263</v>
      </c>
      <c r="C237" s="270">
        <v>4746.8</v>
      </c>
      <c r="D237" s="271">
        <v>4769.9833333333336</v>
      </c>
      <c r="E237" s="271">
        <v>4708.2666666666673</v>
      </c>
      <c r="F237" s="271">
        <v>4669.7333333333336</v>
      </c>
      <c r="G237" s="271">
        <v>4608.0166666666673</v>
      </c>
      <c r="H237" s="271">
        <v>4808.5166666666673</v>
      </c>
      <c r="I237" s="271">
        <v>4870.2333333333345</v>
      </c>
      <c r="J237" s="271">
        <v>4908.7666666666673</v>
      </c>
      <c r="K237" s="270">
        <v>4831.7</v>
      </c>
      <c r="L237" s="270">
        <v>4731.45</v>
      </c>
      <c r="M237" s="270">
        <v>1.0082500000000001</v>
      </c>
      <c r="N237" s="1"/>
      <c r="O237" s="1"/>
    </row>
    <row r="238" spans="1:15" ht="12.75" customHeight="1">
      <c r="A238" s="30">
        <v>228</v>
      </c>
      <c r="B238" s="280" t="s">
        <v>393</v>
      </c>
      <c r="C238" s="270">
        <v>203.55</v>
      </c>
      <c r="D238" s="271">
        <v>200.41666666666666</v>
      </c>
      <c r="E238" s="271">
        <v>195.23333333333332</v>
      </c>
      <c r="F238" s="271">
        <v>186.91666666666666</v>
      </c>
      <c r="G238" s="271">
        <v>181.73333333333332</v>
      </c>
      <c r="H238" s="271">
        <v>208.73333333333332</v>
      </c>
      <c r="I238" s="271">
        <v>213.91666666666666</v>
      </c>
      <c r="J238" s="271">
        <v>222.23333333333332</v>
      </c>
      <c r="K238" s="270">
        <v>205.6</v>
      </c>
      <c r="L238" s="270">
        <v>192.1</v>
      </c>
      <c r="M238" s="270">
        <v>77.088009999999997</v>
      </c>
      <c r="N238" s="1"/>
      <c r="O238" s="1"/>
    </row>
    <row r="239" spans="1:15" ht="12.75" customHeight="1">
      <c r="A239" s="30">
        <v>229</v>
      </c>
      <c r="B239" s="280" t="s">
        <v>394</v>
      </c>
      <c r="C239" s="270">
        <v>160</v>
      </c>
      <c r="D239" s="271">
        <v>160.85</v>
      </c>
      <c r="E239" s="271">
        <v>158.75</v>
      </c>
      <c r="F239" s="271">
        <v>157.5</v>
      </c>
      <c r="G239" s="271">
        <v>155.4</v>
      </c>
      <c r="H239" s="271">
        <v>162.1</v>
      </c>
      <c r="I239" s="271">
        <v>164.19999999999996</v>
      </c>
      <c r="J239" s="271">
        <v>165.45</v>
      </c>
      <c r="K239" s="270">
        <v>162.94999999999999</v>
      </c>
      <c r="L239" s="270">
        <v>159.6</v>
      </c>
      <c r="M239" s="270">
        <v>105.95905</v>
      </c>
      <c r="N239" s="1"/>
      <c r="O239" s="1"/>
    </row>
    <row r="240" spans="1:15" ht="12.75" customHeight="1">
      <c r="A240" s="30">
        <v>230</v>
      </c>
      <c r="B240" s="280" t="s">
        <v>130</v>
      </c>
      <c r="C240" s="270">
        <v>309.39999999999998</v>
      </c>
      <c r="D240" s="271">
        <v>309.5</v>
      </c>
      <c r="E240" s="271">
        <v>307.60000000000002</v>
      </c>
      <c r="F240" s="271">
        <v>305.8</v>
      </c>
      <c r="G240" s="271">
        <v>303.90000000000003</v>
      </c>
      <c r="H240" s="271">
        <v>311.3</v>
      </c>
      <c r="I240" s="271">
        <v>313.2</v>
      </c>
      <c r="J240" s="271">
        <v>315</v>
      </c>
      <c r="K240" s="270">
        <v>311.39999999999998</v>
      </c>
      <c r="L240" s="270">
        <v>307.7</v>
      </c>
      <c r="M240" s="270">
        <v>33.298879999999997</v>
      </c>
      <c r="N240" s="1"/>
      <c r="O240" s="1"/>
    </row>
    <row r="241" spans="1:15" ht="12.75" customHeight="1">
      <c r="A241" s="30">
        <v>231</v>
      </c>
      <c r="B241" s="280" t="s">
        <v>135</v>
      </c>
      <c r="C241" s="270">
        <v>73.05</v>
      </c>
      <c r="D241" s="271">
        <v>72.866666666666674</v>
      </c>
      <c r="E241" s="271">
        <v>71.983333333333348</v>
      </c>
      <c r="F241" s="271">
        <v>70.916666666666671</v>
      </c>
      <c r="G241" s="271">
        <v>70.033333333333346</v>
      </c>
      <c r="H241" s="271">
        <v>73.933333333333351</v>
      </c>
      <c r="I241" s="271">
        <v>74.816666666666677</v>
      </c>
      <c r="J241" s="271">
        <v>75.883333333333354</v>
      </c>
      <c r="K241" s="270">
        <v>73.75</v>
      </c>
      <c r="L241" s="270">
        <v>71.8</v>
      </c>
      <c r="M241" s="270">
        <v>244.01526999999999</v>
      </c>
      <c r="N241" s="1"/>
      <c r="O241" s="1"/>
    </row>
    <row r="242" spans="1:15" ht="12.75" customHeight="1">
      <c r="A242" s="30">
        <v>232</v>
      </c>
      <c r="B242" s="280" t="s">
        <v>395</v>
      </c>
      <c r="C242" s="270">
        <v>18.850000000000001</v>
      </c>
      <c r="D242" s="271">
        <v>18.866666666666671</v>
      </c>
      <c r="E242" s="271">
        <v>18.433333333333341</v>
      </c>
      <c r="F242" s="271">
        <v>18.016666666666669</v>
      </c>
      <c r="G242" s="271">
        <v>17.583333333333339</v>
      </c>
      <c r="H242" s="271">
        <v>19.283333333333342</v>
      </c>
      <c r="I242" s="271">
        <v>19.716666666666672</v>
      </c>
      <c r="J242" s="271">
        <v>20.133333333333344</v>
      </c>
      <c r="K242" s="270">
        <v>19.3</v>
      </c>
      <c r="L242" s="270">
        <v>18.45</v>
      </c>
      <c r="M242" s="270">
        <v>71.304100000000005</v>
      </c>
      <c r="N242" s="1"/>
      <c r="O242" s="1"/>
    </row>
    <row r="243" spans="1:15" ht="12.75" customHeight="1">
      <c r="A243" s="30">
        <v>233</v>
      </c>
      <c r="B243" s="280" t="s">
        <v>136</v>
      </c>
      <c r="C243" s="270">
        <v>714.8</v>
      </c>
      <c r="D243" s="271">
        <v>715.98333333333323</v>
      </c>
      <c r="E243" s="271">
        <v>707.96666666666647</v>
      </c>
      <c r="F243" s="271">
        <v>701.13333333333321</v>
      </c>
      <c r="G243" s="271">
        <v>693.11666666666645</v>
      </c>
      <c r="H243" s="271">
        <v>722.81666666666649</v>
      </c>
      <c r="I243" s="271">
        <v>730.83333333333314</v>
      </c>
      <c r="J243" s="271">
        <v>737.66666666666652</v>
      </c>
      <c r="K243" s="270">
        <v>724</v>
      </c>
      <c r="L243" s="270">
        <v>709.15</v>
      </c>
      <c r="M243" s="270">
        <v>25.015920000000001</v>
      </c>
      <c r="N243" s="1"/>
      <c r="O243" s="1"/>
    </row>
    <row r="244" spans="1:15" ht="12.75" customHeight="1">
      <c r="A244" s="30">
        <v>234</v>
      </c>
      <c r="B244" s="280" t="s">
        <v>791</v>
      </c>
      <c r="C244" s="270">
        <v>22.75</v>
      </c>
      <c r="D244" s="271">
        <v>22.816666666666666</v>
      </c>
      <c r="E244" s="271">
        <v>22.633333333333333</v>
      </c>
      <c r="F244" s="271">
        <v>22.516666666666666</v>
      </c>
      <c r="G244" s="271">
        <v>22.333333333333332</v>
      </c>
      <c r="H244" s="271">
        <v>22.933333333333334</v>
      </c>
      <c r="I244" s="271">
        <v>23.116666666666664</v>
      </c>
      <c r="J244" s="271">
        <v>23.233333333333334</v>
      </c>
      <c r="K244" s="270">
        <v>23</v>
      </c>
      <c r="L244" s="270">
        <v>22.7</v>
      </c>
      <c r="M244" s="270">
        <v>85.447339999999997</v>
      </c>
      <c r="N244" s="1"/>
      <c r="O244" s="1"/>
    </row>
    <row r="245" spans="1:15" ht="12.75" customHeight="1">
      <c r="A245" s="30">
        <v>235</v>
      </c>
      <c r="B245" s="280" t="s">
        <v>798</v>
      </c>
      <c r="C245" s="270">
        <v>1550.8</v>
      </c>
      <c r="D245" s="271">
        <v>1554.3333333333333</v>
      </c>
      <c r="E245" s="271">
        <v>1536.6666666666665</v>
      </c>
      <c r="F245" s="271">
        <v>1522.5333333333333</v>
      </c>
      <c r="G245" s="271">
        <v>1504.8666666666666</v>
      </c>
      <c r="H245" s="271">
        <v>1568.4666666666665</v>
      </c>
      <c r="I245" s="271">
        <v>1586.133333333333</v>
      </c>
      <c r="J245" s="271">
        <v>1600.2666666666664</v>
      </c>
      <c r="K245" s="270">
        <v>1572</v>
      </c>
      <c r="L245" s="270">
        <v>1540.2</v>
      </c>
      <c r="M245" s="270">
        <v>0.95184000000000002</v>
      </c>
      <c r="N245" s="1"/>
      <c r="O245" s="1"/>
    </row>
    <row r="246" spans="1:15" ht="12.75" customHeight="1">
      <c r="A246" s="30">
        <v>236</v>
      </c>
      <c r="B246" s="280" t="s">
        <v>396</v>
      </c>
      <c r="C246" s="270">
        <v>163.4</v>
      </c>
      <c r="D246" s="271">
        <v>164.18333333333331</v>
      </c>
      <c r="E246" s="271">
        <v>161.36666666666662</v>
      </c>
      <c r="F246" s="271">
        <v>159.33333333333331</v>
      </c>
      <c r="G246" s="271">
        <v>156.51666666666662</v>
      </c>
      <c r="H246" s="271">
        <v>166.21666666666661</v>
      </c>
      <c r="I246" s="271">
        <v>169.03333333333327</v>
      </c>
      <c r="J246" s="271">
        <v>171.06666666666661</v>
      </c>
      <c r="K246" s="270">
        <v>167</v>
      </c>
      <c r="L246" s="270">
        <v>162.15</v>
      </c>
      <c r="M246" s="270">
        <v>2.8353999999999999</v>
      </c>
      <c r="N246" s="1"/>
      <c r="O246" s="1"/>
    </row>
    <row r="247" spans="1:15" ht="12.75" customHeight="1">
      <c r="A247" s="30">
        <v>237</v>
      </c>
      <c r="B247" s="280" t="s">
        <v>397</v>
      </c>
      <c r="C247" s="270">
        <v>364.8</v>
      </c>
      <c r="D247" s="271">
        <v>366.33333333333331</v>
      </c>
      <c r="E247" s="271">
        <v>361.96666666666664</v>
      </c>
      <c r="F247" s="271">
        <v>359.13333333333333</v>
      </c>
      <c r="G247" s="271">
        <v>354.76666666666665</v>
      </c>
      <c r="H247" s="271">
        <v>369.16666666666663</v>
      </c>
      <c r="I247" s="271">
        <v>373.5333333333333</v>
      </c>
      <c r="J247" s="271">
        <v>376.36666666666662</v>
      </c>
      <c r="K247" s="270">
        <v>370.7</v>
      </c>
      <c r="L247" s="270">
        <v>363.5</v>
      </c>
      <c r="M247" s="270">
        <v>0.38986999999999999</v>
      </c>
      <c r="N247" s="1"/>
      <c r="O247" s="1"/>
    </row>
    <row r="248" spans="1:15" ht="12.75" customHeight="1">
      <c r="A248" s="30">
        <v>238</v>
      </c>
      <c r="B248" s="280" t="s">
        <v>129</v>
      </c>
      <c r="C248" s="270">
        <v>414.5</v>
      </c>
      <c r="D248" s="271">
        <v>416.66666666666669</v>
      </c>
      <c r="E248" s="271">
        <v>411.33333333333337</v>
      </c>
      <c r="F248" s="271">
        <v>408.16666666666669</v>
      </c>
      <c r="G248" s="271">
        <v>402.83333333333337</v>
      </c>
      <c r="H248" s="271">
        <v>419.83333333333337</v>
      </c>
      <c r="I248" s="271">
        <v>425.16666666666674</v>
      </c>
      <c r="J248" s="271">
        <v>428.33333333333337</v>
      </c>
      <c r="K248" s="270">
        <v>422</v>
      </c>
      <c r="L248" s="270">
        <v>413.5</v>
      </c>
      <c r="M248" s="270">
        <v>10.82591</v>
      </c>
      <c r="N248" s="1"/>
      <c r="O248" s="1"/>
    </row>
    <row r="249" spans="1:15" ht="12.75" customHeight="1">
      <c r="A249" s="30">
        <v>239</v>
      </c>
      <c r="B249" s="280" t="s">
        <v>133</v>
      </c>
      <c r="C249" s="270">
        <v>203.05</v>
      </c>
      <c r="D249" s="271">
        <v>202.9</v>
      </c>
      <c r="E249" s="271">
        <v>201.75</v>
      </c>
      <c r="F249" s="271">
        <v>200.45</v>
      </c>
      <c r="G249" s="271">
        <v>199.29999999999998</v>
      </c>
      <c r="H249" s="271">
        <v>204.20000000000002</v>
      </c>
      <c r="I249" s="271">
        <v>205.35000000000005</v>
      </c>
      <c r="J249" s="271">
        <v>206.65000000000003</v>
      </c>
      <c r="K249" s="270">
        <v>204.05</v>
      </c>
      <c r="L249" s="270">
        <v>201.6</v>
      </c>
      <c r="M249" s="270">
        <v>16.965119999999999</v>
      </c>
      <c r="N249" s="1"/>
      <c r="O249" s="1"/>
    </row>
    <row r="250" spans="1:15" ht="12.75" customHeight="1">
      <c r="A250" s="30">
        <v>240</v>
      </c>
      <c r="B250" s="280" t="s">
        <v>132</v>
      </c>
      <c r="C250" s="270">
        <v>1108.3</v>
      </c>
      <c r="D250" s="271">
        <v>1106.9000000000001</v>
      </c>
      <c r="E250" s="271">
        <v>1098.8000000000002</v>
      </c>
      <c r="F250" s="271">
        <v>1089.3000000000002</v>
      </c>
      <c r="G250" s="271">
        <v>1081.2000000000003</v>
      </c>
      <c r="H250" s="271">
        <v>1116.4000000000001</v>
      </c>
      <c r="I250" s="271">
        <v>1124.5</v>
      </c>
      <c r="J250" s="271">
        <v>1134</v>
      </c>
      <c r="K250" s="270">
        <v>1115</v>
      </c>
      <c r="L250" s="270">
        <v>1097.4000000000001</v>
      </c>
      <c r="M250" s="270">
        <v>29.959689999999998</v>
      </c>
      <c r="N250" s="1"/>
      <c r="O250" s="1"/>
    </row>
    <row r="251" spans="1:15" ht="12.75" customHeight="1">
      <c r="A251" s="30">
        <v>241</v>
      </c>
      <c r="B251" s="280" t="s">
        <v>398</v>
      </c>
      <c r="C251" s="270">
        <v>16.649999999999999</v>
      </c>
      <c r="D251" s="271">
        <v>16.616666666666664</v>
      </c>
      <c r="E251" s="271">
        <v>15.783333333333328</v>
      </c>
      <c r="F251" s="271">
        <v>14.916666666666664</v>
      </c>
      <c r="G251" s="271">
        <v>14.083333333333329</v>
      </c>
      <c r="H251" s="271">
        <v>17.483333333333327</v>
      </c>
      <c r="I251" s="271">
        <v>18.316666666666663</v>
      </c>
      <c r="J251" s="271">
        <v>19.183333333333326</v>
      </c>
      <c r="K251" s="270">
        <v>17.45</v>
      </c>
      <c r="L251" s="270">
        <v>15.75</v>
      </c>
      <c r="M251" s="270">
        <v>182.71473</v>
      </c>
      <c r="N251" s="1"/>
      <c r="O251" s="1"/>
    </row>
    <row r="252" spans="1:15" ht="12.75" customHeight="1">
      <c r="A252" s="30">
        <v>242</v>
      </c>
      <c r="B252" s="280" t="s">
        <v>164</v>
      </c>
      <c r="C252" s="270">
        <v>4201.8500000000004</v>
      </c>
      <c r="D252" s="271">
        <v>4215.3</v>
      </c>
      <c r="E252" s="271">
        <v>4176.6000000000004</v>
      </c>
      <c r="F252" s="271">
        <v>4151.3500000000004</v>
      </c>
      <c r="G252" s="271">
        <v>4112.6500000000005</v>
      </c>
      <c r="H252" s="271">
        <v>4240.55</v>
      </c>
      <c r="I252" s="271">
        <v>4279.2499999999991</v>
      </c>
      <c r="J252" s="271">
        <v>4304.5</v>
      </c>
      <c r="K252" s="270">
        <v>4254</v>
      </c>
      <c r="L252" s="270">
        <v>4190.05</v>
      </c>
      <c r="M252" s="270">
        <v>2.8304399999999998</v>
      </c>
      <c r="N252" s="1"/>
      <c r="O252" s="1"/>
    </row>
    <row r="253" spans="1:15" ht="12.75" customHeight="1">
      <c r="A253" s="30">
        <v>243</v>
      </c>
      <c r="B253" s="280" t="s">
        <v>134</v>
      </c>
      <c r="C253" s="270">
        <v>1475.9</v>
      </c>
      <c r="D253" s="271">
        <v>1473.5333333333335</v>
      </c>
      <c r="E253" s="271">
        <v>1465.9666666666672</v>
      </c>
      <c r="F253" s="271">
        <v>1456.0333333333335</v>
      </c>
      <c r="G253" s="271">
        <v>1448.4666666666672</v>
      </c>
      <c r="H253" s="271">
        <v>1483.4666666666672</v>
      </c>
      <c r="I253" s="271">
        <v>1491.0333333333333</v>
      </c>
      <c r="J253" s="271">
        <v>1500.9666666666672</v>
      </c>
      <c r="K253" s="270">
        <v>1481.1</v>
      </c>
      <c r="L253" s="270">
        <v>1463.6</v>
      </c>
      <c r="M253" s="270">
        <v>40.614750000000001</v>
      </c>
      <c r="N253" s="1"/>
      <c r="O253" s="1"/>
    </row>
    <row r="254" spans="1:15" ht="12.75" customHeight="1">
      <c r="A254" s="30">
        <v>244</v>
      </c>
      <c r="B254" s="280" t="s">
        <v>399</v>
      </c>
      <c r="C254" s="270">
        <v>520.20000000000005</v>
      </c>
      <c r="D254" s="271">
        <v>518.68333333333339</v>
      </c>
      <c r="E254" s="271">
        <v>516.36666666666679</v>
      </c>
      <c r="F254" s="271">
        <v>512.53333333333342</v>
      </c>
      <c r="G254" s="271">
        <v>510.21666666666681</v>
      </c>
      <c r="H254" s="271">
        <v>522.51666666666677</v>
      </c>
      <c r="I254" s="271">
        <v>524.83333333333337</v>
      </c>
      <c r="J254" s="271">
        <v>528.66666666666674</v>
      </c>
      <c r="K254" s="270">
        <v>521</v>
      </c>
      <c r="L254" s="270">
        <v>514.85</v>
      </c>
      <c r="M254" s="270">
        <v>3.5945499999999999</v>
      </c>
      <c r="N254" s="1"/>
      <c r="O254" s="1"/>
    </row>
    <row r="255" spans="1:15" ht="12.75" customHeight="1">
      <c r="A255" s="30">
        <v>245</v>
      </c>
      <c r="B255" s="280" t="s">
        <v>400</v>
      </c>
      <c r="C255" s="270">
        <v>606.15</v>
      </c>
      <c r="D255" s="271">
        <v>610.98333333333323</v>
      </c>
      <c r="E255" s="271">
        <v>600.16666666666652</v>
      </c>
      <c r="F255" s="271">
        <v>594.18333333333328</v>
      </c>
      <c r="G255" s="271">
        <v>583.36666666666656</v>
      </c>
      <c r="H255" s="271">
        <v>616.96666666666647</v>
      </c>
      <c r="I255" s="271">
        <v>627.7833333333333</v>
      </c>
      <c r="J255" s="271">
        <v>633.76666666666642</v>
      </c>
      <c r="K255" s="270">
        <v>621.79999999999995</v>
      </c>
      <c r="L255" s="270">
        <v>605</v>
      </c>
      <c r="M255" s="270">
        <v>4.7018000000000004</v>
      </c>
      <c r="N255" s="1"/>
      <c r="O255" s="1"/>
    </row>
    <row r="256" spans="1:15" ht="12.75" customHeight="1">
      <c r="A256" s="30">
        <v>246</v>
      </c>
      <c r="B256" s="280" t="s">
        <v>131</v>
      </c>
      <c r="C256" s="270">
        <v>1940.65</v>
      </c>
      <c r="D256" s="271">
        <v>1934.55</v>
      </c>
      <c r="E256" s="271">
        <v>1891.1</v>
      </c>
      <c r="F256" s="271">
        <v>1841.55</v>
      </c>
      <c r="G256" s="271">
        <v>1798.1</v>
      </c>
      <c r="H256" s="271">
        <v>1984.1</v>
      </c>
      <c r="I256" s="271">
        <v>2027.5500000000002</v>
      </c>
      <c r="J256" s="271">
        <v>2077.1</v>
      </c>
      <c r="K256" s="270">
        <v>1978</v>
      </c>
      <c r="L256" s="270">
        <v>1885</v>
      </c>
      <c r="M256" s="270">
        <v>245.96665999999999</v>
      </c>
      <c r="N256" s="1"/>
      <c r="O256" s="1"/>
    </row>
    <row r="257" spans="1:15" ht="12.75" customHeight="1">
      <c r="A257" s="30">
        <v>247</v>
      </c>
      <c r="B257" s="280" t="s">
        <v>264</v>
      </c>
      <c r="C257" s="270">
        <v>870.15</v>
      </c>
      <c r="D257" s="271">
        <v>873.76666666666677</v>
      </c>
      <c r="E257" s="271">
        <v>861.93333333333351</v>
      </c>
      <c r="F257" s="271">
        <v>853.7166666666667</v>
      </c>
      <c r="G257" s="271">
        <v>841.88333333333344</v>
      </c>
      <c r="H257" s="271">
        <v>881.98333333333358</v>
      </c>
      <c r="I257" s="271">
        <v>893.81666666666683</v>
      </c>
      <c r="J257" s="271">
        <v>902.03333333333364</v>
      </c>
      <c r="K257" s="270">
        <v>885.6</v>
      </c>
      <c r="L257" s="270">
        <v>865.55</v>
      </c>
      <c r="M257" s="270">
        <v>2.7735599999999998</v>
      </c>
      <c r="N257" s="1"/>
      <c r="O257" s="1"/>
    </row>
    <row r="258" spans="1:15" ht="12.75" customHeight="1">
      <c r="A258" s="30">
        <v>248</v>
      </c>
      <c r="B258" s="280" t="s">
        <v>401</v>
      </c>
      <c r="C258" s="270">
        <v>1887.25</v>
      </c>
      <c r="D258" s="271">
        <v>1875.75</v>
      </c>
      <c r="E258" s="271">
        <v>1853.5</v>
      </c>
      <c r="F258" s="271">
        <v>1819.75</v>
      </c>
      <c r="G258" s="271">
        <v>1797.5</v>
      </c>
      <c r="H258" s="271">
        <v>1909.5</v>
      </c>
      <c r="I258" s="271">
        <v>1931.75</v>
      </c>
      <c r="J258" s="271">
        <v>1965.5</v>
      </c>
      <c r="K258" s="270">
        <v>1898</v>
      </c>
      <c r="L258" s="270">
        <v>1842</v>
      </c>
      <c r="M258" s="270">
        <v>0.56455</v>
      </c>
      <c r="N258" s="1"/>
      <c r="O258" s="1"/>
    </row>
    <row r="259" spans="1:15" ht="12.75" customHeight="1">
      <c r="A259" s="30">
        <v>249</v>
      </c>
      <c r="B259" s="280" t="s">
        <v>402</v>
      </c>
      <c r="C259" s="270">
        <v>2938.35</v>
      </c>
      <c r="D259" s="271">
        <v>2912.5833333333335</v>
      </c>
      <c r="E259" s="271">
        <v>2857.8166666666671</v>
      </c>
      <c r="F259" s="271">
        <v>2777.2833333333338</v>
      </c>
      <c r="G259" s="271">
        <v>2722.5166666666673</v>
      </c>
      <c r="H259" s="271">
        <v>2993.1166666666668</v>
      </c>
      <c r="I259" s="271">
        <v>3047.8833333333332</v>
      </c>
      <c r="J259" s="271">
        <v>3128.4166666666665</v>
      </c>
      <c r="K259" s="270">
        <v>2967.35</v>
      </c>
      <c r="L259" s="270">
        <v>2832.05</v>
      </c>
      <c r="M259" s="270">
        <v>4.7854000000000001</v>
      </c>
      <c r="N259" s="1"/>
      <c r="O259" s="1"/>
    </row>
    <row r="260" spans="1:15" ht="12.75" customHeight="1">
      <c r="A260" s="30">
        <v>250</v>
      </c>
      <c r="B260" s="280" t="s">
        <v>403</v>
      </c>
      <c r="C260" s="270">
        <v>556.25</v>
      </c>
      <c r="D260" s="271">
        <v>547.0333333333333</v>
      </c>
      <c r="E260" s="271">
        <v>510.31666666666661</v>
      </c>
      <c r="F260" s="271">
        <v>464.38333333333333</v>
      </c>
      <c r="G260" s="271">
        <v>427.66666666666663</v>
      </c>
      <c r="H260" s="271">
        <v>592.96666666666658</v>
      </c>
      <c r="I260" s="271">
        <v>629.68333333333328</v>
      </c>
      <c r="J260" s="271">
        <v>675.61666666666656</v>
      </c>
      <c r="K260" s="270">
        <v>583.75</v>
      </c>
      <c r="L260" s="270">
        <v>501.1</v>
      </c>
      <c r="M260" s="270">
        <v>31.597370000000002</v>
      </c>
      <c r="N260" s="1"/>
      <c r="O260" s="1"/>
    </row>
    <row r="261" spans="1:15" ht="12.75" customHeight="1">
      <c r="A261" s="30">
        <v>251</v>
      </c>
      <c r="B261" s="280" t="s">
        <v>404</v>
      </c>
      <c r="C261" s="270">
        <v>420</v>
      </c>
      <c r="D261" s="271">
        <v>424.3</v>
      </c>
      <c r="E261" s="271">
        <v>414.6</v>
      </c>
      <c r="F261" s="271">
        <v>409.2</v>
      </c>
      <c r="G261" s="271">
        <v>399.5</v>
      </c>
      <c r="H261" s="271">
        <v>429.70000000000005</v>
      </c>
      <c r="I261" s="271">
        <v>439.4</v>
      </c>
      <c r="J261" s="271">
        <v>444.80000000000007</v>
      </c>
      <c r="K261" s="270">
        <v>434</v>
      </c>
      <c r="L261" s="270">
        <v>418.9</v>
      </c>
      <c r="M261" s="270">
        <v>16.180029999999999</v>
      </c>
      <c r="N261" s="1"/>
      <c r="O261" s="1"/>
    </row>
    <row r="262" spans="1:15" ht="12.75" customHeight="1">
      <c r="A262" s="30">
        <v>252</v>
      </c>
      <c r="B262" s="280" t="s">
        <v>405</v>
      </c>
      <c r="C262" s="270">
        <v>64.95</v>
      </c>
      <c r="D262" s="271">
        <v>65.033333333333346</v>
      </c>
      <c r="E262" s="271">
        <v>64.416666666666686</v>
      </c>
      <c r="F262" s="271">
        <v>63.88333333333334</v>
      </c>
      <c r="G262" s="271">
        <v>63.26666666666668</v>
      </c>
      <c r="H262" s="271">
        <v>65.566666666666691</v>
      </c>
      <c r="I262" s="271">
        <v>66.183333333333337</v>
      </c>
      <c r="J262" s="271">
        <v>66.716666666666697</v>
      </c>
      <c r="K262" s="270">
        <v>65.650000000000006</v>
      </c>
      <c r="L262" s="270">
        <v>64.5</v>
      </c>
      <c r="M262" s="270">
        <v>12.046430000000001</v>
      </c>
      <c r="N262" s="1"/>
      <c r="O262" s="1"/>
    </row>
    <row r="263" spans="1:15" ht="12.75" customHeight="1">
      <c r="A263" s="30">
        <v>253</v>
      </c>
      <c r="B263" s="280" t="s">
        <v>265</v>
      </c>
      <c r="C263" s="270">
        <v>351.6</v>
      </c>
      <c r="D263" s="271">
        <v>353.16666666666669</v>
      </c>
      <c r="E263" s="271">
        <v>346.43333333333339</v>
      </c>
      <c r="F263" s="271">
        <v>341.26666666666671</v>
      </c>
      <c r="G263" s="271">
        <v>334.53333333333342</v>
      </c>
      <c r="H263" s="271">
        <v>358.33333333333337</v>
      </c>
      <c r="I263" s="271">
        <v>365.06666666666661</v>
      </c>
      <c r="J263" s="271">
        <v>370.23333333333335</v>
      </c>
      <c r="K263" s="270">
        <v>359.9</v>
      </c>
      <c r="L263" s="270">
        <v>348</v>
      </c>
      <c r="M263" s="270">
        <v>11.30766</v>
      </c>
      <c r="N263" s="1"/>
      <c r="O263" s="1"/>
    </row>
    <row r="264" spans="1:15" ht="12.75" customHeight="1">
      <c r="A264" s="30">
        <v>254</v>
      </c>
      <c r="B264" s="280" t="s">
        <v>139</v>
      </c>
      <c r="C264" s="270">
        <v>685.35</v>
      </c>
      <c r="D264" s="271">
        <v>685.25</v>
      </c>
      <c r="E264" s="271">
        <v>679.4</v>
      </c>
      <c r="F264" s="271">
        <v>673.44999999999993</v>
      </c>
      <c r="G264" s="271">
        <v>667.59999999999991</v>
      </c>
      <c r="H264" s="271">
        <v>691.2</v>
      </c>
      <c r="I264" s="271">
        <v>697.05</v>
      </c>
      <c r="J264" s="271">
        <v>703.00000000000011</v>
      </c>
      <c r="K264" s="270">
        <v>691.1</v>
      </c>
      <c r="L264" s="270">
        <v>679.3</v>
      </c>
      <c r="M264" s="270">
        <v>18.8977</v>
      </c>
      <c r="N264" s="1"/>
      <c r="O264" s="1"/>
    </row>
    <row r="265" spans="1:15" ht="12.75" customHeight="1">
      <c r="A265" s="30">
        <v>255</v>
      </c>
      <c r="B265" s="280" t="s">
        <v>406</v>
      </c>
      <c r="C265" s="270">
        <v>124.35</v>
      </c>
      <c r="D265" s="271">
        <v>124.61666666666667</v>
      </c>
      <c r="E265" s="271">
        <v>123.53333333333335</v>
      </c>
      <c r="F265" s="271">
        <v>122.71666666666667</v>
      </c>
      <c r="G265" s="271">
        <v>121.63333333333334</v>
      </c>
      <c r="H265" s="271">
        <v>125.43333333333335</v>
      </c>
      <c r="I265" s="271">
        <v>126.51666666666667</v>
      </c>
      <c r="J265" s="271">
        <v>127.33333333333336</v>
      </c>
      <c r="K265" s="270">
        <v>125.7</v>
      </c>
      <c r="L265" s="270">
        <v>123.8</v>
      </c>
      <c r="M265" s="270">
        <v>7.1208999999999998</v>
      </c>
      <c r="N265" s="1"/>
      <c r="O265" s="1"/>
    </row>
    <row r="266" spans="1:15" ht="12.75" customHeight="1">
      <c r="A266" s="30">
        <v>256</v>
      </c>
      <c r="B266" s="280" t="s">
        <v>407</v>
      </c>
      <c r="C266" s="270">
        <v>133.80000000000001</v>
      </c>
      <c r="D266" s="271">
        <v>134.53333333333333</v>
      </c>
      <c r="E266" s="271">
        <v>131.66666666666666</v>
      </c>
      <c r="F266" s="271">
        <v>129.53333333333333</v>
      </c>
      <c r="G266" s="271">
        <v>126.66666666666666</v>
      </c>
      <c r="H266" s="271">
        <v>136.66666666666666</v>
      </c>
      <c r="I266" s="271">
        <v>139.53333333333333</v>
      </c>
      <c r="J266" s="271">
        <v>141.66666666666666</v>
      </c>
      <c r="K266" s="270">
        <v>137.4</v>
      </c>
      <c r="L266" s="270">
        <v>132.4</v>
      </c>
      <c r="M266" s="270">
        <v>10.44436</v>
      </c>
      <c r="N266" s="1"/>
      <c r="O266" s="1"/>
    </row>
    <row r="267" spans="1:15" ht="12.75" customHeight="1">
      <c r="A267" s="30">
        <v>257</v>
      </c>
      <c r="B267" s="280" t="s">
        <v>138</v>
      </c>
      <c r="C267" s="270">
        <v>429.5</v>
      </c>
      <c r="D267" s="271">
        <v>431.58333333333331</v>
      </c>
      <c r="E267" s="271">
        <v>426.16666666666663</v>
      </c>
      <c r="F267" s="271">
        <v>422.83333333333331</v>
      </c>
      <c r="G267" s="271">
        <v>417.41666666666663</v>
      </c>
      <c r="H267" s="271">
        <v>434.91666666666663</v>
      </c>
      <c r="I267" s="271">
        <v>440.33333333333326</v>
      </c>
      <c r="J267" s="271">
        <v>443.66666666666663</v>
      </c>
      <c r="K267" s="270">
        <v>437</v>
      </c>
      <c r="L267" s="270">
        <v>428.25</v>
      </c>
      <c r="M267" s="270">
        <v>19.031279999999999</v>
      </c>
      <c r="N267" s="1"/>
      <c r="O267" s="1"/>
    </row>
    <row r="268" spans="1:15" ht="12.75" customHeight="1">
      <c r="A268" s="30">
        <v>258</v>
      </c>
      <c r="B268" s="280" t="s">
        <v>140</v>
      </c>
      <c r="C268" s="270">
        <v>607.4</v>
      </c>
      <c r="D268" s="271">
        <v>610.63333333333333</v>
      </c>
      <c r="E268" s="271">
        <v>602.26666666666665</v>
      </c>
      <c r="F268" s="271">
        <v>597.13333333333333</v>
      </c>
      <c r="G268" s="271">
        <v>588.76666666666665</v>
      </c>
      <c r="H268" s="271">
        <v>615.76666666666665</v>
      </c>
      <c r="I268" s="271">
        <v>624.13333333333321</v>
      </c>
      <c r="J268" s="271">
        <v>629.26666666666665</v>
      </c>
      <c r="K268" s="270">
        <v>619</v>
      </c>
      <c r="L268" s="270">
        <v>605.5</v>
      </c>
      <c r="M268" s="270">
        <v>18.46763</v>
      </c>
      <c r="N268" s="1"/>
      <c r="O268" s="1"/>
    </row>
    <row r="269" spans="1:15" ht="12.75" customHeight="1">
      <c r="A269" s="30">
        <v>259</v>
      </c>
      <c r="B269" s="280" t="s">
        <v>799</v>
      </c>
      <c r="C269" s="270">
        <v>490.3</v>
      </c>
      <c r="D269" s="271">
        <v>489.0333333333333</v>
      </c>
      <c r="E269" s="271">
        <v>481.06666666666661</v>
      </c>
      <c r="F269" s="271">
        <v>471.83333333333331</v>
      </c>
      <c r="G269" s="271">
        <v>463.86666666666662</v>
      </c>
      <c r="H269" s="271">
        <v>498.26666666666659</v>
      </c>
      <c r="I269" s="271">
        <v>506.23333333333329</v>
      </c>
      <c r="J269" s="271">
        <v>515.46666666666658</v>
      </c>
      <c r="K269" s="270">
        <v>497</v>
      </c>
      <c r="L269" s="270">
        <v>479.8</v>
      </c>
      <c r="M269" s="270">
        <v>15.383800000000001</v>
      </c>
      <c r="N269" s="1"/>
      <c r="O269" s="1"/>
    </row>
    <row r="270" spans="1:15" ht="12.75" customHeight="1">
      <c r="A270" s="30">
        <v>260</v>
      </c>
      <c r="B270" s="280" t="s">
        <v>800</v>
      </c>
      <c r="C270" s="270">
        <v>327.2</v>
      </c>
      <c r="D270" s="271">
        <v>327.86666666666662</v>
      </c>
      <c r="E270" s="271">
        <v>324.33333333333326</v>
      </c>
      <c r="F270" s="271">
        <v>321.46666666666664</v>
      </c>
      <c r="G270" s="271">
        <v>317.93333333333328</v>
      </c>
      <c r="H270" s="271">
        <v>330.73333333333323</v>
      </c>
      <c r="I270" s="271">
        <v>334.26666666666665</v>
      </c>
      <c r="J270" s="271">
        <v>337.13333333333321</v>
      </c>
      <c r="K270" s="270">
        <v>331.4</v>
      </c>
      <c r="L270" s="270">
        <v>325</v>
      </c>
      <c r="M270" s="270">
        <v>1.4787399999999999</v>
      </c>
      <c r="N270" s="1"/>
      <c r="O270" s="1"/>
    </row>
    <row r="271" spans="1:15" ht="12.75" customHeight="1">
      <c r="A271" s="30">
        <v>261</v>
      </c>
      <c r="B271" s="280" t="s">
        <v>408</v>
      </c>
      <c r="C271" s="270">
        <v>606.9</v>
      </c>
      <c r="D271" s="271">
        <v>608.63333333333333</v>
      </c>
      <c r="E271" s="271">
        <v>600.31666666666661</v>
      </c>
      <c r="F271" s="271">
        <v>593.73333333333323</v>
      </c>
      <c r="G271" s="271">
        <v>585.41666666666652</v>
      </c>
      <c r="H271" s="271">
        <v>615.2166666666667</v>
      </c>
      <c r="I271" s="271">
        <v>623.53333333333353</v>
      </c>
      <c r="J271" s="271">
        <v>630.11666666666679</v>
      </c>
      <c r="K271" s="270">
        <v>616.95000000000005</v>
      </c>
      <c r="L271" s="270">
        <v>602.04999999999995</v>
      </c>
      <c r="M271" s="270">
        <v>3.03037</v>
      </c>
      <c r="N271" s="1"/>
      <c r="O271" s="1"/>
    </row>
    <row r="272" spans="1:15" ht="12.75" customHeight="1">
      <c r="A272" s="30">
        <v>262</v>
      </c>
      <c r="B272" s="280" t="s">
        <v>409</v>
      </c>
      <c r="C272" s="270">
        <v>191.35</v>
      </c>
      <c r="D272" s="271">
        <v>192.56666666666669</v>
      </c>
      <c r="E272" s="271">
        <v>189.13333333333338</v>
      </c>
      <c r="F272" s="271">
        <v>186.91666666666669</v>
      </c>
      <c r="G272" s="271">
        <v>183.48333333333338</v>
      </c>
      <c r="H272" s="271">
        <v>194.78333333333339</v>
      </c>
      <c r="I272" s="271">
        <v>198.21666666666673</v>
      </c>
      <c r="J272" s="271">
        <v>200.43333333333339</v>
      </c>
      <c r="K272" s="270">
        <v>196</v>
      </c>
      <c r="L272" s="270">
        <v>190.35</v>
      </c>
      <c r="M272" s="270">
        <v>1.9593799999999999</v>
      </c>
      <c r="N272" s="1"/>
      <c r="O272" s="1"/>
    </row>
    <row r="273" spans="1:15" ht="12.75" customHeight="1">
      <c r="A273" s="30">
        <v>263</v>
      </c>
      <c r="B273" s="280" t="s">
        <v>410</v>
      </c>
      <c r="C273" s="270">
        <v>607.20000000000005</v>
      </c>
      <c r="D273" s="271">
        <v>610.36666666666667</v>
      </c>
      <c r="E273" s="271">
        <v>600.73333333333335</v>
      </c>
      <c r="F273" s="271">
        <v>594.26666666666665</v>
      </c>
      <c r="G273" s="271">
        <v>584.63333333333333</v>
      </c>
      <c r="H273" s="271">
        <v>616.83333333333337</v>
      </c>
      <c r="I273" s="271">
        <v>626.46666666666681</v>
      </c>
      <c r="J273" s="271">
        <v>632.93333333333339</v>
      </c>
      <c r="K273" s="270">
        <v>620</v>
      </c>
      <c r="L273" s="270">
        <v>603.9</v>
      </c>
      <c r="M273" s="270">
        <v>2.1498400000000002</v>
      </c>
      <c r="N273" s="1"/>
      <c r="O273" s="1"/>
    </row>
    <row r="274" spans="1:15" ht="12.75" customHeight="1">
      <c r="A274" s="30">
        <v>264</v>
      </c>
      <c r="B274" s="280" t="s">
        <v>411</v>
      </c>
      <c r="C274" s="270">
        <v>1536.9</v>
      </c>
      <c r="D274" s="271">
        <v>1539.0333333333335</v>
      </c>
      <c r="E274" s="271">
        <v>1525.0666666666671</v>
      </c>
      <c r="F274" s="271">
        <v>1513.2333333333336</v>
      </c>
      <c r="G274" s="271">
        <v>1499.2666666666671</v>
      </c>
      <c r="H274" s="271">
        <v>1550.866666666667</v>
      </c>
      <c r="I274" s="271">
        <v>1564.8333333333337</v>
      </c>
      <c r="J274" s="271">
        <v>1576.666666666667</v>
      </c>
      <c r="K274" s="270">
        <v>1553</v>
      </c>
      <c r="L274" s="270">
        <v>1527.2</v>
      </c>
      <c r="M274" s="270">
        <v>1.85731</v>
      </c>
      <c r="N274" s="1"/>
      <c r="O274" s="1"/>
    </row>
    <row r="275" spans="1:15" ht="12.75" customHeight="1">
      <c r="A275" s="30">
        <v>265</v>
      </c>
      <c r="B275" s="280" t="s">
        <v>412</v>
      </c>
      <c r="C275" s="270">
        <v>251.9</v>
      </c>
      <c r="D275" s="271">
        <v>253</v>
      </c>
      <c r="E275" s="271">
        <v>248.2</v>
      </c>
      <c r="F275" s="271">
        <v>244.5</v>
      </c>
      <c r="G275" s="271">
        <v>239.7</v>
      </c>
      <c r="H275" s="271">
        <v>256.7</v>
      </c>
      <c r="I275" s="271">
        <v>261.5</v>
      </c>
      <c r="J275" s="271">
        <v>265.2</v>
      </c>
      <c r="K275" s="270">
        <v>257.8</v>
      </c>
      <c r="L275" s="270">
        <v>249.3</v>
      </c>
      <c r="M275" s="270">
        <v>1.7035</v>
      </c>
      <c r="N275" s="1"/>
      <c r="O275" s="1"/>
    </row>
    <row r="276" spans="1:15" ht="12.75" customHeight="1">
      <c r="A276" s="30">
        <v>266</v>
      </c>
      <c r="B276" s="280" t="s">
        <v>413</v>
      </c>
      <c r="C276" s="270">
        <v>558.95000000000005</v>
      </c>
      <c r="D276" s="271">
        <v>558.63333333333333</v>
      </c>
      <c r="E276" s="271">
        <v>553.36666666666667</v>
      </c>
      <c r="F276" s="271">
        <v>547.7833333333333</v>
      </c>
      <c r="G276" s="271">
        <v>542.51666666666665</v>
      </c>
      <c r="H276" s="271">
        <v>564.2166666666667</v>
      </c>
      <c r="I276" s="271">
        <v>569.48333333333335</v>
      </c>
      <c r="J276" s="271">
        <v>575.06666666666672</v>
      </c>
      <c r="K276" s="270">
        <v>563.9</v>
      </c>
      <c r="L276" s="270">
        <v>553.04999999999995</v>
      </c>
      <c r="M276" s="270">
        <v>10.33841</v>
      </c>
      <c r="N276" s="1"/>
      <c r="O276" s="1"/>
    </row>
    <row r="277" spans="1:15" ht="12.75" customHeight="1">
      <c r="A277" s="30">
        <v>267</v>
      </c>
      <c r="B277" s="280" t="s">
        <v>414</v>
      </c>
      <c r="C277" s="270">
        <v>308.2</v>
      </c>
      <c r="D277" s="271">
        <v>305.56666666666666</v>
      </c>
      <c r="E277" s="271">
        <v>279.18333333333334</v>
      </c>
      <c r="F277" s="271">
        <v>250.16666666666669</v>
      </c>
      <c r="G277" s="271">
        <v>223.78333333333336</v>
      </c>
      <c r="H277" s="271">
        <v>334.58333333333331</v>
      </c>
      <c r="I277" s="271">
        <v>360.96666666666664</v>
      </c>
      <c r="J277" s="271">
        <v>389.98333333333329</v>
      </c>
      <c r="K277" s="270">
        <v>331.95</v>
      </c>
      <c r="L277" s="270">
        <v>276.55</v>
      </c>
      <c r="M277" s="270">
        <v>13.255039999999999</v>
      </c>
      <c r="N277" s="1"/>
      <c r="O277" s="1"/>
    </row>
    <row r="278" spans="1:15" ht="12.75" customHeight="1">
      <c r="A278" s="30">
        <v>268</v>
      </c>
      <c r="B278" s="280" t="s">
        <v>415</v>
      </c>
      <c r="C278" s="270">
        <v>1129.3499999999999</v>
      </c>
      <c r="D278" s="271">
        <v>1125.1333333333332</v>
      </c>
      <c r="E278" s="271">
        <v>1114.2666666666664</v>
      </c>
      <c r="F278" s="271">
        <v>1099.1833333333332</v>
      </c>
      <c r="G278" s="271">
        <v>1088.3166666666664</v>
      </c>
      <c r="H278" s="271">
        <v>1140.2166666666665</v>
      </c>
      <c r="I278" s="271">
        <v>1151.0833333333333</v>
      </c>
      <c r="J278" s="271">
        <v>1166.1666666666665</v>
      </c>
      <c r="K278" s="270">
        <v>1136</v>
      </c>
      <c r="L278" s="270">
        <v>1110.05</v>
      </c>
      <c r="M278" s="270">
        <v>1.7713000000000001</v>
      </c>
      <c r="N278" s="1"/>
      <c r="O278" s="1"/>
    </row>
    <row r="279" spans="1:15" ht="12.75" customHeight="1">
      <c r="A279" s="30">
        <v>269</v>
      </c>
      <c r="B279" s="280" t="s">
        <v>416</v>
      </c>
      <c r="C279" s="270">
        <v>421.5</v>
      </c>
      <c r="D279" s="271">
        <v>423.45</v>
      </c>
      <c r="E279" s="271">
        <v>418.45</v>
      </c>
      <c r="F279" s="271">
        <v>415.4</v>
      </c>
      <c r="G279" s="271">
        <v>410.4</v>
      </c>
      <c r="H279" s="271">
        <v>426.5</v>
      </c>
      <c r="I279" s="271">
        <v>431.5</v>
      </c>
      <c r="J279" s="271">
        <v>434.55</v>
      </c>
      <c r="K279" s="270">
        <v>428.45</v>
      </c>
      <c r="L279" s="270">
        <v>420.4</v>
      </c>
      <c r="M279" s="270">
        <v>2.1952199999999999</v>
      </c>
      <c r="N279" s="1"/>
      <c r="O279" s="1"/>
    </row>
    <row r="280" spans="1:15" ht="12.75" customHeight="1">
      <c r="A280" s="30">
        <v>270</v>
      </c>
      <c r="B280" s="280" t="s">
        <v>801</v>
      </c>
      <c r="C280" s="270">
        <v>83</v>
      </c>
      <c r="D280" s="271">
        <v>82.983333333333334</v>
      </c>
      <c r="E280" s="271">
        <v>82.216666666666669</v>
      </c>
      <c r="F280" s="271">
        <v>81.433333333333337</v>
      </c>
      <c r="G280" s="271">
        <v>80.666666666666671</v>
      </c>
      <c r="H280" s="271">
        <v>83.766666666666666</v>
      </c>
      <c r="I280" s="271">
        <v>84.533333333333346</v>
      </c>
      <c r="J280" s="271">
        <v>85.316666666666663</v>
      </c>
      <c r="K280" s="270">
        <v>83.75</v>
      </c>
      <c r="L280" s="270">
        <v>82.2</v>
      </c>
      <c r="M280" s="270">
        <v>18.566040000000001</v>
      </c>
      <c r="N280" s="1"/>
      <c r="O280" s="1"/>
    </row>
    <row r="281" spans="1:15" ht="12.75" customHeight="1">
      <c r="A281" s="30">
        <v>271</v>
      </c>
      <c r="B281" s="280" t="s">
        <v>417</v>
      </c>
      <c r="C281" s="270">
        <v>514.6</v>
      </c>
      <c r="D281" s="271">
        <v>513.0333333333333</v>
      </c>
      <c r="E281" s="271">
        <v>502.96666666666658</v>
      </c>
      <c r="F281" s="271">
        <v>491.33333333333326</v>
      </c>
      <c r="G281" s="271">
        <v>481.26666666666654</v>
      </c>
      <c r="H281" s="271">
        <v>524.66666666666663</v>
      </c>
      <c r="I281" s="271">
        <v>534.73333333333323</v>
      </c>
      <c r="J281" s="271">
        <v>546.36666666666667</v>
      </c>
      <c r="K281" s="270">
        <v>523.1</v>
      </c>
      <c r="L281" s="270">
        <v>501.4</v>
      </c>
      <c r="M281" s="270">
        <v>10.798679999999999</v>
      </c>
      <c r="N281" s="1"/>
      <c r="O281" s="1"/>
    </row>
    <row r="282" spans="1:15" ht="12.75" customHeight="1">
      <c r="A282" s="30">
        <v>272</v>
      </c>
      <c r="B282" s="280" t="s">
        <v>418</v>
      </c>
      <c r="C282" s="270">
        <v>73.95</v>
      </c>
      <c r="D282" s="271">
        <v>73.750000000000014</v>
      </c>
      <c r="E282" s="271">
        <v>72.850000000000023</v>
      </c>
      <c r="F282" s="271">
        <v>71.750000000000014</v>
      </c>
      <c r="G282" s="271">
        <v>70.850000000000023</v>
      </c>
      <c r="H282" s="271">
        <v>74.850000000000023</v>
      </c>
      <c r="I282" s="271">
        <v>75.750000000000028</v>
      </c>
      <c r="J282" s="271">
        <v>76.850000000000023</v>
      </c>
      <c r="K282" s="270">
        <v>74.650000000000006</v>
      </c>
      <c r="L282" s="270">
        <v>72.650000000000006</v>
      </c>
      <c r="M282" s="270">
        <v>84.228970000000004</v>
      </c>
      <c r="N282" s="1"/>
      <c r="O282" s="1"/>
    </row>
    <row r="283" spans="1:15" ht="12.75" customHeight="1">
      <c r="A283" s="30">
        <v>273</v>
      </c>
      <c r="B283" s="280" t="s">
        <v>419</v>
      </c>
      <c r="C283" s="270">
        <v>406.6</v>
      </c>
      <c r="D283" s="271">
        <v>406.2</v>
      </c>
      <c r="E283" s="271">
        <v>402.4</v>
      </c>
      <c r="F283" s="271">
        <v>398.2</v>
      </c>
      <c r="G283" s="271">
        <v>394.4</v>
      </c>
      <c r="H283" s="271">
        <v>410.4</v>
      </c>
      <c r="I283" s="271">
        <v>414.20000000000005</v>
      </c>
      <c r="J283" s="271">
        <v>418.4</v>
      </c>
      <c r="K283" s="270">
        <v>410</v>
      </c>
      <c r="L283" s="270">
        <v>402</v>
      </c>
      <c r="M283" s="270">
        <v>8.1830499999999997</v>
      </c>
      <c r="N283" s="1"/>
      <c r="O283" s="1"/>
    </row>
    <row r="284" spans="1:15" ht="12.75" customHeight="1">
      <c r="A284" s="30">
        <v>274</v>
      </c>
      <c r="B284" s="280" t="s">
        <v>141</v>
      </c>
      <c r="C284" s="270">
        <v>1930.05</v>
      </c>
      <c r="D284" s="271">
        <v>1926.6833333333334</v>
      </c>
      <c r="E284" s="271">
        <v>1915.3666666666668</v>
      </c>
      <c r="F284" s="271">
        <v>1900.6833333333334</v>
      </c>
      <c r="G284" s="271">
        <v>1889.3666666666668</v>
      </c>
      <c r="H284" s="271">
        <v>1941.3666666666668</v>
      </c>
      <c r="I284" s="271">
        <v>1952.6833333333334</v>
      </c>
      <c r="J284" s="271">
        <v>1967.3666666666668</v>
      </c>
      <c r="K284" s="270">
        <v>1938</v>
      </c>
      <c r="L284" s="270">
        <v>1912</v>
      </c>
      <c r="M284" s="270">
        <v>24.121829999999999</v>
      </c>
      <c r="N284" s="1"/>
      <c r="O284" s="1"/>
    </row>
    <row r="285" spans="1:15" ht="12.75" customHeight="1">
      <c r="A285" s="30">
        <v>275</v>
      </c>
      <c r="B285" s="280" t="s">
        <v>783</v>
      </c>
      <c r="C285" s="270">
        <v>1289.3499999999999</v>
      </c>
      <c r="D285" s="271">
        <v>1288.0666666666666</v>
      </c>
      <c r="E285" s="271">
        <v>1276.1333333333332</v>
      </c>
      <c r="F285" s="271">
        <v>1262.9166666666665</v>
      </c>
      <c r="G285" s="271">
        <v>1250.9833333333331</v>
      </c>
      <c r="H285" s="271">
        <v>1301.2833333333333</v>
      </c>
      <c r="I285" s="271">
        <v>1313.2166666666667</v>
      </c>
      <c r="J285" s="271">
        <v>1326.4333333333334</v>
      </c>
      <c r="K285" s="270">
        <v>1300</v>
      </c>
      <c r="L285" s="270">
        <v>1274.8499999999999</v>
      </c>
      <c r="M285" s="270">
        <v>0.81415000000000004</v>
      </c>
      <c r="N285" s="1"/>
      <c r="O285" s="1"/>
    </row>
    <row r="286" spans="1:15" ht="12.75" customHeight="1">
      <c r="A286" s="30">
        <v>276</v>
      </c>
      <c r="B286" s="280" t="s">
        <v>142</v>
      </c>
      <c r="C286" s="270">
        <v>79.75</v>
      </c>
      <c r="D286" s="271">
        <v>79.816666666666677</v>
      </c>
      <c r="E286" s="271">
        <v>79.083333333333357</v>
      </c>
      <c r="F286" s="271">
        <v>78.416666666666686</v>
      </c>
      <c r="G286" s="271">
        <v>77.683333333333366</v>
      </c>
      <c r="H286" s="271">
        <v>80.483333333333348</v>
      </c>
      <c r="I286" s="271">
        <v>81.216666666666669</v>
      </c>
      <c r="J286" s="271">
        <v>81.88333333333334</v>
      </c>
      <c r="K286" s="270">
        <v>80.55</v>
      </c>
      <c r="L286" s="270">
        <v>79.150000000000006</v>
      </c>
      <c r="M286" s="270">
        <v>35.70476</v>
      </c>
      <c r="N286" s="1"/>
      <c r="O286" s="1"/>
    </row>
    <row r="287" spans="1:15" ht="12.75" customHeight="1">
      <c r="A287" s="30">
        <v>277</v>
      </c>
      <c r="B287" s="280" t="s">
        <v>147</v>
      </c>
      <c r="C287" s="270">
        <v>3606.95</v>
      </c>
      <c r="D287" s="271">
        <v>3607.6333333333332</v>
      </c>
      <c r="E287" s="271">
        <v>3580.2666666666664</v>
      </c>
      <c r="F287" s="271">
        <v>3553.583333333333</v>
      </c>
      <c r="G287" s="271">
        <v>3526.2166666666662</v>
      </c>
      <c r="H287" s="271">
        <v>3634.3166666666666</v>
      </c>
      <c r="I287" s="271">
        <v>3661.6833333333334</v>
      </c>
      <c r="J287" s="271">
        <v>3688.3666666666668</v>
      </c>
      <c r="K287" s="270">
        <v>3635</v>
      </c>
      <c r="L287" s="270">
        <v>3580.95</v>
      </c>
      <c r="M287" s="270">
        <v>2.51153</v>
      </c>
      <c r="N287" s="1"/>
      <c r="O287" s="1"/>
    </row>
    <row r="288" spans="1:15" ht="12.75" customHeight="1">
      <c r="A288" s="30">
        <v>278</v>
      </c>
      <c r="B288" s="280" t="s">
        <v>144</v>
      </c>
      <c r="C288" s="270">
        <v>432.8</v>
      </c>
      <c r="D288" s="271">
        <v>430.59999999999997</v>
      </c>
      <c r="E288" s="271">
        <v>427.19999999999993</v>
      </c>
      <c r="F288" s="271">
        <v>421.59999999999997</v>
      </c>
      <c r="G288" s="271">
        <v>418.19999999999993</v>
      </c>
      <c r="H288" s="271">
        <v>436.19999999999993</v>
      </c>
      <c r="I288" s="271">
        <v>439.59999999999991</v>
      </c>
      <c r="J288" s="271">
        <v>445.19999999999993</v>
      </c>
      <c r="K288" s="270">
        <v>434</v>
      </c>
      <c r="L288" s="270">
        <v>425</v>
      </c>
      <c r="M288" s="270">
        <v>27.915970000000002</v>
      </c>
      <c r="N288" s="1"/>
      <c r="O288" s="1"/>
    </row>
    <row r="289" spans="1:15" ht="12.75" customHeight="1">
      <c r="A289" s="30">
        <v>279</v>
      </c>
      <c r="B289" s="280" t="s">
        <v>420</v>
      </c>
      <c r="C289" s="270">
        <v>12676.15</v>
      </c>
      <c r="D289" s="271">
        <v>12618.950000000003</v>
      </c>
      <c r="E289" s="271">
        <v>12537.900000000005</v>
      </c>
      <c r="F289" s="271">
        <v>12399.650000000003</v>
      </c>
      <c r="G289" s="271">
        <v>12318.600000000006</v>
      </c>
      <c r="H289" s="271">
        <v>12757.200000000004</v>
      </c>
      <c r="I289" s="271">
        <v>12838.250000000004</v>
      </c>
      <c r="J289" s="271">
        <v>12976.500000000004</v>
      </c>
      <c r="K289" s="270">
        <v>12700</v>
      </c>
      <c r="L289" s="270">
        <v>12480.7</v>
      </c>
      <c r="M289" s="270">
        <v>4.9610000000000001E-2</v>
      </c>
      <c r="N289" s="1"/>
      <c r="O289" s="1"/>
    </row>
    <row r="290" spans="1:15" ht="12.75" customHeight="1">
      <c r="A290" s="30">
        <v>280</v>
      </c>
      <c r="B290" s="280" t="s">
        <v>146</v>
      </c>
      <c r="C290" s="270">
        <v>4523.45</v>
      </c>
      <c r="D290" s="271">
        <v>4535.3666666666659</v>
      </c>
      <c r="E290" s="271">
        <v>4497.7833333333319</v>
      </c>
      <c r="F290" s="271">
        <v>4472.1166666666659</v>
      </c>
      <c r="G290" s="271">
        <v>4434.5333333333319</v>
      </c>
      <c r="H290" s="271">
        <v>4561.0333333333319</v>
      </c>
      <c r="I290" s="271">
        <v>4598.6166666666659</v>
      </c>
      <c r="J290" s="271">
        <v>4624.2833333333319</v>
      </c>
      <c r="K290" s="270">
        <v>4572.95</v>
      </c>
      <c r="L290" s="270">
        <v>4509.7</v>
      </c>
      <c r="M290" s="270">
        <v>2.1068500000000001</v>
      </c>
      <c r="N290" s="1"/>
      <c r="O290" s="1"/>
    </row>
    <row r="291" spans="1:15" ht="12.75" customHeight="1">
      <c r="A291" s="30">
        <v>281</v>
      </c>
      <c r="B291" s="280" t="s">
        <v>145</v>
      </c>
      <c r="C291" s="270">
        <v>1974.4</v>
      </c>
      <c r="D291" s="271">
        <v>1966.3166666666666</v>
      </c>
      <c r="E291" s="271">
        <v>1955.6333333333332</v>
      </c>
      <c r="F291" s="271">
        <v>1936.8666666666666</v>
      </c>
      <c r="G291" s="271">
        <v>1926.1833333333332</v>
      </c>
      <c r="H291" s="271">
        <v>1985.0833333333333</v>
      </c>
      <c r="I291" s="271">
        <v>1995.7666666666667</v>
      </c>
      <c r="J291" s="271">
        <v>2014.5333333333333</v>
      </c>
      <c r="K291" s="270">
        <v>1977</v>
      </c>
      <c r="L291" s="270">
        <v>1947.55</v>
      </c>
      <c r="M291" s="270">
        <v>16.327970000000001</v>
      </c>
      <c r="N291" s="1"/>
      <c r="O291" s="1"/>
    </row>
    <row r="292" spans="1:15" ht="12.75" customHeight="1">
      <c r="A292" s="30">
        <v>282</v>
      </c>
      <c r="B292" s="280" t="s">
        <v>847</v>
      </c>
      <c r="C292" s="270">
        <v>384.7</v>
      </c>
      <c r="D292" s="271">
        <v>385.31666666666666</v>
      </c>
      <c r="E292" s="271">
        <v>381.38333333333333</v>
      </c>
      <c r="F292" s="271">
        <v>378.06666666666666</v>
      </c>
      <c r="G292" s="271">
        <v>374.13333333333333</v>
      </c>
      <c r="H292" s="271">
        <v>388.63333333333333</v>
      </c>
      <c r="I292" s="271">
        <v>392.56666666666661</v>
      </c>
      <c r="J292" s="271">
        <v>395.88333333333333</v>
      </c>
      <c r="K292" s="270">
        <v>389.25</v>
      </c>
      <c r="L292" s="270">
        <v>382</v>
      </c>
      <c r="M292" s="270">
        <v>3.3238300000000001</v>
      </c>
      <c r="N292" s="1"/>
      <c r="O292" s="1"/>
    </row>
    <row r="293" spans="1:15" ht="12.75" customHeight="1">
      <c r="A293" s="30">
        <v>283</v>
      </c>
      <c r="B293" s="280" t="s">
        <v>266</v>
      </c>
      <c r="C293" s="270">
        <v>561.15</v>
      </c>
      <c r="D293" s="271">
        <v>561.05000000000007</v>
      </c>
      <c r="E293" s="271">
        <v>558.10000000000014</v>
      </c>
      <c r="F293" s="271">
        <v>555.05000000000007</v>
      </c>
      <c r="G293" s="271">
        <v>552.10000000000014</v>
      </c>
      <c r="H293" s="271">
        <v>564.10000000000014</v>
      </c>
      <c r="I293" s="271">
        <v>567.05000000000018</v>
      </c>
      <c r="J293" s="271">
        <v>570.10000000000014</v>
      </c>
      <c r="K293" s="270">
        <v>564</v>
      </c>
      <c r="L293" s="270">
        <v>558</v>
      </c>
      <c r="M293" s="270">
        <v>10.4498</v>
      </c>
      <c r="N293" s="1"/>
      <c r="O293" s="1"/>
    </row>
    <row r="294" spans="1:15" ht="12.75" customHeight="1">
      <c r="A294" s="30">
        <v>284</v>
      </c>
      <c r="B294" s="280" t="s">
        <v>803</v>
      </c>
      <c r="C294" s="270">
        <v>345.5</v>
      </c>
      <c r="D294" s="271">
        <v>347.45</v>
      </c>
      <c r="E294" s="271">
        <v>341.09999999999997</v>
      </c>
      <c r="F294" s="271">
        <v>336.7</v>
      </c>
      <c r="G294" s="271">
        <v>330.34999999999997</v>
      </c>
      <c r="H294" s="271">
        <v>351.84999999999997</v>
      </c>
      <c r="I294" s="271">
        <v>358.2</v>
      </c>
      <c r="J294" s="271">
        <v>362.59999999999997</v>
      </c>
      <c r="K294" s="270">
        <v>353.8</v>
      </c>
      <c r="L294" s="270">
        <v>343.05</v>
      </c>
      <c r="M294" s="270">
        <v>17.824780000000001</v>
      </c>
      <c r="N294" s="1"/>
      <c r="O294" s="1"/>
    </row>
    <row r="295" spans="1:15" ht="12.75" customHeight="1">
      <c r="A295" s="30">
        <v>285</v>
      </c>
      <c r="B295" s="280" t="s">
        <v>421</v>
      </c>
      <c r="C295" s="270">
        <v>3369.15</v>
      </c>
      <c r="D295" s="271">
        <v>3373.0166666666669</v>
      </c>
      <c r="E295" s="271">
        <v>3347.2333333333336</v>
      </c>
      <c r="F295" s="271">
        <v>3325.3166666666666</v>
      </c>
      <c r="G295" s="271">
        <v>3299.5333333333333</v>
      </c>
      <c r="H295" s="271">
        <v>3394.9333333333338</v>
      </c>
      <c r="I295" s="271">
        <v>3420.7166666666676</v>
      </c>
      <c r="J295" s="271">
        <v>3442.6333333333341</v>
      </c>
      <c r="K295" s="270">
        <v>3398.8</v>
      </c>
      <c r="L295" s="270">
        <v>3351.1</v>
      </c>
      <c r="M295" s="270">
        <v>0.26934999999999998</v>
      </c>
      <c r="N295" s="1"/>
      <c r="O295" s="1"/>
    </row>
    <row r="296" spans="1:15" ht="12.75" customHeight="1">
      <c r="A296" s="30">
        <v>286</v>
      </c>
      <c r="B296" s="280" t="s">
        <v>148</v>
      </c>
      <c r="C296" s="270">
        <v>666.75</v>
      </c>
      <c r="D296" s="271">
        <v>667.93333333333328</v>
      </c>
      <c r="E296" s="271">
        <v>662.86666666666656</v>
      </c>
      <c r="F296" s="271">
        <v>658.98333333333323</v>
      </c>
      <c r="G296" s="271">
        <v>653.91666666666652</v>
      </c>
      <c r="H296" s="271">
        <v>671.81666666666661</v>
      </c>
      <c r="I296" s="271">
        <v>676.88333333333344</v>
      </c>
      <c r="J296" s="271">
        <v>680.76666666666665</v>
      </c>
      <c r="K296" s="270">
        <v>673</v>
      </c>
      <c r="L296" s="270">
        <v>664.05</v>
      </c>
      <c r="M296" s="270">
        <v>4.7725</v>
      </c>
      <c r="N296" s="1"/>
      <c r="O296" s="1"/>
    </row>
    <row r="297" spans="1:15" ht="12.75" customHeight="1">
      <c r="A297" s="30">
        <v>287</v>
      </c>
      <c r="B297" s="280" t="s">
        <v>422</v>
      </c>
      <c r="C297" s="270">
        <v>1830.85</v>
      </c>
      <c r="D297" s="271">
        <v>1833.9333333333334</v>
      </c>
      <c r="E297" s="271">
        <v>1820.9166666666667</v>
      </c>
      <c r="F297" s="271">
        <v>1810.9833333333333</v>
      </c>
      <c r="G297" s="271">
        <v>1797.9666666666667</v>
      </c>
      <c r="H297" s="271">
        <v>1843.8666666666668</v>
      </c>
      <c r="I297" s="271">
        <v>1856.8833333333332</v>
      </c>
      <c r="J297" s="271">
        <v>1866.8166666666668</v>
      </c>
      <c r="K297" s="270">
        <v>1846.95</v>
      </c>
      <c r="L297" s="270">
        <v>1824</v>
      </c>
      <c r="M297" s="270">
        <v>0.30797999999999998</v>
      </c>
      <c r="N297" s="1"/>
      <c r="O297" s="1"/>
    </row>
    <row r="298" spans="1:15" ht="12.75" customHeight="1">
      <c r="A298" s="30">
        <v>288</v>
      </c>
      <c r="B298" s="280" t="s">
        <v>423</v>
      </c>
      <c r="C298" s="270">
        <v>38.5</v>
      </c>
      <c r="D298" s="271">
        <v>38.666666666666664</v>
      </c>
      <c r="E298" s="271">
        <v>37.133333333333326</v>
      </c>
      <c r="F298" s="271">
        <v>35.766666666666659</v>
      </c>
      <c r="G298" s="271">
        <v>34.23333333333332</v>
      </c>
      <c r="H298" s="271">
        <v>40.033333333333331</v>
      </c>
      <c r="I298" s="271">
        <v>41.566666666666677</v>
      </c>
      <c r="J298" s="271">
        <v>42.933333333333337</v>
      </c>
      <c r="K298" s="270">
        <v>40.200000000000003</v>
      </c>
      <c r="L298" s="270">
        <v>37.299999999999997</v>
      </c>
      <c r="M298" s="270">
        <v>102.36991999999999</v>
      </c>
      <c r="N298" s="1"/>
      <c r="O298" s="1"/>
    </row>
    <row r="299" spans="1:15" ht="12.75" customHeight="1">
      <c r="A299" s="30">
        <v>289</v>
      </c>
      <c r="B299" s="280" t="s">
        <v>424</v>
      </c>
      <c r="C299" s="270">
        <v>167.65</v>
      </c>
      <c r="D299" s="271">
        <v>167.45</v>
      </c>
      <c r="E299" s="271">
        <v>166.39999999999998</v>
      </c>
      <c r="F299" s="271">
        <v>165.14999999999998</v>
      </c>
      <c r="G299" s="271">
        <v>164.09999999999997</v>
      </c>
      <c r="H299" s="271">
        <v>168.7</v>
      </c>
      <c r="I299" s="271">
        <v>169.75</v>
      </c>
      <c r="J299" s="271">
        <v>171</v>
      </c>
      <c r="K299" s="270">
        <v>168.5</v>
      </c>
      <c r="L299" s="270">
        <v>166.2</v>
      </c>
      <c r="M299" s="270">
        <v>1.34192</v>
      </c>
      <c r="N299" s="1"/>
      <c r="O299" s="1"/>
    </row>
    <row r="300" spans="1:15" ht="12.75" customHeight="1">
      <c r="A300" s="30">
        <v>290</v>
      </c>
      <c r="B300" s="280" t="s">
        <v>160</v>
      </c>
      <c r="C300" s="270">
        <v>85396.4</v>
      </c>
      <c r="D300" s="271">
        <v>85688.766666666663</v>
      </c>
      <c r="E300" s="271">
        <v>84927.633333333331</v>
      </c>
      <c r="F300" s="271">
        <v>84458.866666666669</v>
      </c>
      <c r="G300" s="271">
        <v>83697.733333333337</v>
      </c>
      <c r="H300" s="271">
        <v>86157.533333333326</v>
      </c>
      <c r="I300" s="271">
        <v>86918.666666666657</v>
      </c>
      <c r="J300" s="271">
        <v>87387.43333333332</v>
      </c>
      <c r="K300" s="270">
        <v>86449.9</v>
      </c>
      <c r="L300" s="270">
        <v>85220</v>
      </c>
      <c r="M300" s="270">
        <v>7.893E-2</v>
      </c>
      <c r="N300" s="1"/>
      <c r="O300" s="1"/>
    </row>
    <row r="301" spans="1:15" ht="12.75" customHeight="1">
      <c r="A301" s="30">
        <v>291</v>
      </c>
      <c r="B301" s="280" t="s">
        <v>848</v>
      </c>
      <c r="C301" s="270">
        <v>1613.95</v>
      </c>
      <c r="D301" s="271">
        <v>1624.9833333333333</v>
      </c>
      <c r="E301" s="271">
        <v>1594.9666666666667</v>
      </c>
      <c r="F301" s="271">
        <v>1575.9833333333333</v>
      </c>
      <c r="G301" s="271">
        <v>1545.9666666666667</v>
      </c>
      <c r="H301" s="271">
        <v>1643.9666666666667</v>
      </c>
      <c r="I301" s="271">
        <v>1673.9833333333336</v>
      </c>
      <c r="J301" s="271">
        <v>1692.9666666666667</v>
      </c>
      <c r="K301" s="270">
        <v>1655</v>
      </c>
      <c r="L301" s="270">
        <v>1606</v>
      </c>
      <c r="M301" s="270">
        <v>0.96382999999999996</v>
      </c>
      <c r="N301" s="1"/>
      <c r="O301" s="1"/>
    </row>
    <row r="302" spans="1:15" ht="12.75" customHeight="1">
      <c r="A302" s="30">
        <v>292</v>
      </c>
      <c r="B302" s="280" t="s">
        <v>802</v>
      </c>
      <c r="C302" s="270">
        <v>1106.05</v>
      </c>
      <c r="D302" s="271">
        <v>1108.0333333333335</v>
      </c>
      <c r="E302" s="271">
        <v>1099.0666666666671</v>
      </c>
      <c r="F302" s="271">
        <v>1092.0833333333335</v>
      </c>
      <c r="G302" s="271">
        <v>1083.116666666667</v>
      </c>
      <c r="H302" s="271">
        <v>1115.0166666666671</v>
      </c>
      <c r="I302" s="271">
        <v>1123.9833333333338</v>
      </c>
      <c r="J302" s="271">
        <v>1130.9666666666672</v>
      </c>
      <c r="K302" s="270">
        <v>1117</v>
      </c>
      <c r="L302" s="270">
        <v>1101.05</v>
      </c>
      <c r="M302" s="270">
        <v>0.79666000000000003</v>
      </c>
      <c r="N302" s="1"/>
      <c r="O302" s="1"/>
    </row>
    <row r="303" spans="1:15" ht="12.75" customHeight="1">
      <c r="A303" s="30">
        <v>293</v>
      </c>
      <c r="B303" s="280" t="s">
        <v>157</v>
      </c>
      <c r="C303" s="270">
        <v>876.9</v>
      </c>
      <c r="D303" s="271">
        <v>880.35</v>
      </c>
      <c r="E303" s="271">
        <v>870.95</v>
      </c>
      <c r="F303" s="271">
        <v>865</v>
      </c>
      <c r="G303" s="271">
        <v>855.6</v>
      </c>
      <c r="H303" s="271">
        <v>886.30000000000007</v>
      </c>
      <c r="I303" s="271">
        <v>895.69999999999993</v>
      </c>
      <c r="J303" s="271">
        <v>901.65000000000009</v>
      </c>
      <c r="K303" s="270">
        <v>889.75</v>
      </c>
      <c r="L303" s="270">
        <v>874.4</v>
      </c>
      <c r="M303" s="270">
        <v>1.84137</v>
      </c>
      <c r="N303" s="1"/>
      <c r="O303" s="1"/>
    </row>
    <row r="304" spans="1:15" ht="12.75" customHeight="1">
      <c r="A304" s="30">
        <v>294</v>
      </c>
      <c r="B304" s="280" t="s">
        <v>150</v>
      </c>
      <c r="C304" s="270">
        <v>220.9</v>
      </c>
      <c r="D304" s="271">
        <v>221.80000000000004</v>
      </c>
      <c r="E304" s="271">
        <v>219.15000000000009</v>
      </c>
      <c r="F304" s="271">
        <v>217.40000000000006</v>
      </c>
      <c r="G304" s="271">
        <v>214.75000000000011</v>
      </c>
      <c r="H304" s="271">
        <v>223.55000000000007</v>
      </c>
      <c r="I304" s="271">
        <v>226.2</v>
      </c>
      <c r="J304" s="271">
        <v>227.95000000000005</v>
      </c>
      <c r="K304" s="270">
        <v>224.45</v>
      </c>
      <c r="L304" s="270">
        <v>220.05</v>
      </c>
      <c r="M304" s="270">
        <v>22.393450000000001</v>
      </c>
      <c r="N304" s="1"/>
      <c r="O304" s="1"/>
    </row>
    <row r="305" spans="1:15" ht="12.75" customHeight="1">
      <c r="A305" s="30">
        <v>295</v>
      </c>
      <c r="B305" s="280" t="s">
        <v>149</v>
      </c>
      <c r="C305" s="270">
        <v>1321.9</v>
      </c>
      <c r="D305" s="271">
        <v>1318.6166666666668</v>
      </c>
      <c r="E305" s="271">
        <v>1305.2833333333335</v>
      </c>
      <c r="F305" s="271">
        <v>1288.6666666666667</v>
      </c>
      <c r="G305" s="271">
        <v>1275.3333333333335</v>
      </c>
      <c r="H305" s="271">
        <v>1335.2333333333336</v>
      </c>
      <c r="I305" s="271">
        <v>1348.5666666666666</v>
      </c>
      <c r="J305" s="271">
        <v>1365.1833333333336</v>
      </c>
      <c r="K305" s="270">
        <v>1331.95</v>
      </c>
      <c r="L305" s="270">
        <v>1302</v>
      </c>
      <c r="M305" s="270">
        <v>40.26323</v>
      </c>
      <c r="N305" s="1"/>
      <c r="O305" s="1"/>
    </row>
    <row r="306" spans="1:15" ht="12.75" customHeight="1">
      <c r="A306" s="30">
        <v>296</v>
      </c>
      <c r="B306" s="280" t="s">
        <v>425</v>
      </c>
      <c r="C306" s="270">
        <v>268.7</v>
      </c>
      <c r="D306" s="271">
        <v>270.31666666666666</v>
      </c>
      <c r="E306" s="271">
        <v>263.38333333333333</v>
      </c>
      <c r="F306" s="271">
        <v>258.06666666666666</v>
      </c>
      <c r="G306" s="271">
        <v>251.13333333333333</v>
      </c>
      <c r="H306" s="271">
        <v>275.63333333333333</v>
      </c>
      <c r="I306" s="271">
        <v>282.56666666666661</v>
      </c>
      <c r="J306" s="271">
        <v>287.88333333333333</v>
      </c>
      <c r="K306" s="270">
        <v>277.25</v>
      </c>
      <c r="L306" s="270">
        <v>265</v>
      </c>
      <c r="M306" s="270">
        <v>3.8794</v>
      </c>
      <c r="N306" s="1"/>
      <c r="O306" s="1"/>
    </row>
    <row r="307" spans="1:15" ht="12.75" customHeight="1">
      <c r="A307" s="30">
        <v>297</v>
      </c>
      <c r="B307" s="280" t="s">
        <v>426</v>
      </c>
      <c r="C307" s="270">
        <v>287</v>
      </c>
      <c r="D307" s="271">
        <v>288.25</v>
      </c>
      <c r="E307" s="271">
        <v>283.2</v>
      </c>
      <c r="F307" s="271">
        <v>279.39999999999998</v>
      </c>
      <c r="G307" s="271">
        <v>274.34999999999997</v>
      </c>
      <c r="H307" s="271">
        <v>292.05</v>
      </c>
      <c r="I307" s="271">
        <v>297.09999999999997</v>
      </c>
      <c r="J307" s="271">
        <v>300.90000000000003</v>
      </c>
      <c r="K307" s="270">
        <v>293.3</v>
      </c>
      <c r="L307" s="270">
        <v>284.45</v>
      </c>
      <c r="M307" s="270">
        <v>3.3075399999999999</v>
      </c>
      <c r="N307" s="1"/>
      <c r="O307" s="1"/>
    </row>
    <row r="308" spans="1:15" ht="12.75" customHeight="1">
      <c r="A308" s="30">
        <v>298</v>
      </c>
      <c r="B308" s="280" t="s">
        <v>427</v>
      </c>
      <c r="C308" s="270">
        <v>490.55</v>
      </c>
      <c r="D308" s="271">
        <v>493.65000000000003</v>
      </c>
      <c r="E308" s="271">
        <v>485.00000000000006</v>
      </c>
      <c r="F308" s="271">
        <v>479.45000000000005</v>
      </c>
      <c r="G308" s="271">
        <v>470.80000000000007</v>
      </c>
      <c r="H308" s="271">
        <v>499.20000000000005</v>
      </c>
      <c r="I308" s="271">
        <v>507.85</v>
      </c>
      <c r="J308" s="271">
        <v>513.40000000000009</v>
      </c>
      <c r="K308" s="270">
        <v>502.3</v>
      </c>
      <c r="L308" s="270">
        <v>488.1</v>
      </c>
      <c r="M308" s="270">
        <v>0.76224999999999998</v>
      </c>
      <c r="N308" s="1"/>
      <c r="O308" s="1"/>
    </row>
    <row r="309" spans="1:15" ht="12.75" customHeight="1">
      <c r="A309" s="30">
        <v>299</v>
      </c>
      <c r="B309" s="280" t="s">
        <v>151</v>
      </c>
      <c r="C309" s="270">
        <v>105.5</v>
      </c>
      <c r="D309" s="271">
        <v>105.84999999999998</v>
      </c>
      <c r="E309" s="271">
        <v>104.49999999999996</v>
      </c>
      <c r="F309" s="271">
        <v>103.49999999999997</v>
      </c>
      <c r="G309" s="271">
        <v>102.14999999999995</v>
      </c>
      <c r="H309" s="271">
        <v>106.84999999999997</v>
      </c>
      <c r="I309" s="271">
        <v>108.19999999999999</v>
      </c>
      <c r="J309" s="271">
        <v>109.19999999999997</v>
      </c>
      <c r="K309" s="270">
        <v>107.2</v>
      </c>
      <c r="L309" s="270">
        <v>104.85</v>
      </c>
      <c r="M309" s="270">
        <v>39.231870000000001</v>
      </c>
      <c r="N309" s="1"/>
      <c r="O309" s="1"/>
    </row>
    <row r="310" spans="1:15" ht="12.75" customHeight="1">
      <c r="A310" s="30">
        <v>300</v>
      </c>
      <c r="B310" s="280" t="s">
        <v>428</v>
      </c>
      <c r="C310" s="270">
        <v>72.7</v>
      </c>
      <c r="D310" s="271">
        <v>72.966666666666669</v>
      </c>
      <c r="E310" s="271">
        <v>71.733333333333334</v>
      </c>
      <c r="F310" s="271">
        <v>70.766666666666666</v>
      </c>
      <c r="G310" s="271">
        <v>69.533333333333331</v>
      </c>
      <c r="H310" s="271">
        <v>73.933333333333337</v>
      </c>
      <c r="I310" s="271">
        <v>75.166666666666686</v>
      </c>
      <c r="J310" s="271">
        <v>76.13333333333334</v>
      </c>
      <c r="K310" s="270">
        <v>74.2</v>
      </c>
      <c r="L310" s="270">
        <v>72</v>
      </c>
      <c r="M310" s="270">
        <v>35.237270000000002</v>
      </c>
      <c r="N310" s="1"/>
      <c r="O310" s="1"/>
    </row>
    <row r="311" spans="1:15" ht="12.75" customHeight="1">
      <c r="A311" s="30">
        <v>301</v>
      </c>
      <c r="B311" s="280" t="s">
        <v>152</v>
      </c>
      <c r="C311" s="270">
        <v>521.65</v>
      </c>
      <c r="D311" s="271">
        <v>521.81666666666661</v>
      </c>
      <c r="E311" s="271">
        <v>517.83333333333326</v>
      </c>
      <c r="F311" s="271">
        <v>514.01666666666665</v>
      </c>
      <c r="G311" s="271">
        <v>510.0333333333333</v>
      </c>
      <c r="H311" s="271">
        <v>525.63333333333321</v>
      </c>
      <c r="I311" s="271">
        <v>529.61666666666656</v>
      </c>
      <c r="J311" s="271">
        <v>533.43333333333317</v>
      </c>
      <c r="K311" s="270">
        <v>525.79999999999995</v>
      </c>
      <c r="L311" s="270">
        <v>518</v>
      </c>
      <c r="M311" s="270">
        <v>7.0223000000000004</v>
      </c>
      <c r="N311" s="1"/>
      <c r="O311" s="1"/>
    </row>
    <row r="312" spans="1:15" ht="12.75" customHeight="1">
      <c r="A312" s="30">
        <v>302</v>
      </c>
      <c r="B312" s="280" t="s">
        <v>153</v>
      </c>
      <c r="C312" s="270">
        <v>8790.65</v>
      </c>
      <c r="D312" s="271">
        <v>8818.5833333333339</v>
      </c>
      <c r="E312" s="271">
        <v>8752.0666666666675</v>
      </c>
      <c r="F312" s="271">
        <v>8713.4833333333336</v>
      </c>
      <c r="G312" s="271">
        <v>8646.9666666666672</v>
      </c>
      <c r="H312" s="271">
        <v>8857.1666666666679</v>
      </c>
      <c r="I312" s="271">
        <v>8923.6833333333343</v>
      </c>
      <c r="J312" s="271">
        <v>8962.2666666666682</v>
      </c>
      <c r="K312" s="270">
        <v>8885.1</v>
      </c>
      <c r="L312" s="270">
        <v>8780</v>
      </c>
      <c r="M312" s="270">
        <v>4.2892400000000004</v>
      </c>
      <c r="N312" s="1"/>
      <c r="O312" s="1"/>
    </row>
    <row r="313" spans="1:15" ht="12.75" customHeight="1">
      <c r="A313" s="30">
        <v>303</v>
      </c>
      <c r="B313" s="280" t="s">
        <v>804</v>
      </c>
      <c r="C313" s="270">
        <v>1851.25</v>
      </c>
      <c r="D313" s="271">
        <v>1856.0833333333333</v>
      </c>
      <c r="E313" s="271">
        <v>1837.1666666666665</v>
      </c>
      <c r="F313" s="271">
        <v>1823.0833333333333</v>
      </c>
      <c r="G313" s="271">
        <v>1804.1666666666665</v>
      </c>
      <c r="H313" s="271">
        <v>1870.1666666666665</v>
      </c>
      <c r="I313" s="271">
        <v>1889.083333333333</v>
      </c>
      <c r="J313" s="271">
        <v>1903.1666666666665</v>
      </c>
      <c r="K313" s="270">
        <v>1875</v>
      </c>
      <c r="L313" s="270">
        <v>1842</v>
      </c>
      <c r="M313" s="270">
        <v>0.98580000000000001</v>
      </c>
      <c r="N313" s="1"/>
      <c r="O313" s="1"/>
    </row>
    <row r="314" spans="1:15" ht="12.75" customHeight="1">
      <c r="A314" s="30">
        <v>304</v>
      </c>
      <c r="B314" s="280" t="s">
        <v>156</v>
      </c>
      <c r="C314" s="270">
        <v>806</v>
      </c>
      <c r="D314" s="271">
        <v>810.56666666666661</v>
      </c>
      <c r="E314" s="271">
        <v>797.83333333333326</v>
      </c>
      <c r="F314" s="271">
        <v>789.66666666666663</v>
      </c>
      <c r="G314" s="271">
        <v>776.93333333333328</v>
      </c>
      <c r="H314" s="271">
        <v>818.73333333333323</v>
      </c>
      <c r="I314" s="271">
        <v>831.46666666666658</v>
      </c>
      <c r="J314" s="271">
        <v>839.63333333333321</v>
      </c>
      <c r="K314" s="270">
        <v>823.3</v>
      </c>
      <c r="L314" s="270">
        <v>802.4</v>
      </c>
      <c r="M314" s="270">
        <v>2.3287900000000001</v>
      </c>
      <c r="N314" s="1"/>
      <c r="O314" s="1"/>
    </row>
    <row r="315" spans="1:15" ht="12.75" customHeight="1">
      <c r="A315" s="30">
        <v>305</v>
      </c>
      <c r="B315" s="280" t="s">
        <v>429</v>
      </c>
      <c r="C315" s="270">
        <v>378.7</v>
      </c>
      <c r="D315" s="271">
        <v>380.88333333333338</v>
      </c>
      <c r="E315" s="271">
        <v>375.31666666666678</v>
      </c>
      <c r="F315" s="271">
        <v>371.93333333333339</v>
      </c>
      <c r="G315" s="271">
        <v>366.36666666666679</v>
      </c>
      <c r="H315" s="271">
        <v>384.26666666666677</v>
      </c>
      <c r="I315" s="271">
        <v>389.83333333333337</v>
      </c>
      <c r="J315" s="271">
        <v>393.21666666666675</v>
      </c>
      <c r="K315" s="270">
        <v>386.45</v>
      </c>
      <c r="L315" s="270">
        <v>377.5</v>
      </c>
      <c r="M315" s="270">
        <v>9.7355300000000007</v>
      </c>
      <c r="N315" s="1"/>
      <c r="O315" s="1"/>
    </row>
    <row r="316" spans="1:15" ht="12.75" customHeight="1">
      <c r="A316" s="30">
        <v>306</v>
      </c>
      <c r="B316" s="280" t="s">
        <v>430</v>
      </c>
      <c r="C316" s="270">
        <v>432.6</v>
      </c>
      <c r="D316" s="271">
        <v>424.56666666666666</v>
      </c>
      <c r="E316" s="271">
        <v>411.63333333333333</v>
      </c>
      <c r="F316" s="271">
        <v>390.66666666666669</v>
      </c>
      <c r="G316" s="271">
        <v>377.73333333333335</v>
      </c>
      <c r="H316" s="271">
        <v>445.5333333333333</v>
      </c>
      <c r="I316" s="271">
        <v>458.46666666666658</v>
      </c>
      <c r="J316" s="271">
        <v>479.43333333333328</v>
      </c>
      <c r="K316" s="270">
        <v>437.5</v>
      </c>
      <c r="L316" s="270">
        <v>403.6</v>
      </c>
      <c r="M316" s="270">
        <v>67.79513</v>
      </c>
      <c r="N316" s="1"/>
      <c r="O316" s="1"/>
    </row>
    <row r="317" spans="1:15" ht="12.75" customHeight="1">
      <c r="A317" s="30">
        <v>307</v>
      </c>
      <c r="B317" s="280" t="s">
        <v>849</v>
      </c>
      <c r="C317" s="270">
        <v>746.05</v>
      </c>
      <c r="D317" s="271">
        <v>746.96666666666658</v>
      </c>
      <c r="E317" s="271">
        <v>741.88333333333321</v>
      </c>
      <c r="F317" s="271">
        <v>737.71666666666658</v>
      </c>
      <c r="G317" s="271">
        <v>732.63333333333321</v>
      </c>
      <c r="H317" s="271">
        <v>751.13333333333321</v>
      </c>
      <c r="I317" s="271">
        <v>756.21666666666647</v>
      </c>
      <c r="J317" s="271">
        <v>760.38333333333321</v>
      </c>
      <c r="K317" s="270">
        <v>752.05</v>
      </c>
      <c r="L317" s="270">
        <v>742.8</v>
      </c>
      <c r="M317" s="270">
        <v>0.68013000000000001</v>
      </c>
      <c r="N317" s="1"/>
      <c r="O317" s="1"/>
    </row>
    <row r="318" spans="1:15" ht="12.75" customHeight="1">
      <c r="A318" s="30">
        <v>308</v>
      </c>
      <c r="B318" s="280" t="s">
        <v>850</v>
      </c>
      <c r="C318" s="270">
        <v>802.5</v>
      </c>
      <c r="D318" s="271">
        <v>801.19999999999993</v>
      </c>
      <c r="E318" s="271">
        <v>788.44999999999982</v>
      </c>
      <c r="F318" s="271">
        <v>774.39999999999986</v>
      </c>
      <c r="G318" s="271">
        <v>761.64999999999975</v>
      </c>
      <c r="H318" s="271">
        <v>815.24999999999989</v>
      </c>
      <c r="I318" s="271">
        <v>828.00000000000011</v>
      </c>
      <c r="J318" s="271">
        <v>842.05</v>
      </c>
      <c r="K318" s="270">
        <v>813.95</v>
      </c>
      <c r="L318" s="270">
        <v>787.15</v>
      </c>
      <c r="M318" s="270">
        <v>2.2973599999999998</v>
      </c>
      <c r="N318" s="1"/>
      <c r="O318" s="1"/>
    </row>
    <row r="319" spans="1:15" ht="12.75" customHeight="1">
      <c r="A319" s="30">
        <v>309</v>
      </c>
      <c r="B319" s="280" t="s">
        <v>155</v>
      </c>
      <c r="C319" s="270">
        <v>1481.6</v>
      </c>
      <c r="D319" s="271">
        <v>1461.4833333333333</v>
      </c>
      <c r="E319" s="271">
        <v>1432.9666666666667</v>
      </c>
      <c r="F319" s="271">
        <v>1384.3333333333333</v>
      </c>
      <c r="G319" s="271">
        <v>1355.8166666666666</v>
      </c>
      <c r="H319" s="271">
        <v>1510.1166666666668</v>
      </c>
      <c r="I319" s="271">
        <v>1538.6333333333337</v>
      </c>
      <c r="J319" s="271">
        <v>1587.2666666666669</v>
      </c>
      <c r="K319" s="270">
        <v>1490</v>
      </c>
      <c r="L319" s="270">
        <v>1412.85</v>
      </c>
      <c r="M319" s="270">
        <v>10.33212</v>
      </c>
      <c r="N319" s="1"/>
      <c r="O319" s="1"/>
    </row>
    <row r="320" spans="1:15" ht="12.75" customHeight="1">
      <c r="A320" s="30">
        <v>310</v>
      </c>
      <c r="B320" s="280" t="s">
        <v>158</v>
      </c>
      <c r="C320" s="270">
        <v>3211.65</v>
      </c>
      <c r="D320" s="271">
        <v>3227</v>
      </c>
      <c r="E320" s="271">
        <v>3184</v>
      </c>
      <c r="F320" s="271">
        <v>3156.35</v>
      </c>
      <c r="G320" s="271">
        <v>3113.35</v>
      </c>
      <c r="H320" s="271">
        <v>3254.65</v>
      </c>
      <c r="I320" s="271">
        <v>3297.65</v>
      </c>
      <c r="J320" s="271">
        <v>3325.3</v>
      </c>
      <c r="K320" s="270">
        <v>3270</v>
      </c>
      <c r="L320" s="270">
        <v>3199.35</v>
      </c>
      <c r="M320" s="270">
        <v>4.1440999999999999</v>
      </c>
      <c r="N320" s="1"/>
      <c r="O320" s="1"/>
    </row>
    <row r="321" spans="1:15" ht="12.75" customHeight="1">
      <c r="A321" s="30">
        <v>311</v>
      </c>
      <c r="B321" s="280" t="s">
        <v>894</v>
      </c>
      <c r="C321" s="270" t="e">
        <v>#N/A</v>
      </c>
      <c r="D321" s="271" t="e">
        <v>#N/A</v>
      </c>
      <c r="E321" s="271" t="e">
        <v>#N/A</v>
      </c>
      <c r="F321" s="271" t="e">
        <v>#N/A</v>
      </c>
      <c r="G321" s="271" t="e">
        <v>#N/A</v>
      </c>
      <c r="H321" s="271" t="e">
        <v>#N/A</v>
      </c>
      <c r="I321" s="271" t="e">
        <v>#N/A</v>
      </c>
      <c r="J321" s="271" t="e">
        <v>#N/A</v>
      </c>
      <c r="K321" s="270" t="e">
        <v>#N/A</v>
      </c>
      <c r="L321" s="270" t="e">
        <v>#N/A</v>
      </c>
      <c r="M321" s="270" t="e">
        <v>#N/A</v>
      </c>
      <c r="N321" s="1"/>
      <c r="O321" s="1"/>
    </row>
    <row r="322" spans="1:15" ht="12.75" customHeight="1">
      <c r="A322" s="30">
        <v>312</v>
      </c>
      <c r="B322" s="280" t="s">
        <v>432</v>
      </c>
      <c r="C322" s="270">
        <v>770.05</v>
      </c>
      <c r="D322" s="271">
        <v>771.0333333333333</v>
      </c>
      <c r="E322" s="271">
        <v>762.31666666666661</v>
      </c>
      <c r="F322" s="271">
        <v>754.58333333333326</v>
      </c>
      <c r="G322" s="271">
        <v>745.86666666666656</v>
      </c>
      <c r="H322" s="271">
        <v>778.76666666666665</v>
      </c>
      <c r="I322" s="271">
        <v>787.48333333333335</v>
      </c>
      <c r="J322" s="271">
        <v>795.2166666666667</v>
      </c>
      <c r="K322" s="270">
        <v>779.75</v>
      </c>
      <c r="L322" s="270">
        <v>763.3</v>
      </c>
      <c r="M322" s="270">
        <v>0.61931999999999998</v>
      </c>
      <c r="N322" s="1"/>
      <c r="O322" s="1"/>
    </row>
    <row r="323" spans="1:15" ht="12.75" customHeight="1">
      <c r="A323" s="30">
        <v>313</v>
      </c>
      <c r="B323" s="280" t="s">
        <v>159</v>
      </c>
      <c r="C323" s="270">
        <v>2096.6</v>
      </c>
      <c r="D323" s="271">
        <v>2104.9166666666665</v>
      </c>
      <c r="E323" s="271">
        <v>2073.2333333333331</v>
      </c>
      <c r="F323" s="271">
        <v>2049.8666666666668</v>
      </c>
      <c r="G323" s="271">
        <v>2018.1833333333334</v>
      </c>
      <c r="H323" s="271">
        <v>2128.2833333333328</v>
      </c>
      <c r="I323" s="271">
        <v>2159.9666666666662</v>
      </c>
      <c r="J323" s="271">
        <v>2183.3333333333326</v>
      </c>
      <c r="K323" s="270">
        <v>2136.6</v>
      </c>
      <c r="L323" s="270">
        <v>2081.5500000000002</v>
      </c>
      <c r="M323" s="270">
        <v>3.7105399999999999</v>
      </c>
      <c r="N323" s="1"/>
      <c r="O323" s="1"/>
    </row>
    <row r="324" spans="1:15" ht="12.75" customHeight="1">
      <c r="A324" s="30">
        <v>314</v>
      </c>
      <c r="B324" s="280" t="s">
        <v>433</v>
      </c>
      <c r="C324" s="270">
        <v>1270.75</v>
      </c>
      <c r="D324" s="271">
        <v>1275.2</v>
      </c>
      <c r="E324" s="271">
        <v>1262</v>
      </c>
      <c r="F324" s="271">
        <v>1253.25</v>
      </c>
      <c r="G324" s="271">
        <v>1240.05</v>
      </c>
      <c r="H324" s="271">
        <v>1283.95</v>
      </c>
      <c r="I324" s="271">
        <v>1297.1500000000003</v>
      </c>
      <c r="J324" s="271">
        <v>1305.9000000000001</v>
      </c>
      <c r="K324" s="270">
        <v>1288.4000000000001</v>
      </c>
      <c r="L324" s="270">
        <v>1266.45</v>
      </c>
      <c r="M324" s="270">
        <v>2.06284</v>
      </c>
      <c r="N324" s="1"/>
      <c r="O324" s="1"/>
    </row>
    <row r="325" spans="1:15" ht="12.75" customHeight="1">
      <c r="A325" s="30">
        <v>315</v>
      </c>
      <c r="B325" s="280" t="s">
        <v>161</v>
      </c>
      <c r="C325" s="270">
        <v>1040.3499999999999</v>
      </c>
      <c r="D325" s="271">
        <v>1042.7333333333333</v>
      </c>
      <c r="E325" s="271">
        <v>1036.6166666666668</v>
      </c>
      <c r="F325" s="271">
        <v>1032.8833333333334</v>
      </c>
      <c r="G325" s="271">
        <v>1026.7666666666669</v>
      </c>
      <c r="H325" s="271">
        <v>1046.4666666666667</v>
      </c>
      <c r="I325" s="271">
        <v>1052.583333333333</v>
      </c>
      <c r="J325" s="271">
        <v>1056.3166666666666</v>
      </c>
      <c r="K325" s="270">
        <v>1048.8499999999999</v>
      </c>
      <c r="L325" s="270">
        <v>1039</v>
      </c>
      <c r="M325" s="270">
        <v>4.3835300000000004</v>
      </c>
      <c r="N325" s="1"/>
      <c r="O325" s="1"/>
    </row>
    <row r="326" spans="1:15" ht="12.75" customHeight="1">
      <c r="A326" s="30">
        <v>316</v>
      </c>
      <c r="B326" s="280" t="s">
        <v>267</v>
      </c>
      <c r="C326" s="270">
        <v>607</v>
      </c>
      <c r="D326" s="271">
        <v>610.48333333333335</v>
      </c>
      <c r="E326" s="271">
        <v>601.81666666666672</v>
      </c>
      <c r="F326" s="271">
        <v>596.63333333333333</v>
      </c>
      <c r="G326" s="271">
        <v>587.9666666666667</v>
      </c>
      <c r="H326" s="271">
        <v>615.66666666666674</v>
      </c>
      <c r="I326" s="271">
        <v>624.33333333333326</v>
      </c>
      <c r="J326" s="271">
        <v>629.51666666666677</v>
      </c>
      <c r="K326" s="270">
        <v>619.15</v>
      </c>
      <c r="L326" s="270">
        <v>605.29999999999995</v>
      </c>
      <c r="M326" s="270">
        <v>4.1853400000000001</v>
      </c>
      <c r="N326" s="1"/>
      <c r="O326" s="1"/>
    </row>
    <row r="327" spans="1:15" ht="12.75" customHeight="1">
      <c r="A327" s="30">
        <v>317</v>
      </c>
      <c r="B327" s="280" t="s">
        <v>434</v>
      </c>
      <c r="C327" s="270">
        <v>36.5</v>
      </c>
      <c r="D327" s="271">
        <v>36.449999999999996</v>
      </c>
      <c r="E327" s="271">
        <v>36.149999999999991</v>
      </c>
      <c r="F327" s="271">
        <v>35.799999999999997</v>
      </c>
      <c r="G327" s="271">
        <v>35.499999999999993</v>
      </c>
      <c r="H327" s="271">
        <v>36.79999999999999</v>
      </c>
      <c r="I327" s="271">
        <v>37.099999999999987</v>
      </c>
      <c r="J327" s="271">
        <v>37.449999999999989</v>
      </c>
      <c r="K327" s="270">
        <v>36.75</v>
      </c>
      <c r="L327" s="270">
        <v>36.1</v>
      </c>
      <c r="M327" s="270">
        <v>65.045789999999997</v>
      </c>
      <c r="N327" s="1"/>
      <c r="O327" s="1"/>
    </row>
    <row r="328" spans="1:15" ht="12.75" customHeight="1">
      <c r="A328" s="30">
        <v>318</v>
      </c>
      <c r="B328" s="280" t="s">
        <v>435</v>
      </c>
      <c r="C328" s="270">
        <v>74.349999999999994</v>
      </c>
      <c r="D328" s="271">
        <v>74.583333333333329</v>
      </c>
      <c r="E328" s="271">
        <v>73.916666666666657</v>
      </c>
      <c r="F328" s="271">
        <v>73.483333333333334</v>
      </c>
      <c r="G328" s="271">
        <v>72.816666666666663</v>
      </c>
      <c r="H328" s="271">
        <v>75.016666666666652</v>
      </c>
      <c r="I328" s="271">
        <v>75.683333333333309</v>
      </c>
      <c r="J328" s="271">
        <v>76.116666666666646</v>
      </c>
      <c r="K328" s="270">
        <v>75.25</v>
      </c>
      <c r="L328" s="270">
        <v>74.150000000000006</v>
      </c>
      <c r="M328" s="270">
        <v>25.934979999999999</v>
      </c>
      <c r="N328" s="1"/>
      <c r="O328" s="1"/>
    </row>
    <row r="329" spans="1:15" ht="12.75" customHeight="1">
      <c r="A329" s="30">
        <v>319</v>
      </c>
      <c r="B329" s="280" t="s">
        <v>436</v>
      </c>
      <c r="C329" s="270">
        <v>606</v>
      </c>
      <c r="D329" s="271">
        <v>604</v>
      </c>
      <c r="E329" s="271">
        <v>590</v>
      </c>
      <c r="F329" s="271">
        <v>574</v>
      </c>
      <c r="G329" s="271">
        <v>560</v>
      </c>
      <c r="H329" s="271">
        <v>620</v>
      </c>
      <c r="I329" s="271">
        <v>634</v>
      </c>
      <c r="J329" s="271">
        <v>650</v>
      </c>
      <c r="K329" s="270">
        <v>618</v>
      </c>
      <c r="L329" s="270">
        <v>588</v>
      </c>
      <c r="M329" s="270">
        <v>2.9159600000000001</v>
      </c>
      <c r="N329" s="1"/>
      <c r="O329" s="1"/>
    </row>
    <row r="330" spans="1:15" ht="12.75" customHeight="1">
      <c r="A330" s="30">
        <v>320</v>
      </c>
      <c r="B330" s="280" t="s">
        <v>437</v>
      </c>
      <c r="C330" s="270">
        <v>37.65</v>
      </c>
      <c r="D330" s="271">
        <v>37.85</v>
      </c>
      <c r="E330" s="271">
        <v>37.35</v>
      </c>
      <c r="F330" s="271">
        <v>37.049999999999997</v>
      </c>
      <c r="G330" s="271">
        <v>36.549999999999997</v>
      </c>
      <c r="H330" s="271">
        <v>38.150000000000006</v>
      </c>
      <c r="I330" s="271">
        <v>38.650000000000006</v>
      </c>
      <c r="J330" s="271">
        <v>38.95000000000001</v>
      </c>
      <c r="K330" s="270">
        <v>38.35</v>
      </c>
      <c r="L330" s="270">
        <v>37.549999999999997</v>
      </c>
      <c r="M330" s="270">
        <v>102.07653999999999</v>
      </c>
      <c r="N330" s="1"/>
      <c r="O330" s="1"/>
    </row>
    <row r="331" spans="1:15" ht="12.75" customHeight="1">
      <c r="A331" s="30">
        <v>321</v>
      </c>
      <c r="B331" s="280" t="s">
        <v>438</v>
      </c>
      <c r="C331" s="270">
        <v>81</v>
      </c>
      <c r="D331" s="271">
        <v>82.166666666666671</v>
      </c>
      <c r="E331" s="271">
        <v>79.433333333333337</v>
      </c>
      <c r="F331" s="271">
        <v>77.86666666666666</v>
      </c>
      <c r="G331" s="271">
        <v>75.133333333333326</v>
      </c>
      <c r="H331" s="271">
        <v>83.733333333333348</v>
      </c>
      <c r="I331" s="271">
        <v>86.466666666666669</v>
      </c>
      <c r="J331" s="271">
        <v>88.03333333333336</v>
      </c>
      <c r="K331" s="270">
        <v>84.9</v>
      </c>
      <c r="L331" s="270">
        <v>80.599999999999994</v>
      </c>
      <c r="M331" s="270">
        <v>100.71812</v>
      </c>
      <c r="N331" s="1"/>
      <c r="O331" s="1"/>
    </row>
    <row r="332" spans="1:15" ht="12.75" customHeight="1">
      <c r="A332" s="30">
        <v>322</v>
      </c>
      <c r="B332" s="280" t="s">
        <v>167</v>
      </c>
      <c r="C332" s="270">
        <v>122.35</v>
      </c>
      <c r="D332" s="271">
        <v>123.21666666666665</v>
      </c>
      <c r="E332" s="271">
        <v>121.2833333333333</v>
      </c>
      <c r="F332" s="271">
        <v>120.21666666666665</v>
      </c>
      <c r="G332" s="271">
        <v>118.2833333333333</v>
      </c>
      <c r="H332" s="271">
        <v>124.2833333333333</v>
      </c>
      <c r="I332" s="271">
        <v>126.21666666666667</v>
      </c>
      <c r="J332" s="271">
        <v>127.2833333333333</v>
      </c>
      <c r="K332" s="270">
        <v>125.15</v>
      </c>
      <c r="L332" s="270">
        <v>122.15</v>
      </c>
      <c r="M332" s="270">
        <v>61.57103</v>
      </c>
      <c r="N332" s="1"/>
      <c r="O332" s="1"/>
    </row>
    <row r="333" spans="1:15" ht="12.75" customHeight="1">
      <c r="A333" s="30">
        <v>323</v>
      </c>
      <c r="B333" s="280" t="s">
        <v>439</v>
      </c>
      <c r="C333" s="270">
        <v>288.95</v>
      </c>
      <c r="D333" s="271">
        <v>289.31666666666666</v>
      </c>
      <c r="E333" s="271">
        <v>286.0333333333333</v>
      </c>
      <c r="F333" s="271">
        <v>283.11666666666662</v>
      </c>
      <c r="G333" s="271">
        <v>279.83333333333326</v>
      </c>
      <c r="H333" s="271">
        <v>292.23333333333335</v>
      </c>
      <c r="I333" s="271">
        <v>295.51666666666677</v>
      </c>
      <c r="J333" s="271">
        <v>298.43333333333339</v>
      </c>
      <c r="K333" s="270">
        <v>292.60000000000002</v>
      </c>
      <c r="L333" s="270">
        <v>286.39999999999998</v>
      </c>
      <c r="M333" s="270">
        <v>11.17169</v>
      </c>
      <c r="N333" s="1"/>
      <c r="O333" s="1"/>
    </row>
    <row r="334" spans="1:15" ht="12.75" customHeight="1">
      <c r="A334" s="30">
        <v>324</v>
      </c>
      <c r="B334" s="280" t="s">
        <v>169</v>
      </c>
      <c r="C334" s="270">
        <v>166.8</v>
      </c>
      <c r="D334" s="271">
        <v>167.31666666666666</v>
      </c>
      <c r="E334" s="271">
        <v>165.43333333333334</v>
      </c>
      <c r="F334" s="271">
        <v>164.06666666666666</v>
      </c>
      <c r="G334" s="271">
        <v>162.18333333333334</v>
      </c>
      <c r="H334" s="271">
        <v>168.68333333333334</v>
      </c>
      <c r="I334" s="271">
        <v>170.56666666666666</v>
      </c>
      <c r="J334" s="271">
        <v>171.93333333333334</v>
      </c>
      <c r="K334" s="270">
        <v>169.2</v>
      </c>
      <c r="L334" s="270">
        <v>165.95</v>
      </c>
      <c r="M334" s="270">
        <v>115.95205</v>
      </c>
      <c r="N334" s="1"/>
      <c r="O334" s="1"/>
    </row>
    <row r="335" spans="1:15" ht="12.75" customHeight="1">
      <c r="A335" s="30">
        <v>325</v>
      </c>
      <c r="B335" s="280" t="s">
        <v>440</v>
      </c>
      <c r="C335" s="270">
        <v>705.5</v>
      </c>
      <c r="D335" s="271">
        <v>708.38333333333333</v>
      </c>
      <c r="E335" s="271">
        <v>698.2166666666667</v>
      </c>
      <c r="F335" s="271">
        <v>690.93333333333339</v>
      </c>
      <c r="G335" s="271">
        <v>680.76666666666677</v>
      </c>
      <c r="H335" s="271">
        <v>715.66666666666663</v>
      </c>
      <c r="I335" s="271">
        <v>725.83333333333337</v>
      </c>
      <c r="J335" s="271">
        <v>733.11666666666656</v>
      </c>
      <c r="K335" s="270">
        <v>718.55</v>
      </c>
      <c r="L335" s="270">
        <v>701.1</v>
      </c>
      <c r="M335" s="270">
        <v>2.0061599999999999</v>
      </c>
      <c r="N335" s="1"/>
      <c r="O335" s="1"/>
    </row>
    <row r="336" spans="1:15" ht="12.75" customHeight="1">
      <c r="A336" s="30">
        <v>326</v>
      </c>
      <c r="B336" s="280" t="s">
        <v>163</v>
      </c>
      <c r="C336" s="270">
        <v>79.599999999999994</v>
      </c>
      <c r="D336" s="271">
        <v>80.283333333333331</v>
      </c>
      <c r="E336" s="271">
        <v>78.666666666666657</v>
      </c>
      <c r="F336" s="271">
        <v>77.73333333333332</v>
      </c>
      <c r="G336" s="271">
        <v>76.116666666666646</v>
      </c>
      <c r="H336" s="271">
        <v>81.216666666666669</v>
      </c>
      <c r="I336" s="271">
        <v>82.833333333333343</v>
      </c>
      <c r="J336" s="271">
        <v>83.76666666666668</v>
      </c>
      <c r="K336" s="270">
        <v>81.900000000000006</v>
      </c>
      <c r="L336" s="270">
        <v>79.349999999999994</v>
      </c>
      <c r="M336" s="270">
        <v>103.38905</v>
      </c>
      <c r="N336" s="1"/>
      <c r="O336" s="1"/>
    </row>
    <row r="337" spans="1:15" ht="12.75" customHeight="1">
      <c r="A337" s="30">
        <v>327</v>
      </c>
      <c r="B337" s="280" t="s">
        <v>165</v>
      </c>
      <c r="C337" s="270">
        <v>4322.3</v>
      </c>
      <c r="D337" s="271">
        <v>4336.7666666666664</v>
      </c>
      <c r="E337" s="271">
        <v>4275.5333333333328</v>
      </c>
      <c r="F337" s="271">
        <v>4228.7666666666664</v>
      </c>
      <c r="G337" s="271">
        <v>4167.5333333333328</v>
      </c>
      <c r="H337" s="271">
        <v>4383.5333333333328</v>
      </c>
      <c r="I337" s="271">
        <v>4444.7666666666664</v>
      </c>
      <c r="J337" s="271">
        <v>4491.5333333333328</v>
      </c>
      <c r="K337" s="270">
        <v>4398</v>
      </c>
      <c r="L337" s="270">
        <v>4290</v>
      </c>
      <c r="M337" s="270">
        <v>1.63571</v>
      </c>
      <c r="N337" s="1"/>
      <c r="O337" s="1"/>
    </row>
    <row r="338" spans="1:15" ht="12.75" customHeight="1">
      <c r="A338" s="30">
        <v>328</v>
      </c>
      <c r="B338" s="280" t="s">
        <v>805</v>
      </c>
      <c r="C338" s="270">
        <v>662.75</v>
      </c>
      <c r="D338" s="271">
        <v>659.73333333333335</v>
      </c>
      <c r="E338" s="271">
        <v>650.4666666666667</v>
      </c>
      <c r="F338" s="271">
        <v>638.18333333333339</v>
      </c>
      <c r="G338" s="271">
        <v>628.91666666666674</v>
      </c>
      <c r="H338" s="271">
        <v>672.01666666666665</v>
      </c>
      <c r="I338" s="271">
        <v>681.2833333333333</v>
      </c>
      <c r="J338" s="271">
        <v>693.56666666666661</v>
      </c>
      <c r="K338" s="270">
        <v>669</v>
      </c>
      <c r="L338" s="270">
        <v>647.45000000000005</v>
      </c>
      <c r="M338" s="270">
        <v>10.2247</v>
      </c>
      <c r="N338" s="1"/>
      <c r="O338" s="1"/>
    </row>
    <row r="339" spans="1:15" ht="12.75" customHeight="1">
      <c r="A339" s="30">
        <v>329</v>
      </c>
      <c r="B339" s="280" t="s">
        <v>166</v>
      </c>
      <c r="C339" s="270">
        <v>19123.75</v>
      </c>
      <c r="D339" s="271">
        <v>19135.25</v>
      </c>
      <c r="E339" s="271">
        <v>18993.5</v>
      </c>
      <c r="F339" s="271">
        <v>18863.25</v>
      </c>
      <c r="G339" s="271">
        <v>18721.5</v>
      </c>
      <c r="H339" s="271">
        <v>19265.5</v>
      </c>
      <c r="I339" s="271">
        <v>19407.25</v>
      </c>
      <c r="J339" s="271">
        <v>19537.5</v>
      </c>
      <c r="K339" s="270">
        <v>19277</v>
      </c>
      <c r="L339" s="270">
        <v>19005</v>
      </c>
      <c r="M339" s="270">
        <v>0.54647000000000001</v>
      </c>
      <c r="N339" s="1"/>
      <c r="O339" s="1"/>
    </row>
    <row r="340" spans="1:15" ht="12.75" customHeight="1">
      <c r="A340" s="30">
        <v>330</v>
      </c>
      <c r="B340" s="280" t="s">
        <v>441</v>
      </c>
      <c r="C340" s="270">
        <v>73.650000000000006</v>
      </c>
      <c r="D340" s="271">
        <v>74.61666666666666</v>
      </c>
      <c r="E340" s="271">
        <v>72.433333333333323</v>
      </c>
      <c r="F340" s="271">
        <v>71.216666666666669</v>
      </c>
      <c r="G340" s="271">
        <v>69.033333333333331</v>
      </c>
      <c r="H340" s="271">
        <v>75.833333333333314</v>
      </c>
      <c r="I340" s="271">
        <v>78.016666666666652</v>
      </c>
      <c r="J340" s="271">
        <v>79.233333333333306</v>
      </c>
      <c r="K340" s="270">
        <v>76.8</v>
      </c>
      <c r="L340" s="270">
        <v>73.400000000000006</v>
      </c>
      <c r="M340" s="270">
        <v>12.03942</v>
      </c>
      <c r="N340" s="1"/>
      <c r="O340" s="1"/>
    </row>
    <row r="341" spans="1:15" ht="12.75" customHeight="1">
      <c r="A341" s="30">
        <v>331</v>
      </c>
      <c r="B341" s="280" t="s">
        <v>162</v>
      </c>
      <c r="C341" s="270">
        <v>298.7</v>
      </c>
      <c r="D341" s="271">
        <v>298.48333333333335</v>
      </c>
      <c r="E341" s="271">
        <v>296.7166666666667</v>
      </c>
      <c r="F341" s="271">
        <v>294.73333333333335</v>
      </c>
      <c r="G341" s="271">
        <v>292.9666666666667</v>
      </c>
      <c r="H341" s="271">
        <v>300.4666666666667</v>
      </c>
      <c r="I341" s="271">
        <v>302.23333333333335</v>
      </c>
      <c r="J341" s="271">
        <v>304.2166666666667</v>
      </c>
      <c r="K341" s="270">
        <v>300.25</v>
      </c>
      <c r="L341" s="270">
        <v>296.5</v>
      </c>
      <c r="M341" s="270">
        <v>3.0059499999999999</v>
      </c>
      <c r="N341" s="1"/>
      <c r="O341" s="1"/>
    </row>
    <row r="342" spans="1:15" ht="12.75" customHeight="1">
      <c r="A342" s="30">
        <v>332</v>
      </c>
      <c r="B342" s="280" t="s">
        <v>851</v>
      </c>
      <c r="C342" s="270">
        <v>379.65</v>
      </c>
      <c r="D342" s="271">
        <v>377.06666666666661</v>
      </c>
      <c r="E342" s="271">
        <v>369.18333333333322</v>
      </c>
      <c r="F342" s="271">
        <v>358.71666666666664</v>
      </c>
      <c r="G342" s="271">
        <v>350.83333333333326</v>
      </c>
      <c r="H342" s="271">
        <v>387.53333333333319</v>
      </c>
      <c r="I342" s="271">
        <v>395.41666666666663</v>
      </c>
      <c r="J342" s="271">
        <v>405.88333333333316</v>
      </c>
      <c r="K342" s="270">
        <v>384.95</v>
      </c>
      <c r="L342" s="270">
        <v>366.6</v>
      </c>
      <c r="M342" s="270">
        <v>6.5366999999999997</v>
      </c>
      <c r="N342" s="1"/>
      <c r="O342" s="1"/>
    </row>
    <row r="343" spans="1:15" ht="12.75" customHeight="1">
      <c r="A343" s="30">
        <v>333</v>
      </c>
      <c r="B343" s="280" t="s">
        <v>268</v>
      </c>
      <c r="C343" s="270">
        <v>1029.8</v>
      </c>
      <c r="D343" s="271">
        <v>1034.2666666666667</v>
      </c>
      <c r="E343" s="271">
        <v>1018.5333333333333</v>
      </c>
      <c r="F343" s="271">
        <v>1007.2666666666667</v>
      </c>
      <c r="G343" s="271">
        <v>991.5333333333333</v>
      </c>
      <c r="H343" s="271">
        <v>1045.5333333333333</v>
      </c>
      <c r="I343" s="271">
        <v>1061.2666666666664</v>
      </c>
      <c r="J343" s="271">
        <v>1072.5333333333333</v>
      </c>
      <c r="K343" s="270">
        <v>1050</v>
      </c>
      <c r="L343" s="270">
        <v>1023</v>
      </c>
      <c r="M343" s="270">
        <v>7.8326200000000004</v>
      </c>
      <c r="N343" s="1"/>
      <c r="O343" s="1"/>
    </row>
    <row r="344" spans="1:15" ht="12.75" customHeight="1">
      <c r="A344" s="30">
        <v>334</v>
      </c>
      <c r="B344" s="280" t="s">
        <v>170</v>
      </c>
      <c r="C344" s="270">
        <v>131.85</v>
      </c>
      <c r="D344" s="271">
        <v>132.5</v>
      </c>
      <c r="E344" s="271">
        <v>130.85</v>
      </c>
      <c r="F344" s="271">
        <v>129.85</v>
      </c>
      <c r="G344" s="271">
        <v>128.19999999999999</v>
      </c>
      <c r="H344" s="271">
        <v>133.5</v>
      </c>
      <c r="I344" s="271">
        <v>135.14999999999998</v>
      </c>
      <c r="J344" s="271">
        <v>136.15</v>
      </c>
      <c r="K344" s="270">
        <v>134.15</v>
      </c>
      <c r="L344" s="270">
        <v>131.5</v>
      </c>
      <c r="M344" s="270">
        <v>146.29497000000001</v>
      </c>
      <c r="N344" s="1"/>
      <c r="O344" s="1"/>
    </row>
    <row r="345" spans="1:15" ht="12.75" customHeight="1">
      <c r="A345" s="30">
        <v>335</v>
      </c>
      <c r="B345" s="280" t="s">
        <v>269</v>
      </c>
      <c r="C345" s="270">
        <v>193.95</v>
      </c>
      <c r="D345" s="271">
        <v>194.29999999999998</v>
      </c>
      <c r="E345" s="271">
        <v>192.84999999999997</v>
      </c>
      <c r="F345" s="271">
        <v>191.74999999999997</v>
      </c>
      <c r="G345" s="271">
        <v>190.29999999999995</v>
      </c>
      <c r="H345" s="271">
        <v>195.39999999999998</v>
      </c>
      <c r="I345" s="271">
        <v>196.84999999999997</v>
      </c>
      <c r="J345" s="271">
        <v>197.95</v>
      </c>
      <c r="K345" s="270">
        <v>195.75</v>
      </c>
      <c r="L345" s="270">
        <v>193.2</v>
      </c>
      <c r="M345" s="270">
        <v>10.49315</v>
      </c>
      <c r="N345" s="1"/>
      <c r="O345" s="1"/>
    </row>
    <row r="346" spans="1:15" ht="12.75" customHeight="1">
      <c r="A346" s="30">
        <v>336</v>
      </c>
      <c r="B346" s="280" t="s">
        <v>832</v>
      </c>
      <c r="C346" s="270">
        <v>707</v>
      </c>
      <c r="D346" s="271">
        <v>710.31666666666661</v>
      </c>
      <c r="E346" s="271">
        <v>701.68333333333317</v>
      </c>
      <c r="F346" s="271">
        <v>696.36666666666656</v>
      </c>
      <c r="G346" s="271">
        <v>687.73333333333312</v>
      </c>
      <c r="H346" s="271">
        <v>715.63333333333321</v>
      </c>
      <c r="I346" s="271">
        <v>724.26666666666665</v>
      </c>
      <c r="J346" s="271">
        <v>729.58333333333326</v>
      </c>
      <c r="K346" s="270">
        <v>718.95</v>
      </c>
      <c r="L346" s="270">
        <v>705</v>
      </c>
      <c r="M346" s="270">
        <v>7.4839900000000004</v>
      </c>
      <c r="N346" s="1"/>
      <c r="O346" s="1"/>
    </row>
    <row r="347" spans="1:15" ht="12.75" customHeight="1">
      <c r="A347" s="30">
        <v>337</v>
      </c>
      <c r="B347" s="280" t="s">
        <v>442</v>
      </c>
      <c r="C347" s="270">
        <v>3140</v>
      </c>
      <c r="D347" s="271">
        <v>3133.3333333333335</v>
      </c>
      <c r="E347" s="271">
        <v>3098.666666666667</v>
      </c>
      <c r="F347" s="271">
        <v>3057.3333333333335</v>
      </c>
      <c r="G347" s="271">
        <v>3022.666666666667</v>
      </c>
      <c r="H347" s="271">
        <v>3174.666666666667</v>
      </c>
      <c r="I347" s="271">
        <v>3209.3333333333339</v>
      </c>
      <c r="J347" s="271">
        <v>3250.666666666667</v>
      </c>
      <c r="K347" s="270">
        <v>3168</v>
      </c>
      <c r="L347" s="270">
        <v>3092</v>
      </c>
      <c r="M347" s="270">
        <v>1.00885</v>
      </c>
      <c r="N347" s="1"/>
      <c r="O347" s="1"/>
    </row>
    <row r="348" spans="1:15" ht="12.75" customHeight="1">
      <c r="A348" s="30">
        <v>338</v>
      </c>
      <c r="B348" s="280" t="s">
        <v>443</v>
      </c>
      <c r="C348" s="270">
        <v>258.14999999999998</v>
      </c>
      <c r="D348" s="271">
        <v>258.21666666666664</v>
      </c>
      <c r="E348" s="271">
        <v>256.93333333333328</v>
      </c>
      <c r="F348" s="271">
        <v>255.71666666666664</v>
      </c>
      <c r="G348" s="271">
        <v>254.43333333333328</v>
      </c>
      <c r="H348" s="271">
        <v>259.43333333333328</v>
      </c>
      <c r="I348" s="271">
        <v>260.7166666666667</v>
      </c>
      <c r="J348" s="271">
        <v>261.93333333333328</v>
      </c>
      <c r="K348" s="270">
        <v>259.5</v>
      </c>
      <c r="L348" s="270">
        <v>257</v>
      </c>
      <c r="M348" s="270">
        <v>0.93820999999999999</v>
      </c>
      <c r="N348" s="1"/>
      <c r="O348" s="1"/>
    </row>
    <row r="349" spans="1:15" ht="12.75" customHeight="1">
      <c r="A349" s="30">
        <v>339</v>
      </c>
      <c r="B349" s="280" t="s">
        <v>833</v>
      </c>
      <c r="C349" s="270">
        <v>498.65</v>
      </c>
      <c r="D349" s="271">
        <v>495.66666666666669</v>
      </c>
      <c r="E349" s="271">
        <v>491.28333333333336</v>
      </c>
      <c r="F349" s="271">
        <v>483.91666666666669</v>
      </c>
      <c r="G349" s="271">
        <v>479.53333333333336</v>
      </c>
      <c r="H349" s="271">
        <v>503.03333333333336</v>
      </c>
      <c r="I349" s="271">
        <v>507.41666666666669</v>
      </c>
      <c r="J349" s="271">
        <v>514.7833333333333</v>
      </c>
      <c r="K349" s="270">
        <v>500.05</v>
      </c>
      <c r="L349" s="270">
        <v>488.3</v>
      </c>
      <c r="M349" s="270">
        <v>5.5285599999999997</v>
      </c>
      <c r="N349" s="1"/>
      <c r="O349" s="1"/>
    </row>
    <row r="350" spans="1:15" ht="12.75" customHeight="1">
      <c r="A350" s="30">
        <v>340</v>
      </c>
      <c r="B350" s="280" t="s">
        <v>822</v>
      </c>
      <c r="C350" s="270">
        <v>142.30000000000001</v>
      </c>
      <c r="D350" s="271">
        <v>142.4</v>
      </c>
      <c r="E350" s="271">
        <v>140.55000000000001</v>
      </c>
      <c r="F350" s="271">
        <v>138.80000000000001</v>
      </c>
      <c r="G350" s="271">
        <v>136.95000000000002</v>
      </c>
      <c r="H350" s="271">
        <v>144.15</v>
      </c>
      <c r="I350" s="271">
        <v>145.99999999999997</v>
      </c>
      <c r="J350" s="271">
        <v>147.75</v>
      </c>
      <c r="K350" s="270">
        <v>144.25</v>
      </c>
      <c r="L350" s="270">
        <v>140.65</v>
      </c>
      <c r="M350" s="270">
        <v>14.746930000000001</v>
      </c>
      <c r="N350" s="1"/>
      <c r="O350" s="1"/>
    </row>
    <row r="351" spans="1:15" ht="12.75" customHeight="1">
      <c r="A351" s="30">
        <v>341</v>
      </c>
      <c r="B351" s="280" t="s">
        <v>177</v>
      </c>
      <c r="C351" s="270">
        <v>3242.45</v>
      </c>
      <c r="D351" s="271">
        <v>3258.8833333333332</v>
      </c>
      <c r="E351" s="271">
        <v>3210.8166666666666</v>
      </c>
      <c r="F351" s="271">
        <v>3179.1833333333334</v>
      </c>
      <c r="G351" s="271">
        <v>3131.1166666666668</v>
      </c>
      <c r="H351" s="271">
        <v>3290.5166666666664</v>
      </c>
      <c r="I351" s="271">
        <v>3338.583333333333</v>
      </c>
      <c r="J351" s="271">
        <v>3370.2166666666662</v>
      </c>
      <c r="K351" s="270">
        <v>3306.95</v>
      </c>
      <c r="L351" s="270">
        <v>3227.25</v>
      </c>
      <c r="M351" s="270">
        <v>2.0823299999999998</v>
      </c>
      <c r="N351" s="1"/>
      <c r="O351" s="1"/>
    </row>
    <row r="352" spans="1:15" ht="12.75" customHeight="1">
      <c r="A352" s="30">
        <v>342</v>
      </c>
      <c r="B352" s="280" t="s">
        <v>445</v>
      </c>
      <c r="C352" s="270">
        <v>370.5</v>
      </c>
      <c r="D352" s="271">
        <v>372.34999999999997</v>
      </c>
      <c r="E352" s="271">
        <v>366.19999999999993</v>
      </c>
      <c r="F352" s="271">
        <v>361.9</v>
      </c>
      <c r="G352" s="271">
        <v>355.74999999999994</v>
      </c>
      <c r="H352" s="271">
        <v>376.64999999999992</v>
      </c>
      <c r="I352" s="271">
        <v>382.7999999999999</v>
      </c>
      <c r="J352" s="271">
        <v>387.09999999999991</v>
      </c>
      <c r="K352" s="270">
        <v>378.5</v>
      </c>
      <c r="L352" s="270">
        <v>368.05</v>
      </c>
      <c r="M352" s="270">
        <v>2.5997400000000002</v>
      </c>
      <c r="N352" s="1"/>
      <c r="O352" s="1"/>
    </row>
    <row r="353" spans="1:15" ht="12.75" customHeight="1">
      <c r="A353" s="30">
        <v>343</v>
      </c>
      <c r="B353" s="280" t="s">
        <v>446</v>
      </c>
      <c r="C353" s="270">
        <v>287.60000000000002</v>
      </c>
      <c r="D353" s="271">
        <v>288.61666666666662</v>
      </c>
      <c r="E353" s="271">
        <v>283.03333333333325</v>
      </c>
      <c r="F353" s="271">
        <v>278.46666666666664</v>
      </c>
      <c r="G353" s="271">
        <v>272.88333333333327</v>
      </c>
      <c r="H353" s="271">
        <v>293.18333333333322</v>
      </c>
      <c r="I353" s="271">
        <v>298.76666666666659</v>
      </c>
      <c r="J353" s="271">
        <v>303.3333333333332</v>
      </c>
      <c r="K353" s="270">
        <v>294.2</v>
      </c>
      <c r="L353" s="270">
        <v>284.05</v>
      </c>
      <c r="M353" s="270">
        <v>4.2740900000000002</v>
      </c>
      <c r="N353" s="1"/>
      <c r="O353" s="1"/>
    </row>
    <row r="354" spans="1:15" ht="12.75" customHeight="1">
      <c r="A354" s="30">
        <v>344</v>
      </c>
      <c r="B354" s="280" t="s">
        <v>181</v>
      </c>
      <c r="C354" s="270">
        <v>1934.35</v>
      </c>
      <c r="D354" s="271">
        <v>1926.8500000000001</v>
      </c>
      <c r="E354" s="271">
        <v>1913.7000000000003</v>
      </c>
      <c r="F354" s="271">
        <v>1893.0500000000002</v>
      </c>
      <c r="G354" s="271">
        <v>1879.9000000000003</v>
      </c>
      <c r="H354" s="271">
        <v>1947.5000000000002</v>
      </c>
      <c r="I354" s="271">
        <v>1960.6500000000003</v>
      </c>
      <c r="J354" s="271">
        <v>1981.3000000000002</v>
      </c>
      <c r="K354" s="270">
        <v>1940</v>
      </c>
      <c r="L354" s="270">
        <v>1906.2</v>
      </c>
      <c r="M354" s="270">
        <v>2.30701</v>
      </c>
      <c r="N354" s="1"/>
      <c r="O354" s="1"/>
    </row>
    <row r="355" spans="1:15" ht="12.75" customHeight="1">
      <c r="A355" s="30">
        <v>345</v>
      </c>
      <c r="B355" s="280" t="s">
        <v>171</v>
      </c>
      <c r="C355" s="270">
        <v>49570.05</v>
      </c>
      <c r="D355" s="271">
        <v>49806.416666666664</v>
      </c>
      <c r="E355" s="271">
        <v>49188.633333333331</v>
      </c>
      <c r="F355" s="271">
        <v>48807.216666666667</v>
      </c>
      <c r="G355" s="271">
        <v>48189.433333333334</v>
      </c>
      <c r="H355" s="271">
        <v>50187.833333333328</v>
      </c>
      <c r="I355" s="271">
        <v>50805.616666666669</v>
      </c>
      <c r="J355" s="271">
        <v>51187.033333333326</v>
      </c>
      <c r="K355" s="270">
        <v>50424.2</v>
      </c>
      <c r="L355" s="270">
        <v>49425</v>
      </c>
      <c r="M355" s="270">
        <v>0.11425</v>
      </c>
      <c r="N355" s="1"/>
      <c r="O355" s="1"/>
    </row>
    <row r="356" spans="1:15" ht="12.75" customHeight="1">
      <c r="A356" s="30">
        <v>346</v>
      </c>
      <c r="B356" s="280" t="s">
        <v>447</v>
      </c>
      <c r="C356" s="270">
        <v>3279.1</v>
      </c>
      <c r="D356" s="271">
        <v>3314.5666666666671</v>
      </c>
      <c r="E356" s="271">
        <v>3234.5333333333342</v>
      </c>
      <c r="F356" s="271">
        <v>3189.9666666666672</v>
      </c>
      <c r="G356" s="271">
        <v>3109.9333333333343</v>
      </c>
      <c r="H356" s="271">
        <v>3359.1333333333341</v>
      </c>
      <c r="I356" s="271">
        <v>3439.166666666667</v>
      </c>
      <c r="J356" s="271">
        <v>3483.733333333334</v>
      </c>
      <c r="K356" s="270">
        <v>3394.6</v>
      </c>
      <c r="L356" s="270">
        <v>3270</v>
      </c>
      <c r="M356" s="270">
        <v>3.1339600000000001</v>
      </c>
      <c r="N356" s="1"/>
      <c r="O356" s="1"/>
    </row>
    <row r="357" spans="1:15" ht="12.75" customHeight="1">
      <c r="A357" s="30">
        <v>347</v>
      </c>
      <c r="B357" s="280" t="s">
        <v>173</v>
      </c>
      <c r="C357" s="270">
        <v>218.25</v>
      </c>
      <c r="D357" s="271">
        <v>218.5</v>
      </c>
      <c r="E357" s="271">
        <v>216.45</v>
      </c>
      <c r="F357" s="271">
        <v>214.64999999999998</v>
      </c>
      <c r="G357" s="271">
        <v>212.59999999999997</v>
      </c>
      <c r="H357" s="271">
        <v>220.3</v>
      </c>
      <c r="I357" s="271">
        <v>222.35000000000002</v>
      </c>
      <c r="J357" s="271">
        <v>224.15000000000003</v>
      </c>
      <c r="K357" s="270">
        <v>220.55</v>
      </c>
      <c r="L357" s="270">
        <v>216.7</v>
      </c>
      <c r="M357" s="270">
        <v>7.7205000000000004</v>
      </c>
      <c r="N357" s="1"/>
      <c r="O357" s="1"/>
    </row>
    <row r="358" spans="1:15" ht="12.75" customHeight="1">
      <c r="A358" s="30">
        <v>348</v>
      </c>
      <c r="B358" s="280" t="s">
        <v>175</v>
      </c>
      <c r="C358" s="270">
        <v>4320.7</v>
      </c>
      <c r="D358" s="271">
        <v>4331.5999999999995</v>
      </c>
      <c r="E358" s="271">
        <v>4284.2999999999993</v>
      </c>
      <c r="F358" s="271">
        <v>4247.8999999999996</v>
      </c>
      <c r="G358" s="271">
        <v>4200.5999999999995</v>
      </c>
      <c r="H358" s="271">
        <v>4367.9999999999991</v>
      </c>
      <c r="I358" s="271">
        <v>4415.3</v>
      </c>
      <c r="J358" s="271">
        <v>4451.6999999999989</v>
      </c>
      <c r="K358" s="270">
        <v>4378.8999999999996</v>
      </c>
      <c r="L358" s="270">
        <v>4295.2</v>
      </c>
      <c r="M358" s="270">
        <v>0.10516</v>
      </c>
      <c r="N358" s="1"/>
      <c r="O358" s="1"/>
    </row>
    <row r="359" spans="1:15" ht="12.75" customHeight="1">
      <c r="A359" s="30">
        <v>349</v>
      </c>
      <c r="B359" s="280" t="s">
        <v>449</v>
      </c>
      <c r="C359" s="270">
        <v>1394.35</v>
      </c>
      <c r="D359" s="271">
        <v>1390.5833333333333</v>
      </c>
      <c r="E359" s="271">
        <v>1371.1666666666665</v>
      </c>
      <c r="F359" s="271">
        <v>1347.9833333333333</v>
      </c>
      <c r="G359" s="271">
        <v>1328.5666666666666</v>
      </c>
      <c r="H359" s="271">
        <v>1413.7666666666664</v>
      </c>
      <c r="I359" s="271">
        <v>1433.1833333333329</v>
      </c>
      <c r="J359" s="271">
        <v>1456.3666666666663</v>
      </c>
      <c r="K359" s="270">
        <v>1410</v>
      </c>
      <c r="L359" s="270">
        <v>1367.4</v>
      </c>
      <c r="M359" s="270">
        <v>2.4126400000000001</v>
      </c>
      <c r="N359" s="1"/>
      <c r="O359" s="1"/>
    </row>
    <row r="360" spans="1:15" ht="12.75" customHeight="1">
      <c r="A360" s="30">
        <v>350</v>
      </c>
      <c r="B360" s="280" t="s">
        <v>176</v>
      </c>
      <c r="C360" s="270">
        <v>2869.65</v>
      </c>
      <c r="D360" s="271">
        <v>2853.8833333333332</v>
      </c>
      <c r="E360" s="271">
        <v>2832.7666666666664</v>
      </c>
      <c r="F360" s="271">
        <v>2795.8833333333332</v>
      </c>
      <c r="G360" s="271">
        <v>2774.7666666666664</v>
      </c>
      <c r="H360" s="271">
        <v>2890.7666666666664</v>
      </c>
      <c r="I360" s="271">
        <v>2911.8833333333332</v>
      </c>
      <c r="J360" s="271">
        <v>2948.7666666666664</v>
      </c>
      <c r="K360" s="270">
        <v>2875</v>
      </c>
      <c r="L360" s="270">
        <v>2817</v>
      </c>
      <c r="M360" s="270">
        <v>4.4674500000000004</v>
      </c>
      <c r="N360" s="1"/>
      <c r="O360" s="1"/>
    </row>
    <row r="361" spans="1:15" ht="12.75" customHeight="1">
      <c r="A361" s="30">
        <v>351</v>
      </c>
      <c r="B361" s="280" t="s">
        <v>172</v>
      </c>
      <c r="C361" s="270">
        <v>1012.15</v>
      </c>
      <c r="D361" s="271">
        <v>1019.9333333333334</v>
      </c>
      <c r="E361" s="271">
        <v>1001.2166666666667</v>
      </c>
      <c r="F361" s="271">
        <v>990.2833333333333</v>
      </c>
      <c r="G361" s="271">
        <v>971.56666666666661</v>
      </c>
      <c r="H361" s="271">
        <v>1030.8666666666668</v>
      </c>
      <c r="I361" s="271">
        <v>1049.5833333333335</v>
      </c>
      <c r="J361" s="271">
        <v>1060.5166666666669</v>
      </c>
      <c r="K361" s="270">
        <v>1038.6500000000001</v>
      </c>
      <c r="L361" s="270">
        <v>1009</v>
      </c>
      <c r="M361" s="270">
        <v>10.381970000000001</v>
      </c>
      <c r="N361" s="1"/>
      <c r="O361" s="1"/>
    </row>
    <row r="362" spans="1:15" ht="12.75" customHeight="1">
      <c r="A362" s="30">
        <v>352</v>
      </c>
      <c r="B362" s="280" t="s">
        <v>450</v>
      </c>
      <c r="C362" s="270">
        <v>885.45</v>
      </c>
      <c r="D362" s="271">
        <v>882.93333333333339</v>
      </c>
      <c r="E362" s="271">
        <v>869.56666666666683</v>
      </c>
      <c r="F362" s="271">
        <v>853.68333333333339</v>
      </c>
      <c r="G362" s="271">
        <v>840.31666666666683</v>
      </c>
      <c r="H362" s="271">
        <v>898.81666666666683</v>
      </c>
      <c r="I362" s="271">
        <v>912.18333333333339</v>
      </c>
      <c r="J362" s="271">
        <v>928.06666666666683</v>
      </c>
      <c r="K362" s="270">
        <v>896.3</v>
      </c>
      <c r="L362" s="270">
        <v>867.05</v>
      </c>
      <c r="M362" s="270">
        <v>0.33795999999999998</v>
      </c>
      <c r="N362" s="1"/>
      <c r="O362" s="1"/>
    </row>
    <row r="363" spans="1:15" ht="12.75" customHeight="1">
      <c r="A363" s="30">
        <v>353</v>
      </c>
      <c r="B363" s="280" t="s">
        <v>270</v>
      </c>
      <c r="C363" s="270">
        <v>2501.1999999999998</v>
      </c>
      <c r="D363" s="271">
        <v>2509.6833333333329</v>
      </c>
      <c r="E363" s="271">
        <v>2481.516666666666</v>
      </c>
      <c r="F363" s="271">
        <v>2461.833333333333</v>
      </c>
      <c r="G363" s="271">
        <v>2433.6666666666661</v>
      </c>
      <c r="H363" s="271">
        <v>2529.3666666666659</v>
      </c>
      <c r="I363" s="271">
        <v>2557.5333333333328</v>
      </c>
      <c r="J363" s="271">
        <v>2577.2166666666658</v>
      </c>
      <c r="K363" s="270">
        <v>2537.85</v>
      </c>
      <c r="L363" s="270">
        <v>2490</v>
      </c>
      <c r="M363" s="270">
        <v>1.48298</v>
      </c>
      <c r="N363" s="1"/>
      <c r="O363" s="1"/>
    </row>
    <row r="364" spans="1:15" ht="12.75" customHeight="1">
      <c r="A364" s="30">
        <v>354</v>
      </c>
      <c r="B364" s="280" t="s">
        <v>451</v>
      </c>
      <c r="C364" s="270">
        <v>2187.5500000000002</v>
      </c>
      <c r="D364" s="271">
        <v>2194.75</v>
      </c>
      <c r="E364" s="271">
        <v>2165</v>
      </c>
      <c r="F364" s="271">
        <v>2142.4499999999998</v>
      </c>
      <c r="G364" s="271">
        <v>2112.6999999999998</v>
      </c>
      <c r="H364" s="271">
        <v>2217.3000000000002</v>
      </c>
      <c r="I364" s="271">
        <v>2247.0500000000002</v>
      </c>
      <c r="J364" s="271">
        <v>2269.6000000000004</v>
      </c>
      <c r="K364" s="270">
        <v>2224.5</v>
      </c>
      <c r="L364" s="270">
        <v>2172.1999999999998</v>
      </c>
      <c r="M364" s="270">
        <v>0.99321000000000004</v>
      </c>
      <c r="N364" s="1"/>
      <c r="O364" s="1"/>
    </row>
    <row r="365" spans="1:15" ht="12.75" customHeight="1">
      <c r="A365" s="30">
        <v>355</v>
      </c>
      <c r="B365" s="280" t="s">
        <v>806</v>
      </c>
      <c r="C365" s="270">
        <v>303.10000000000002</v>
      </c>
      <c r="D365" s="271">
        <v>303.38333333333338</v>
      </c>
      <c r="E365" s="271">
        <v>299.76666666666677</v>
      </c>
      <c r="F365" s="271">
        <v>296.43333333333339</v>
      </c>
      <c r="G365" s="271">
        <v>292.81666666666678</v>
      </c>
      <c r="H365" s="271">
        <v>306.71666666666675</v>
      </c>
      <c r="I365" s="271">
        <v>310.33333333333343</v>
      </c>
      <c r="J365" s="271">
        <v>313.66666666666674</v>
      </c>
      <c r="K365" s="270">
        <v>307</v>
      </c>
      <c r="L365" s="270">
        <v>300.05</v>
      </c>
      <c r="M365" s="270">
        <v>27.87574</v>
      </c>
      <c r="N365" s="1"/>
      <c r="O365" s="1"/>
    </row>
    <row r="366" spans="1:15" ht="12.75" customHeight="1">
      <c r="A366" s="30">
        <v>356</v>
      </c>
      <c r="B366" s="280" t="s">
        <v>174</v>
      </c>
      <c r="C366" s="270">
        <v>116.65</v>
      </c>
      <c r="D366" s="271">
        <v>117.14999999999999</v>
      </c>
      <c r="E366" s="271">
        <v>115.69999999999999</v>
      </c>
      <c r="F366" s="271">
        <v>114.75</v>
      </c>
      <c r="G366" s="271">
        <v>113.3</v>
      </c>
      <c r="H366" s="271">
        <v>118.09999999999998</v>
      </c>
      <c r="I366" s="271">
        <v>119.55</v>
      </c>
      <c r="J366" s="271">
        <v>120.49999999999997</v>
      </c>
      <c r="K366" s="270">
        <v>118.6</v>
      </c>
      <c r="L366" s="270">
        <v>116.2</v>
      </c>
      <c r="M366" s="270">
        <v>60.390309999999999</v>
      </c>
      <c r="N366" s="1"/>
      <c r="O366" s="1"/>
    </row>
    <row r="367" spans="1:15" ht="12.75" customHeight="1">
      <c r="A367" s="30">
        <v>357</v>
      </c>
      <c r="B367" s="280" t="s">
        <v>179</v>
      </c>
      <c r="C367" s="270">
        <v>224.4</v>
      </c>
      <c r="D367" s="271">
        <v>224.91666666666666</v>
      </c>
      <c r="E367" s="271">
        <v>222.93333333333331</v>
      </c>
      <c r="F367" s="271">
        <v>221.46666666666664</v>
      </c>
      <c r="G367" s="271">
        <v>219.48333333333329</v>
      </c>
      <c r="H367" s="271">
        <v>226.38333333333333</v>
      </c>
      <c r="I367" s="271">
        <v>228.36666666666667</v>
      </c>
      <c r="J367" s="271">
        <v>229.83333333333334</v>
      </c>
      <c r="K367" s="270">
        <v>226.9</v>
      </c>
      <c r="L367" s="270">
        <v>223.45</v>
      </c>
      <c r="M367" s="270">
        <v>53.90802</v>
      </c>
      <c r="N367" s="1"/>
      <c r="O367" s="1"/>
    </row>
    <row r="368" spans="1:15" ht="12.75" customHeight="1">
      <c r="A368" s="30">
        <v>358</v>
      </c>
      <c r="B368" s="280" t="s">
        <v>807</v>
      </c>
      <c r="C368" s="270">
        <v>428.8</v>
      </c>
      <c r="D368" s="271">
        <v>430.2</v>
      </c>
      <c r="E368" s="271">
        <v>424.59999999999997</v>
      </c>
      <c r="F368" s="271">
        <v>420.4</v>
      </c>
      <c r="G368" s="271">
        <v>414.79999999999995</v>
      </c>
      <c r="H368" s="271">
        <v>434.4</v>
      </c>
      <c r="I368" s="271">
        <v>440</v>
      </c>
      <c r="J368" s="271">
        <v>444.2</v>
      </c>
      <c r="K368" s="270">
        <v>435.8</v>
      </c>
      <c r="L368" s="270">
        <v>426</v>
      </c>
      <c r="M368" s="270">
        <v>11.74532</v>
      </c>
      <c r="N368" s="1"/>
      <c r="O368" s="1"/>
    </row>
    <row r="369" spans="1:15" ht="12.75" customHeight="1">
      <c r="A369" s="30">
        <v>359</v>
      </c>
      <c r="B369" s="280" t="s">
        <v>271</v>
      </c>
      <c r="C369" s="270">
        <v>471.55</v>
      </c>
      <c r="D369" s="271">
        <v>475.18333333333334</v>
      </c>
      <c r="E369" s="271">
        <v>464.86666666666667</v>
      </c>
      <c r="F369" s="271">
        <v>458.18333333333334</v>
      </c>
      <c r="G369" s="271">
        <v>447.86666666666667</v>
      </c>
      <c r="H369" s="271">
        <v>481.86666666666667</v>
      </c>
      <c r="I369" s="271">
        <v>492.18333333333339</v>
      </c>
      <c r="J369" s="271">
        <v>498.86666666666667</v>
      </c>
      <c r="K369" s="270">
        <v>485.5</v>
      </c>
      <c r="L369" s="270">
        <v>468.5</v>
      </c>
      <c r="M369" s="270">
        <v>3.0988000000000002</v>
      </c>
      <c r="N369" s="1"/>
      <c r="O369" s="1"/>
    </row>
    <row r="370" spans="1:15" ht="12.75" customHeight="1">
      <c r="A370" s="30">
        <v>360</v>
      </c>
      <c r="B370" s="280" t="s">
        <v>452</v>
      </c>
      <c r="C370" s="270">
        <v>600.29999999999995</v>
      </c>
      <c r="D370" s="271">
        <v>602.43333333333328</v>
      </c>
      <c r="E370" s="271">
        <v>596.86666666666656</v>
      </c>
      <c r="F370" s="271">
        <v>593.43333333333328</v>
      </c>
      <c r="G370" s="271">
        <v>587.86666666666656</v>
      </c>
      <c r="H370" s="271">
        <v>605.86666666666656</v>
      </c>
      <c r="I370" s="271">
        <v>611.43333333333339</v>
      </c>
      <c r="J370" s="271">
        <v>614.86666666666656</v>
      </c>
      <c r="K370" s="270">
        <v>608</v>
      </c>
      <c r="L370" s="270">
        <v>599</v>
      </c>
      <c r="M370" s="270">
        <v>1.20871</v>
      </c>
      <c r="N370" s="1"/>
      <c r="O370" s="1"/>
    </row>
    <row r="371" spans="1:15" ht="12.75" customHeight="1">
      <c r="A371" s="30">
        <v>361</v>
      </c>
      <c r="B371" s="280" t="s">
        <v>453</v>
      </c>
      <c r="C371" s="270">
        <v>130.30000000000001</v>
      </c>
      <c r="D371" s="271">
        <v>130.70000000000002</v>
      </c>
      <c r="E371" s="271">
        <v>129.10000000000002</v>
      </c>
      <c r="F371" s="271">
        <v>127.9</v>
      </c>
      <c r="G371" s="271">
        <v>126.30000000000001</v>
      </c>
      <c r="H371" s="271">
        <v>131.90000000000003</v>
      </c>
      <c r="I371" s="271">
        <v>133.5</v>
      </c>
      <c r="J371" s="271">
        <v>134.70000000000005</v>
      </c>
      <c r="K371" s="270">
        <v>132.30000000000001</v>
      </c>
      <c r="L371" s="270">
        <v>129.5</v>
      </c>
      <c r="M371" s="270">
        <v>2.09178</v>
      </c>
      <c r="N371" s="1"/>
      <c r="O371" s="1"/>
    </row>
    <row r="372" spans="1:15" ht="12.75" customHeight="1">
      <c r="A372" s="30">
        <v>362</v>
      </c>
      <c r="B372" s="280" t="s">
        <v>852</v>
      </c>
      <c r="C372" s="270">
        <v>1377.05</v>
      </c>
      <c r="D372" s="271">
        <v>1377.3500000000001</v>
      </c>
      <c r="E372" s="271">
        <v>1369.7000000000003</v>
      </c>
      <c r="F372" s="271">
        <v>1362.3500000000001</v>
      </c>
      <c r="G372" s="271">
        <v>1354.7000000000003</v>
      </c>
      <c r="H372" s="271">
        <v>1384.7000000000003</v>
      </c>
      <c r="I372" s="271">
        <v>1392.3500000000004</v>
      </c>
      <c r="J372" s="271">
        <v>1399.7000000000003</v>
      </c>
      <c r="K372" s="270">
        <v>1385</v>
      </c>
      <c r="L372" s="270">
        <v>1370</v>
      </c>
      <c r="M372" s="270">
        <v>0.12988</v>
      </c>
      <c r="N372" s="1"/>
      <c r="O372" s="1"/>
    </row>
    <row r="373" spans="1:15" ht="12.75" customHeight="1">
      <c r="A373" s="30">
        <v>363</v>
      </c>
      <c r="B373" s="280" t="s">
        <v>454</v>
      </c>
      <c r="C373" s="270">
        <v>4278.25</v>
      </c>
      <c r="D373" s="271">
        <v>4283</v>
      </c>
      <c r="E373" s="271">
        <v>4240.25</v>
      </c>
      <c r="F373" s="271">
        <v>4202.25</v>
      </c>
      <c r="G373" s="271">
        <v>4159.5</v>
      </c>
      <c r="H373" s="271">
        <v>4321</v>
      </c>
      <c r="I373" s="271">
        <v>4363.75</v>
      </c>
      <c r="J373" s="271">
        <v>4401.75</v>
      </c>
      <c r="K373" s="270">
        <v>4325.75</v>
      </c>
      <c r="L373" s="270">
        <v>4245</v>
      </c>
      <c r="M373" s="270">
        <v>5.8049999999999997E-2</v>
      </c>
      <c r="N373" s="1"/>
      <c r="O373" s="1"/>
    </row>
    <row r="374" spans="1:15" ht="12.75" customHeight="1">
      <c r="A374" s="30">
        <v>364</v>
      </c>
      <c r="B374" s="280" t="s">
        <v>272</v>
      </c>
      <c r="C374" s="270">
        <v>14665.5</v>
      </c>
      <c r="D374" s="271">
        <v>14525.533333333333</v>
      </c>
      <c r="E374" s="271">
        <v>14351.066666666666</v>
      </c>
      <c r="F374" s="271">
        <v>14036.633333333333</v>
      </c>
      <c r="G374" s="271">
        <v>13862.166666666666</v>
      </c>
      <c r="H374" s="271">
        <v>14839.966666666665</v>
      </c>
      <c r="I374" s="271">
        <v>15014.433333333332</v>
      </c>
      <c r="J374" s="271">
        <v>15328.866666666665</v>
      </c>
      <c r="K374" s="270">
        <v>14700</v>
      </c>
      <c r="L374" s="270">
        <v>14211.1</v>
      </c>
      <c r="M374" s="270">
        <v>0.15414</v>
      </c>
      <c r="N374" s="1"/>
      <c r="O374" s="1"/>
    </row>
    <row r="375" spans="1:15" ht="12.75" customHeight="1">
      <c r="A375" s="30">
        <v>365</v>
      </c>
      <c r="B375" s="280" t="s">
        <v>178</v>
      </c>
      <c r="C375" s="270">
        <v>38.35</v>
      </c>
      <c r="D375" s="271">
        <v>38.199999999999996</v>
      </c>
      <c r="E375" s="271">
        <v>37.899999999999991</v>
      </c>
      <c r="F375" s="271">
        <v>37.449999999999996</v>
      </c>
      <c r="G375" s="271">
        <v>37.149999999999991</v>
      </c>
      <c r="H375" s="271">
        <v>38.649999999999991</v>
      </c>
      <c r="I375" s="271">
        <v>38.949999999999989</v>
      </c>
      <c r="J375" s="271">
        <v>39.399999999999991</v>
      </c>
      <c r="K375" s="270">
        <v>38.5</v>
      </c>
      <c r="L375" s="270">
        <v>37.75</v>
      </c>
      <c r="M375" s="270">
        <v>516.27314999999999</v>
      </c>
      <c r="N375" s="1"/>
      <c r="O375" s="1"/>
    </row>
    <row r="376" spans="1:15" ht="12.75" customHeight="1">
      <c r="A376" s="30">
        <v>366</v>
      </c>
      <c r="B376" s="280" t="s">
        <v>455</v>
      </c>
      <c r="C376" s="270">
        <v>596.20000000000005</v>
      </c>
      <c r="D376" s="271">
        <v>591.01666666666677</v>
      </c>
      <c r="E376" s="271">
        <v>583.03333333333353</v>
      </c>
      <c r="F376" s="271">
        <v>569.86666666666679</v>
      </c>
      <c r="G376" s="271">
        <v>561.88333333333355</v>
      </c>
      <c r="H376" s="271">
        <v>604.18333333333351</v>
      </c>
      <c r="I376" s="271">
        <v>612.16666666666686</v>
      </c>
      <c r="J376" s="271">
        <v>625.33333333333348</v>
      </c>
      <c r="K376" s="270">
        <v>599</v>
      </c>
      <c r="L376" s="270">
        <v>577.85</v>
      </c>
      <c r="M376" s="270">
        <v>3.4768599999999998</v>
      </c>
      <c r="N376" s="1"/>
      <c r="O376" s="1"/>
    </row>
    <row r="377" spans="1:15" ht="12.75" customHeight="1">
      <c r="A377" s="30">
        <v>367</v>
      </c>
      <c r="B377" s="280" t="s">
        <v>183</v>
      </c>
      <c r="C377" s="270">
        <v>124.5</v>
      </c>
      <c r="D377" s="271">
        <v>125.33333333333333</v>
      </c>
      <c r="E377" s="271">
        <v>122.16666666666666</v>
      </c>
      <c r="F377" s="271">
        <v>119.83333333333333</v>
      </c>
      <c r="G377" s="271">
        <v>116.66666666666666</v>
      </c>
      <c r="H377" s="271">
        <v>127.66666666666666</v>
      </c>
      <c r="I377" s="271">
        <v>130.83333333333331</v>
      </c>
      <c r="J377" s="271">
        <v>133.16666666666666</v>
      </c>
      <c r="K377" s="270">
        <v>128.5</v>
      </c>
      <c r="L377" s="270">
        <v>123</v>
      </c>
      <c r="M377" s="270">
        <v>244.98544999999999</v>
      </c>
      <c r="N377" s="1"/>
      <c r="O377" s="1"/>
    </row>
    <row r="378" spans="1:15" ht="12.75" customHeight="1">
      <c r="A378" s="30">
        <v>368</v>
      </c>
      <c r="B378" s="280" t="s">
        <v>184</v>
      </c>
      <c r="C378" s="270">
        <v>106.45</v>
      </c>
      <c r="D378" s="271">
        <v>106.95</v>
      </c>
      <c r="E378" s="271">
        <v>105.45</v>
      </c>
      <c r="F378" s="271">
        <v>104.45</v>
      </c>
      <c r="G378" s="271">
        <v>102.95</v>
      </c>
      <c r="H378" s="271">
        <v>107.95</v>
      </c>
      <c r="I378" s="271">
        <v>109.45</v>
      </c>
      <c r="J378" s="271">
        <v>110.45</v>
      </c>
      <c r="K378" s="270">
        <v>108.45</v>
      </c>
      <c r="L378" s="270">
        <v>105.95</v>
      </c>
      <c r="M378" s="270">
        <v>45.521599999999999</v>
      </c>
      <c r="N378" s="1"/>
      <c r="O378" s="1"/>
    </row>
    <row r="379" spans="1:15" ht="12.75" customHeight="1">
      <c r="A379" s="30">
        <v>369</v>
      </c>
      <c r="B379" s="280" t="s">
        <v>809</v>
      </c>
      <c r="C379" s="270">
        <v>630.95000000000005</v>
      </c>
      <c r="D379" s="271">
        <v>637.08333333333337</v>
      </c>
      <c r="E379" s="271">
        <v>619.86666666666679</v>
      </c>
      <c r="F379" s="271">
        <v>608.78333333333342</v>
      </c>
      <c r="G379" s="271">
        <v>591.56666666666683</v>
      </c>
      <c r="H379" s="271">
        <v>648.16666666666674</v>
      </c>
      <c r="I379" s="271">
        <v>665.38333333333321</v>
      </c>
      <c r="J379" s="271">
        <v>676.4666666666667</v>
      </c>
      <c r="K379" s="270">
        <v>654.29999999999995</v>
      </c>
      <c r="L379" s="270">
        <v>626</v>
      </c>
      <c r="M379" s="270">
        <v>2.98698</v>
      </c>
      <c r="N379" s="1"/>
      <c r="O379" s="1"/>
    </row>
    <row r="380" spans="1:15" ht="12.75" customHeight="1">
      <c r="A380" s="30">
        <v>370</v>
      </c>
      <c r="B380" s="280" t="s">
        <v>456</v>
      </c>
      <c r="C380" s="270">
        <v>302.8</v>
      </c>
      <c r="D380" s="271">
        <v>301.81666666666666</v>
      </c>
      <c r="E380" s="271">
        <v>299.63333333333333</v>
      </c>
      <c r="F380" s="271">
        <v>296.46666666666664</v>
      </c>
      <c r="G380" s="271">
        <v>294.2833333333333</v>
      </c>
      <c r="H380" s="271">
        <v>304.98333333333335</v>
      </c>
      <c r="I380" s="271">
        <v>307.16666666666663</v>
      </c>
      <c r="J380" s="271">
        <v>310.33333333333337</v>
      </c>
      <c r="K380" s="270">
        <v>304</v>
      </c>
      <c r="L380" s="270">
        <v>298.64999999999998</v>
      </c>
      <c r="M380" s="270">
        <v>2.5229400000000002</v>
      </c>
      <c r="N380" s="1"/>
      <c r="O380" s="1"/>
    </row>
    <row r="381" spans="1:15" ht="12.75" customHeight="1">
      <c r="A381" s="30">
        <v>371</v>
      </c>
      <c r="B381" s="280" t="s">
        <v>457</v>
      </c>
      <c r="C381" s="270">
        <v>1020.6</v>
      </c>
      <c r="D381" s="271">
        <v>1028.9166666666667</v>
      </c>
      <c r="E381" s="271">
        <v>1009.6833333333334</v>
      </c>
      <c r="F381" s="271">
        <v>998.76666666666665</v>
      </c>
      <c r="G381" s="271">
        <v>979.5333333333333</v>
      </c>
      <c r="H381" s="271">
        <v>1039.8333333333335</v>
      </c>
      <c r="I381" s="271">
        <v>1059.0666666666666</v>
      </c>
      <c r="J381" s="271">
        <v>1069.9833333333336</v>
      </c>
      <c r="K381" s="270">
        <v>1048.1500000000001</v>
      </c>
      <c r="L381" s="270">
        <v>1018</v>
      </c>
      <c r="M381" s="270">
        <v>2.7166899999999998</v>
      </c>
      <c r="N381" s="1"/>
      <c r="O381" s="1"/>
    </row>
    <row r="382" spans="1:15" ht="12.75" customHeight="1">
      <c r="A382" s="30">
        <v>372</v>
      </c>
      <c r="B382" s="280" t="s">
        <v>458</v>
      </c>
      <c r="C382" s="270">
        <v>33.6</v>
      </c>
      <c r="D382" s="271">
        <v>33.6</v>
      </c>
      <c r="E382" s="271">
        <v>33.200000000000003</v>
      </c>
      <c r="F382" s="271">
        <v>32.800000000000004</v>
      </c>
      <c r="G382" s="271">
        <v>32.400000000000006</v>
      </c>
      <c r="H382" s="271">
        <v>34</v>
      </c>
      <c r="I382" s="271">
        <v>34.399999999999991</v>
      </c>
      <c r="J382" s="271">
        <v>34.799999999999997</v>
      </c>
      <c r="K382" s="270">
        <v>34</v>
      </c>
      <c r="L382" s="270">
        <v>33.200000000000003</v>
      </c>
      <c r="M382" s="270">
        <v>62.985109999999999</v>
      </c>
      <c r="N382" s="1"/>
      <c r="O382" s="1"/>
    </row>
    <row r="383" spans="1:15" ht="12.75" customHeight="1">
      <c r="A383" s="30">
        <v>373</v>
      </c>
      <c r="B383" s="280" t="s">
        <v>808</v>
      </c>
      <c r="C383" s="270">
        <v>106.2</v>
      </c>
      <c r="D383" s="271">
        <v>106.06666666666666</v>
      </c>
      <c r="E383" s="271">
        <v>102.43333333333332</v>
      </c>
      <c r="F383" s="271">
        <v>98.666666666666657</v>
      </c>
      <c r="G383" s="271">
        <v>95.033333333333317</v>
      </c>
      <c r="H383" s="271">
        <v>109.83333333333333</v>
      </c>
      <c r="I383" s="271">
        <v>113.46666666666665</v>
      </c>
      <c r="J383" s="271">
        <v>117.23333333333333</v>
      </c>
      <c r="K383" s="270">
        <v>109.7</v>
      </c>
      <c r="L383" s="270">
        <v>102.3</v>
      </c>
      <c r="M383" s="270">
        <v>53.342570000000002</v>
      </c>
      <c r="N383" s="1"/>
      <c r="O383" s="1"/>
    </row>
    <row r="384" spans="1:15" ht="12.75" customHeight="1">
      <c r="A384" s="30">
        <v>374</v>
      </c>
      <c r="B384" s="280" t="s">
        <v>459</v>
      </c>
      <c r="C384" s="270">
        <v>201.2</v>
      </c>
      <c r="D384" s="271">
        <v>202.61666666666667</v>
      </c>
      <c r="E384" s="271">
        <v>199.23333333333335</v>
      </c>
      <c r="F384" s="271">
        <v>197.26666666666668</v>
      </c>
      <c r="G384" s="271">
        <v>193.88333333333335</v>
      </c>
      <c r="H384" s="271">
        <v>204.58333333333334</v>
      </c>
      <c r="I384" s="271">
        <v>207.96666666666667</v>
      </c>
      <c r="J384" s="271">
        <v>209.93333333333334</v>
      </c>
      <c r="K384" s="270">
        <v>206</v>
      </c>
      <c r="L384" s="270">
        <v>200.65</v>
      </c>
      <c r="M384" s="270">
        <v>11.02542</v>
      </c>
      <c r="N384" s="1"/>
      <c r="O384" s="1"/>
    </row>
    <row r="385" spans="1:15" ht="12.75" customHeight="1">
      <c r="A385" s="30">
        <v>375</v>
      </c>
      <c r="B385" s="280" t="s">
        <v>460</v>
      </c>
      <c r="C385" s="270">
        <v>579.5</v>
      </c>
      <c r="D385" s="271">
        <v>580.88333333333333</v>
      </c>
      <c r="E385" s="271">
        <v>576.7166666666667</v>
      </c>
      <c r="F385" s="271">
        <v>573.93333333333339</v>
      </c>
      <c r="G385" s="271">
        <v>569.76666666666677</v>
      </c>
      <c r="H385" s="271">
        <v>583.66666666666663</v>
      </c>
      <c r="I385" s="271">
        <v>587.83333333333337</v>
      </c>
      <c r="J385" s="271">
        <v>590.61666666666656</v>
      </c>
      <c r="K385" s="270">
        <v>585.04999999999995</v>
      </c>
      <c r="L385" s="270">
        <v>578.1</v>
      </c>
      <c r="M385" s="270">
        <v>0.55762999999999996</v>
      </c>
      <c r="N385" s="1"/>
      <c r="O385" s="1"/>
    </row>
    <row r="386" spans="1:15" ht="12.75" customHeight="1">
      <c r="A386" s="30">
        <v>376</v>
      </c>
      <c r="B386" s="280" t="s">
        <v>461</v>
      </c>
      <c r="C386" s="270">
        <v>227</v>
      </c>
      <c r="D386" s="271">
        <v>227.85</v>
      </c>
      <c r="E386" s="271">
        <v>225.25</v>
      </c>
      <c r="F386" s="271">
        <v>223.5</v>
      </c>
      <c r="G386" s="271">
        <v>220.9</v>
      </c>
      <c r="H386" s="271">
        <v>229.6</v>
      </c>
      <c r="I386" s="271">
        <v>232.19999999999996</v>
      </c>
      <c r="J386" s="271">
        <v>233.95</v>
      </c>
      <c r="K386" s="270">
        <v>230.45</v>
      </c>
      <c r="L386" s="270">
        <v>226.1</v>
      </c>
      <c r="M386" s="270">
        <v>1.2645299999999999</v>
      </c>
      <c r="N386" s="1"/>
      <c r="O386" s="1"/>
    </row>
    <row r="387" spans="1:15" ht="12.75" customHeight="1">
      <c r="A387" s="30">
        <v>377</v>
      </c>
      <c r="B387" s="280" t="s">
        <v>462</v>
      </c>
      <c r="C387" s="270">
        <v>103.45</v>
      </c>
      <c r="D387" s="271">
        <v>103.88333333333334</v>
      </c>
      <c r="E387" s="271">
        <v>102.11666666666667</v>
      </c>
      <c r="F387" s="271">
        <v>100.78333333333333</v>
      </c>
      <c r="G387" s="271">
        <v>99.016666666666666</v>
      </c>
      <c r="H387" s="271">
        <v>105.21666666666668</v>
      </c>
      <c r="I387" s="271">
        <v>106.98333333333336</v>
      </c>
      <c r="J387" s="271">
        <v>108.31666666666669</v>
      </c>
      <c r="K387" s="270">
        <v>105.65</v>
      </c>
      <c r="L387" s="270">
        <v>102.55</v>
      </c>
      <c r="M387" s="270">
        <v>66.14179</v>
      </c>
      <c r="N387" s="1"/>
      <c r="O387" s="1"/>
    </row>
    <row r="388" spans="1:15" ht="12.75" customHeight="1">
      <c r="A388" s="30">
        <v>378</v>
      </c>
      <c r="B388" s="280" t="s">
        <v>463</v>
      </c>
      <c r="C388" s="270">
        <v>1893</v>
      </c>
      <c r="D388" s="271">
        <v>1880.0166666666667</v>
      </c>
      <c r="E388" s="271">
        <v>1860.0333333333333</v>
      </c>
      <c r="F388" s="271">
        <v>1827.0666666666666</v>
      </c>
      <c r="G388" s="271">
        <v>1807.0833333333333</v>
      </c>
      <c r="H388" s="271">
        <v>1912.9833333333333</v>
      </c>
      <c r="I388" s="271">
        <v>1932.9666666666665</v>
      </c>
      <c r="J388" s="271">
        <v>1965.9333333333334</v>
      </c>
      <c r="K388" s="270">
        <v>1900</v>
      </c>
      <c r="L388" s="270">
        <v>1847.05</v>
      </c>
      <c r="M388" s="270">
        <v>0.15235000000000001</v>
      </c>
      <c r="N388" s="1"/>
      <c r="O388" s="1"/>
    </row>
    <row r="389" spans="1:15" ht="12.75" customHeight="1">
      <c r="A389" s="30">
        <v>379</v>
      </c>
      <c r="B389" s="280" t="s">
        <v>853</v>
      </c>
      <c r="C389" s="270">
        <v>53.55</v>
      </c>
      <c r="D389" s="271">
        <v>53.916666666666664</v>
      </c>
      <c r="E389" s="271">
        <v>52.583333333333329</v>
      </c>
      <c r="F389" s="271">
        <v>51.616666666666667</v>
      </c>
      <c r="G389" s="271">
        <v>50.283333333333331</v>
      </c>
      <c r="H389" s="271">
        <v>54.883333333333326</v>
      </c>
      <c r="I389" s="271">
        <v>56.216666666666654</v>
      </c>
      <c r="J389" s="271">
        <v>57.183333333333323</v>
      </c>
      <c r="K389" s="270">
        <v>55.25</v>
      </c>
      <c r="L389" s="270">
        <v>52.95</v>
      </c>
      <c r="M389" s="270">
        <v>36.873620000000003</v>
      </c>
      <c r="N389" s="1"/>
      <c r="O389" s="1"/>
    </row>
    <row r="390" spans="1:15" ht="12.75" customHeight="1">
      <c r="A390" s="30">
        <v>380</v>
      </c>
      <c r="B390" s="280" t="s">
        <v>464</v>
      </c>
      <c r="C390" s="270">
        <v>151.6</v>
      </c>
      <c r="D390" s="271">
        <v>152.83333333333331</v>
      </c>
      <c r="E390" s="271">
        <v>149.96666666666664</v>
      </c>
      <c r="F390" s="271">
        <v>148.33333333333331</v>
      </c>
      <c r="G390" s="271">
        <v>145.46666666666664</v>
      </c>
      <c r="H390" s="271">
        <v>154.46666666666664</v>
      </c>
      <c r="I390" s="271">
        <v>157.33333333333331</v>
      </c>
      <c r="J390" s="271">
        <v>158.96666666666664</v>
      </c>
      <c r="K390" s="270">
        <v>155.69999999999999</v>
      </c>
      <c r="L390" s="270">
        <v>151.19999999999999</v>
      </c>
      <c r="M390" s="270">
        <v>19.787839999999999</v>
      </c>
      <c r="N390" s="1"/>
      <c r="O390" s="1"/>
    </row>
    <row r="391" spans="1:15" ht="12.75" customHeight="1">
      <c r="A391" s="30">
        <v>381</v>
      </c>
      <c r="B391" s="280" t="s">
        <v>465</v>
      </c>
      <c r="C391" s="270">
        <v>1011.55</v>
      </c>
      <c r="D391" s="271">
        <v>1011.4499999999999</v>
      </c>
      <c r="E391" s="271">
        <v>1004.8999999999999</v>
      </c>
      <c r="F391" s="271">
        <v>998.24999999999989</v>
      </c>
      <c r="G391" s="271">
        <v>991.69999999999982</v>
      </c>
      <c r="H391" s="271">
        <v>1018.0999999999999</v>
      </c>
      <c r="I391" s="271">
        <v>1024.6499999999999</v>
      </c>
      <c r="J391" s="271">
        <v>1031.3</v>
      </c>
      <c r="K391" s="270">
        <v>1018</v>
      </c>
      <c r="L391" s="270">
        <v>1004.8</v>
      </c>
      <c r="M391" s="270">
        <v>0.76704000000000006</v>
      </c>
      <c r="N391" s="1"/>
      <c r="O391" s="1"/>
    </row>
    <row r="392" spans="1:15" ht="12.75" customHeight="1">
      <c r="A392" s="30">
        <v>382</v>
      </c>
      <c r="B392" s="280" t="s">
        <v>185</v>
      </c>
      <c r="C392" s="270">
        <v>2585.4</v>
      </c>
      <c r="D392" s="271">
        <v>2584.7999999999997</v>
      </c>
      <c r="E392" s="271">
        <v>2571.5999999999995</v>
      </c>
      <c r="F392" s="271">
        <v>2557.7999999999997</v>
      </c>
      <c r="G392" s="271">
        <v>2544.5999999999995</v>
      </c>
      <c r="H392" s="271">
        <v>2598.5999999999995</v>
      </c>
      <c r="I392" s="271">
        <v>2611.7999999999993</v>
      </c>
      <c r="J392" s="271">
        <v>2625.5999999999995</v>
      </c>
      <c r="K392" s="270">
        <v>2598</v>
      </c>
      <c r="L392" s="270">
        <v>2571</v>
      </c>
      <c r="M392" s="270">
        <v>32.568399999999997</v>
      </c>
      <c r="N392" s="1"/>
      <c r="O392" s="1"/>
    </row>
    <row r="393" spans="1:15" ht="12.75" customHeight="1">
      <c r="A393" s="30">
        <v>383</v>
      </c>
      <c r="B393" s="280" t="s">
        <v>823</v>
      </c>
      <c r="C393" s="270">
        <v>132.4</v>
      </c>
      <c r="D393" s="271">
        <v>132.29999999999998</v>
      </c>
      <c r="E393" s="271">
        <v>131.19999999999996</v>
      </c>
      <c r="F393" s="271">
        <v>129.99999999999997</v>
      </c>
      <c r="G393" s="271">
        <v>128.89999999999995</v>
      </c>
      <c r="H393" s="271">
        <v>133.49999999999997</v>
      </c>
      <c r="I393" s="271">
        <v>134.6</v>
      </c>
      <c r="J393" s="271">
        <v>135.79999999999998</v>
      </c>
      <c r="K393" s="270">
        <v>133.4</v>
      </c>
      <c r="L393" s="270">
        <v>131.1</v>
      </c>
      <c r="M393" s="270">
        <v>4.28043</v>
      </c>
      <c r="N393" s="1"/>
      <c r="O393" s="1"/>
    </row>
    <row r="394" spans="1:15" ht="12.75" customHeight="1">
      <c r="A394" s="30">
        <v>384</v>
      </c>
      <c r="B394" s="280" t="s">
        <v>466</v>
      </c>
      <c r="C394" s="270">
        <v>995.8</v>
      </c>
      <c r="D394" s="271">
        <v>998.01666666666677</v>
      </c>
      <c r="E394" s="271">
        <v>984.78333333333353</v>
      </c>
      <c r="F394" s="271">
        <v>973.76666666666677</v>
      </c>
      <c r="G394" s="271">
        <v>960.53333333333353</v>
      </c>
      <c r="H394" s="271">
        <v>1009.0333333333335</v>
      </c>
      <c r="I394" s="271">
        <v>1022.2666666666669</v>
      </c>
      <c r="J394" s="271">
        <v>1033.2833333333335</v>
      </c>
      <c r="K394" s="270">
        <v>1011.25</v>
      </c>
      <c r="L394" s="270">
        <v>987</v>
      </c>
      <c r="M394" s="270">
        <v>0.49947000000000003</v>
      </c>
      <c r="N394" s="1"/>
      <c r="O394" s="1"/>
    </row>
    <row r="395" spans="1:15" ht="12.75" customHeight="1">
      <c r="A395" s="30">
        <v>385</v>
      </c>
      <c r="B395" s="280" t="s">
        <v>467</v>
      </c>
      <c r="C395" s="270">
        <v>1461.4</v>
      </c>
      <c r="D395" s="271">
        <v>1467.1333333333332</v>
      </c>
      <c r="E395" s="271">
        <v>1449.2666666666664</v>
      </c>
      <c r="F395" s="271">
        <v>1437.1333333333332</v>
      </c>
      <c r="G395" s="271">
        <v>1419.2666666666664</v>
      </c>
      <c r="H395" s="271">
        <v>1479.2666666666664</v>
      </c>
      <c r="I395" s="271">
        <v>1497.1333333333332</v>
      </c>
      <c r="J395" s="271">
        <v>1509.2666666666664</v>
      </c>
      <c r="K395" s="270">
        <v>1485</v>
      </c>
      <c r="L395" s="270">
        <v>1455</v>
      </c>
      <c r="M395" s="270">
        <v>1.05888</v>
      </c>
      <c r="N395" s="1"/>
      <c r="O395" s="1"/>
    </row>
    <row r="396" spans="1:15" ht="12.75" customHeight="1">
      <c r="A396" s="30">
        <v>386</v>
      </c>
      <c r="B396" s="280" t="s">
        <v>273</v>
      </c>
      <c r="C396" s="270">
        <v>963.2</v>
      </c>
      <c r="D396" s="271">
        <v>963</v>
      </c>
      <c r="E396" s="271">
        <v>955.5</v>
      </c>
      <c r="F396" s="271">
        <v>947.8</v>
      </c>
      <c r="G396" s="271">
        <v>940.3</v>
      </c>
      <c r="H396" s="271">
        <v>970.7</v>
      </c>
      <c r="I396" s="271">
        <v>978.2</v>
      </c>
      <c r="J396" s="271">
        <v>985.90000000000009</v>
      </c>
      <c r="K396" s="270">
        <v>970.5</v>
      </c>
      <c r="L396" s="270">
        <v>955.3</v>
      </c>
      <c r="M396" s="270">
        <v>15.654859999999999</v>
      </c>
      <c r="N396" s="1"/>
      <c r="O396" s="1"/>
    </row>
    <row r="397" spans="1:15" ht="12.75" customHeight="1">
      <c r="A397" s="30">
        <v>387</v>
      </c>
      <c r="B397" s="280" t="s">
        <v>187</v>
      </c>
      <c r="C397" s="270">
        <v>1317.7</v>
      </c>
      <c r="D397" s="271">
        <v>1320.9333333333334</v>
      </c>
      <c r="E397" s="271">
        <v>1301.5166666666669</v>
      </c>
      <c r="F397" s="271">
        <v>1285.3333333333335</v>
      </c>
      <c r="G397" s="271">
        <v>1265.916666666667</v>
      </c>
      <c r="H397" s="271">
        <v>1337.1166666666668</v>
      </c>
      <c r="I397" s="271">
        <v>1356.5333333333333</v>
      </c>
      <c r="J397" s="271">
        <v>1372.7166666666667</v>
      </c>
      <c r="K397" s="270">
        <v>1340.35</v>
      </c>
      <c r="L397" s="270">
        <v>1304.75</v>
      </c>
      <c r="M397" s="270">
        <v>12.054489999999999</v>
      </c>
      <c r="N397" s="1"/>
      <c r="O397" s="1"/>
    </row>
    <row r="398" spans="1:15" ht="12.75" customHeight="1">
      <c r="A398" s="30">
        <v>388</v>
      </c>
      <c r="B398" s="280" t="s">
        <v>468</v>
      </c>
      <c r="C398" s="270">
        <v>457.3</v>
      </c>
      <c r="D398" s="271">
        <v>461.0333333333333</v>
      </c>
      <c r="E398" s="271">
        <v>452.26666666666659</v>
      </c>
      <c r="F398" s="271">
        <v>447.23333333333329</v>
      </c>
      <c r="G398" s="271">
        <v>438.46666666666658</v>
      </c>
      <c r="H398" s="271">
        <v>466.06666666666661</v>
      </c>
      <c r="I398" s="271">
        <v>474.83333333333326</v>
      </c>
      <c r="J398" s="271">
        <v>479.86666666666662</v>
      </c>
      <c r="K398" s="270">
        <v>469.8</v>
      </c>
      <c r="L398" s="270">
        <v>456</v>
      </c>
      <c r="M398" s="270">
        <v>1.8723099999999999</v>
      </c>
      <c r="N398" s="1"/>
      <c r="O398" s="1"/>
    </row>
    <row r="399" spans="1:15" ht="12.75" customHeight="1">
      <c r="A399" s="30">
        <v>389</v>
      </c>
      <c r="B399" s="280" t="s">
        <v>469</v>
      </c>
      <c r="C399" s="270">
        <v>31.25</v>
      </c>
      <c r="D399" s="271">
        <v>31.183333333333337</v>
      </c>
      <c r="E399" s="271">
        <v>30.916666666666675</v>
      </c>
      <c r="F399" s="271">
        <v>30.583333333333339</v>
      </c>
      <c r="G399" s="271">
        <v>30.316666666666677</v>
      </c>
      <c r="H399" s="271">
        <v>31.516666666666673</v>
      </c>
      <c r="I399" s="271">
        <v>31.783333333333339</v>
      </c>
      <c r="J399" s="271">
        <v>32.116666666666674</v>
      </c>
      <c r="K399" s="270">
        <v>31.45</v>
      </c>
      <c r="L399" s="270">
        <v>30.85</v>
      </c>
      <c r="M399" s="270">
        <v>28.484220000000001</v>
      </c>
      <c r="N399" s="1"/>
      <c r="O399" s="1"/>
    </row>
    <row r="400" spans="1:15" ht="12.75" customHeight="1">
      <c r="A400" s="30">
        <v>390</v>
      </c>
      <c r="B400" s="280" t="s">
        <v>470</v>
      </c>
      <c r="C400" s="270">
        <v>4999.2</v>
      </c>
      <c r="D400" s="271">
        <v>4939.05</v>
      </c>
      <c r="E400" s="271">
        <v>4870.1000000000004</v>
      </c>
      <c r="F400" s="271">
        <v>4741</v>
      </c>
      <c r="G400" s="271">
        <v>4672.05</v>
      </c>
      <c r="H400" s="271">
        <v>5068.1500000000005</v>
      </c>
      <c r="I400" s="271">
        <v>5137.0999999999995</v>
      </c>
      <c r="J400" s="271">
        <v>5266.2000000000007</v>
      </c>
      <c r="K400" s="270">
        <v>5008</v>
      </c>
      <c r="L400" s="270">
        <v>4809.95</v>
      </c>
      <c r="M400" s="270">
        <v>0.96143000000000001</v>
      </c>
      <c r="N400" s="1"/>
      <c r="O400" s="1"/>
    </row>
    <row r="401" spans="1:15" ht="12.75" customHeight="1">
      <c r="A401" s="30">
        <v>391</v>
      </c>
      <c r="B401" s="280" t="s">
        <v>191</v>
      </c>
      <c r="C401" s="270">
        <v>2648.45</v>
      </c>
      <c r="D401" s="271">
        <v>2645.4833333333331</v>
      </c>
      <c r="E401" s="271">
        <v>2624.9666666666662</v>
      </c>
      <c r="F401" s="271">
        <v>2601.4833333333331</v>
      </c>
      <c r="G401" s="271">
        <v>2580.9666666666662</v>
      </c>
      <c r="H401" s="271">
        <v>2668.9666666666662</v>
      </c>
      <c r="I401" s="271">
        <v>2689.4833333333336</v>
      </c>
      <c r="J401" s="271">
        <v>2712.9666666666662</v>
      </c>
      <c r="K401" s="270">
        <v>2666</v>
      </c>
      <c r="L401" s="270">
        <v>2622</v>
      </c>
      <c r="M401" s="270">
        <v>4.6996599999999997</v>
      </c>
      <c r="N401" s="1"/>
      <c r="O401" s="1"/>
    </row>
    <row r="402" spans="1:15" ht="12.75" customHeight="1">
      <c r="A402" s="30">
        <v>392</v>
      </c>
      <c r="B402" s="280" t="s">
        <v>274</v>
      </c>
      <c r="C402" s="270">
        <v>6088.1</v>
      </c>
      <c r="D402" s="271">
        <v>6101.1499999999987</v>
      </c>
      <c r="E402" s="271">
        <v>6067.3499999999976</v>
      </c>
      <c r="F402" s="271">
        <v>6046.5999999999985</v>
      </c>
      <c r="G402" s="271">
        <v>6012.7999999999975</v>
      </c>
      <c r="H402" s="271">
        <v>6121.8999999999978</v>
      </c>
      <c r="I402" s="271">
        <v>6155.6999999999989</v>
      </c>
      <c r="J402" s="271">
        <v>6176.449999999998</v>
      </c>
      <c r="K402" s="270">
        <v>6134.95</v>
      </c>
      <c r="L402" s="270">
        <v>6080.4</v>
      </c>
      <c r="M402" s="270">
        <v>0.26840999999999998</v>
      </c>
      <c r="N402" s="1"/>
      <c r="O402" s="1"/>
    </row>
    <row r="403" spans="1:15" ht="12.75" customHeight="1">
      <c r="A403" s="30">
        <v>393</v>
      </c>
      <c r="B403" s="280" t="s">
        <v>854</v>
      </c>
      <c r="C403" s="270">
        <v>1429.8</v>
      </c>
      <c r="D403" s="271">
        <v>1443.6000000000001</v>
      </c>
      <c r="E403" s="271">
        <v>1407.2000000000003</v>
      </c>
      <c r="F403" s="271">
        <v>1384.6000000000001</v>
      </c>
      <c r="G403" s="271">
        <v>1348.2000000000003</v>
      </c>
      <c r="H403" s="271">
        <v>1466.2000000000003</v>
      </c>
      <c r="I403" s="271">
        <v>1502.6000000000004</v>
      </c>
      <c r="J403" s="271">
        <v>1525.2000000000003</v>
      </c>
      <c r="K403" s="270">
        <v>1480</v>
      </c>
      <c r="L403" s="270">
        <v>1421</v>
      </c>
      <c r="M403" s="270">
        <v>1.5575399999999999</v>
      </c>
      <c r="N403" s="1"/>
      <c r="O403" s="1"/>
    </row>
    <row r="404" spans="1:15" ht="12.75" customHeight="1">
      <c r="A404" s="30">
        <v>394</v>
      </c>
      <c r="B404" s="280" t="s">
        <v>855</v>
      </c>
      <c r="C404" s="270">
        <v>421.85</v>
      </c>
      <c r="D404" s="271">
        <v>419.9666666666667</v>
      </c>
      <c r="E404" s="271">
        <v>415.93333333333339</v>
      </c>
      <c r="F404" s="271">
        <v>410.01666666666671</v>
      </c>
      <c r="G404" s="271">
        <v>405.98333333333341</v>
      </c>
      <c r="H404" s="271">
        <v>425.88333333333338</v>
      </c>
      <c r="I404" s="271">
        <v>429.91666666666669</v>
      </c>
      <c r="J404" s="271">
        <v>435.83333333333337</v>
      </c>
      <c r="K404" s="270">
        <v>424</v>
      </c>
      <c r="L404" s="270">
        <v>414.05</v>
      </c>
      <c r="M404" s="270">
        <v>2.04609</v>
      </c>
      <c r="N404" s="1"/>
      <c r="O404" s="1"/>
    </row>
    <row r="405" spans="1:15" ht="12.75" customHeight="1">
      <c r="A405" s="30">
        <v>395</v>
      </c>
      <c r="B405" s="280" t="s">
        <v>471</v>
      </c>
      <c r="C405" s="270">
        <v>3510.8</v>
      </c>
      <c r="D405" s="271">
        <v>3505.2666666666664</v>
      </c>
      <c r="E405" s="271">
        <v>3410.5333333333328</v>
      </c>
      <c r="F405" s="271">
        <v>3310.2666666666664</v>
      </c>
      <c r="G405" s="271">
        <v>3215.5333333333328</v>
      </c>
      <c r="H405" s="271">
        <v>3605.5333333333328</v>
      </c>
      <c r="I405" s="271">
        <v>3700.2666666666664</v>
      </c>
      <c r="J405" s="271">
        <v>3800.5333333333328</v>
      </c>
      <c r="K405" s="270">
        <v>3600</v>
      </c>
      <c r="L405" s="270">
        <v>3405</v>
      </c>
      <c r="M405" s="270">
        <v>4.4115599999999997</v>
      </c>
      <c r="N405" s="1"/>
      <c r="O405" s="1"/>
    </row>
    <row r="406" spans="1:15" ht="12.75" customHeight="1">
      <c r="A406" s="30">
        <v>396</v>
      </c>
      <c r="B406" s="280" t="s">
        <v>472</v>
      </c>
      <c r="C406" s="270">
        <v>117.95</v>
      </c>
      <c r="D406" s="271">
        <v>119.58333333333333</v>
      </c>
      <c r="E406" s="271">
        <v>115.86666666666666</v>
      </c>
      <c r="F406" s="271">
        <v>113.78333333333333</v>
      </c>
      <c r="G406" s="271">
        <v>110.06666666666666</v>
      </c>
      <c r="H406" s="271">
        <v>121.66666666666666</v>
      </c>
      <c r="I406" s="271">
        <v>125.38333333333333</v>
      </c>
      <c r="J406" s="271">
        <v>127.46666666666665</v>
      </c>
      <c r="K406" s="270">
        <v>123.3</v>
      </c>
      <c r="L406" s="270">
        <v>117.5</v>
      </c>
      <c r="M406" s="270">
        <v>7.3532799999999998</v>
      </c>
      <c r="N406" s="1"/>
      <c r="O406" s="1"/>
    </row>
    <row r="407" spans="1:15" ht="12.75" customHeight="1">
      <c r="A407" s="30">
        <v>397</v>
      </c>
      <c r="B407" s="280" t="s">
        <v>473</v>
      </c>
      <c r="C407" s="270">
        <v>3122.5</v>
      </c>
      <c r="D407" s="271">
        <v>3124.85</v>
      </c>
      <c r="E407" s="271">
        <v>3074.7</v>
      </c>
      <c r="F407" s="271">
        <v>3026.9</v>
      </c>
      <c r="G407" s="271">
        <v>2976.75</v>
      </c>
      <c r="H407" s="271">
        <v>3172.6499999999996</v>
      </c>
      <c r="I407" s="271">
        <v>3222.8</v>
      </c>
      <c r="J407" s="271">
        <v>3270.5999999999995</v>
      </c>
      <c r="K407" s="270">
        <v>3175</v>
      </c>
      <c r="L407" s="270">
        <v>3077.05</v>
      </c>
      <c r="M407" s="270">
        <v>0.1605</v>
      </c>
      <c r="N407" s="1"/>
      <c r="O407" s="1"/>
    </row>
    <row r="408" spans="1:15" ht="12.75" customHeight="1">
      <c r="A408" s="30">
        <v>398</v>
      </c>
      <c r="B408" s="280" t="s">
        <v>474</v>
      </c>
      <c r="C408" s="270">
        <v>411.75</v>
      </c>
      <c r="D408" s="271">
        <v>414.98333333333335</v>
      </c>
      <c r="E408" s="271">
        <v>404.9666666666667</v>
      </c>
      <c r="F408" s="271">
        <v>398.18333333333334</v>
      </c>
      <c r="G408" s="271">
        <v>388.16666666666669</v>
      </c>
      <c r="H408" s="271">
        <v>421.76666666666671</v>
      </c>
      <c r="I408" s="271">
        <v>431.78333333333336</v>
      </c>
      <c r="J408" s="271">
        <v>438.56666666666672</v>
      </c>
      <c r="K408" s="270">
        <v>425</v>
      </c>
      <c r="L408" s="270">
        <v>408.2</v>
      </c>
      <c r="M408" s="270">
        <v>2.2810999999999999</v>
      </c>
      <c r="N408" s="1"/>
      <c r="O408" s="1"/>
    </row>
    <row r="409" spans="1:15" ht="12.75" customHeight="1">
      <c r="A409" s="30">
        <v>399</v>
      </c>
      <c r="B409" s="280" t="s">
        <v>475</v>
      </c>
      <c r="C409" s="270">
        <v>125.45</v>
      </c>
      <c r="D409" s="271">
        <v>126.28333333333335</v>
      </c>
      <c r="E409" s="271">
        <v>123.66666666666669</v>
      </c>
      <c r="F409" s="271">
        <v>121.88333333333334</v>
      </c>
      <c r="G409" s="271">
        <v>119.26666666666668</v>
      </c>
      <c r="H409" s="271">
        <v>128.06666666666669</v>
      </c>
      <c r="I409" s="271">
        <v>130.68333333333334</v>
      </c>
      <c r="J409" s="271">
        <v>132.4666666666667</v>
      </c>
      <c r="K409" s="270">
        <v>128.9</v>
      </c>
      <c r="L409" s="270">
        <v>124.5</v>
      </c>
      <c r="M409" s="270">
        <v>21.879519999999999</v>
      </c>
      <c r="N409" s="1"/>
      <c r="O409" s="1"/>
    </row>
    <row r="410" spans="1:15" ht="12.75" customHeight="1">
      <c r="A410" s="30">
        <v>400</v>
      </c>
      <c r="B410" s="280" t="s">
        <v>189</v>
      </c>
      <c r="C410" s="270">
        <v>24458.45</v>
      </c>
      <c r="D410" s="271">
        <v>24161.783333333336</v>
      </c>
      <c r="E410" s="271">
        <v>23443.566666666673</v>
      </c>
      <c r="F410" s="271">
        <v>22428.683333333338</v>
      </c>
      <c r="G410" s="271">
        <v>21710.466666666674</v>
      </c>
      <c r="H410" s="271">
        <v>25176.666666666672</v>
      </c>
      <c r="I410" s="271">
        <v>25894.883333333339</v>
      </c>
      <c r="J410" s="271">
        <v>26909.76666666667</v>
      </c>
      <c r="K410" s="270">
        <v>24880</v>
      </c>
      <c r="L410" s="270">
        <v>23146.9</v>
      </c>
      <c r="M410" s="270">
        <v>3.6823800000000002</v>
      </c>
      <c r="N410" s="1"/>
      <c r="O410" s="1"/>
    </row>
    <row r="411" spans="1:15" ht="12.75" customHeight="1">
      <c r="A411" s="30">
        <v>401</v>
      </c>
      <c r="B411" s="280" t="s">
        <v>856</v>
      </c>
      <c r="C411" s="270">
        <v>51.65</v>
      </c>
      <c r="D411" s="271">
        <v>52.1</v>
      </c>
      <c r="E411" s="271">
        <v>50.85</v>
      </c>
      <c r="F411" s="271">
        <v>50.05</v>
      </c>
      <c r="G411" s="271">
        <v>48.8</v>
      </c>
      <c r="H411" s="271">
        <v>52.900000000000006</v>
      </c>
      <c r="I411" s="271">
        <v>54.150000000000006</v>
      </c>
      <c r="J411" s="271">
        <v>54.95000000000001</v>
      </c>
      <c r="K411" s="270">
        <v>53.35</v>
      </c>
      <c r="L411" s="270">
        <v>51.3</v>
      </c>
      <c r="M411" s="270">
        <v>166.11725000000001</v>
      </c>
      <c r="N411" s="1"/>
      <c r="O411" s="1"/>
    </row>
    <row r="412" spans="1:15" ht="12.75" customHeight="1">
      <c r="A412" s="30">
        <v>402</v>
      </c>
      <c r="B412" s="280" t="s">
        <v>476</v>
      </c>
      <c r="C412" s="270">
        <v>1947.6</v>
      </c>
      <c r="D412" s="271">
        <v>1945.2</v>
      </c>
      <c r="E412" s="271">
        <v>1923.4</v>
      </c>
      <c r="F412" s="271">
        <v>1899.2</v>
      </c>
      <c r="G412" s="271">
        <v>1877.4</v>
      </c>
      <c r="H412" s="271">
        <v>1969.4</v>
      </c>
      <c r="I412" s="271">
        <v>1991.1999999999998</v>
      </c>
      <c r="J412" s="271">
        <v>2015.4</v>
      </c>
      <c r="K412" s="270">
        <v>1967</v>
      </c>
      <c r="L412" s="270">
        <v>1921</v>
      </c>
      <c r="M412" s="270">
        <v>0.44285000000000002</v>
      </c>
      <c r="N412" s="1"/>
      <c r="O412" s="1"/>
    </row>
    <row r="413" spans="1:15" ht="12.75" customHeight="1">
      <c r="A413" s="30">
        <v>403</v>
      </c>
      <c r="B413" s="280" t="s">
        <v>192</v>
      </c>
      <c r="C413" s="270">
        <v>1361.45</v>
      </c>
      <c r="D413" s="271">
        <v>1367.7833333333335</v>
      </c>
      <c r="E413" s="271">
        <v>1349.666666666667</v>
      </c>
      <c r="F413" s="271">
        <v>1337.8833333333334</v>
      </c>
      <c r="G413" s="271">
        <v>1319.7666666666669</v>
      </c>
      <c r="H413" s="271">
        <v>1379.5666666666671</v>
      </c>
      <c r="I413" s="271">
        <v>1397.6833333333334</v>
      </c>
      <c r="J413" s="271">
        <v>1409.4666666666672</v>
      </c>
      <c r="K413" s="270">
        <v>1385.9</v>
      </c>
      <c r="L413" s="270">
        <v>1356</v>
      </c>
      <c r="M413" s="270">
        <v>6.3692200000000003</v>
      </c>
      <c r="N413" s="1"/>
      <c r="O413" s="1"/>
    </row>
    <row r="414" spans="1:15" ht="12.75" customHeight="1">
      <c r="A414" s="30">
        <v>404</v>
      </c>
      <c r="B414" s="280" t="s">
        <v>857</v>
      </c>
      <c r="C414" s="270">
        <v>300.14999999999998</v>
      </c>
      <c r="D414" s="271">
        <v>301.55</v>
      </c>
      <c r="E414" s="271">
        <v>298.10000000000002</v>
      </c>
      <c r="F414" s="271">
        <v>296.05</v>
      </c>
      <c r="G414" s="271">
        <v>292.60000000000002</v>
      </c>
      <c r="H414" s="271">
        <v>303.60000000000002</v>
      </c>
      <c r="I414" s="271">
        <v>307.04999999999995</v>
      </c>
      <c r="J414" s="271">
        <v>309.10000000000002</v>
      </c>
      <c r="K414" s="270">
        <v>305</v>
      </c>
      <c r="L414" s="270">
        <v>299.5</v>
      </c>
      <c r="M414" s="270">
        <v>1.4481999999999999</v>
      </c>
      <c r="N414" s="1"/>
      <c r="O414" s="1"/>
    </row>
    <row r="415" spans="1:15" ht="12.75" customHeight="1">
      <c r="A415" s="30">
        <v>405</v>
      </c>
      <c r="B415" s="280" t="s">
        <v>190</v>
      </c>
      <c r="C415" s="270">
        <v>2948.35</v>
      </c>
      <c r="D415" s="271">
        <v>2948.7333333333336</v>
      </c>
      <c r="E415" s="271">
        <v>2932.6166666666672</v>
      </c>
      <c r="F415" s="271">
        <v>2916.8833333333337</v>
      </c>
      <c r="G415" s="271">
        <v>2900.7666666666673</v>
      </c>
      <c r="H415" s="271">
        <v>2964.4666666666672</v>
      </c>
      <c r="I415" s="271">
        <v>2980.5833333333339</v>
      </c>
      <c r="J415" s="271">
        <v>2996.3166666666671</v>
      </c>
      <c r="K415" s="270">
        <v>2964.85</v>
      </c>
      <c r="L415" s="270">
        <v>2933</v>
      </c>
      <c r="M415" s="270">
        <v>1.0576099999999999</v>
      </c>
      <c r="N415" s="1"/>
      <c r="O415" s="1"/>
    </row>
    <row r="416" spans="1:15" ht="12.75" customHeight="1">
      <c r="A416" s="30">
        <v>406</v>
      </c>
      <c r="B416" s="280" t="s">
        <v>477</v>
      </c>
      <c r="C416" s="270">
        <v>715.1</v>
      </c>
      <c r="D416" s="271">
        <v>719.66666666666663</v>
      </c>
      <c r="E416" s="271">
        <v>705.63333333333321</v>
      </c>
      <c r="F416" s="271">
        <v>696.16666666666663</v>
      </c>
      <c r="G416" s="271">
        <v>682.13333333333321</v>
      </c>
      <c r="H416" s="271">
        <v>729.13333333333321</v>
      </c>
      <c r="I416" s="271">
        <v>743.16666666666674</v>
      </c>
      <c r="J416" s="271">
        <v>752.63333333333321</v>
      </c>
      <c r="K416" s="270">
        <v>733.7</v>
      </c>
      <c r="L416" s="270">
        <v>710.2</v>
      </c>
      <c r="M416" s="270">
        <v>1.7999799999999999</v>
      </c>
      <c r="N416" s="1"/>
      <c r="O416" s="1"/>
    </row>
    <row r="417" spans="1:15" ht="12.75" customHeight="1">
      <c r="A417" s="30">
        <v>407</v>
      </c>
      <c r="B417" s="280" t="s">
        <v>478</v>
      </c>
      <c r="C417" s="270">
        <v>3474.5</v>
      </c>
      <c r="D417" s="271">
        <v>3468.9666666666667</v>
      </c>
      <c r="E417" s="271">
        <v>3446.5333333333333</v>
      </c>
      <c r="F417" s="271">
        <v>3418.5666666666666</v>
      </c>
      <c r="G417" s="271">
        <v>3396.1333333333332</v>
      </c>
      <c r="H417" s="271">
        <v>3496.9333333333334</v>
      </c>
      <c r="I417" s="271">
        <v>3519.3666666666668</v>
      </c>
      <c r="J417" s="271">
        <v>3547.3333333333335</v>
      </c>
      <c r="K417" s="270">
        <v>3491.4</v>
      </c>
      <c r="L417" s="270">
        <v>3441</v>
      </c>
      <c r="M417" s="270">
        <v>0.19388</v>
      </c>
      <c r="N417" s="1"/>
      <c r="O417" s="1"/>
    </row>
    <row r="418" spans="1:15" ht="12.75" customHeight="1">
      <c r="A418" s="30">
        <v>408</v>
      </c>
      <c r="B418" s="280" t="s">
        <v>479</v>
      </c>
      <c r="C418" s="270">
        <v>452.05</v>
      </c>
      <c r="D418" s="271">
        <v>451.59999999999997</v>
      </c>
      <c r="E418" s="271">
        <v>438.24999999999994</v>
      </c>
      <c r="F418" s="271">
        <v>424.45</v>
      </c>
      <c r="G418" s="271">
        <v>411.09999999999997</v>
      </c>
      <c r="H418" s="271">
        <v>465.39999999999992</v>
      </c>
      <c r="I418" s="271">
        <v>478.74999999999994</v>
      </c>
      <c r="J418" s="271">
        <v>492.5499999999999</v>
      </c>
      <c r="K418" s="270">
        <v>464.95</v>
      </c>
      <c r="L418" s="270">
        <v>437.8</v>
      </c>
      <c r="M418" s="270">
        <v>1.5578000000000001</v>
      </c>
      <c r="N418" s="1"/>
      <c r="O418" s="1"/>
    </row>
    <row r="419" spans="1:15" ht="12.75" customHeight="1">
      <c r="A419" s="30">
        <v>409</v>
      </c>
      <c r="B419" s="280" t="s">
        <v>824</v>
      </c>
      <c r="C419" s="270">
        <v>525.29999999999995</v>
      </c>
      <c r="D419" s="271">
        <v>527.2166666666667</v>
      </c>
      <c r="E419" s="271">
        <v>522.08333333333337</v>
      </c>
      <c r="F419" s="271">
        <v>518.86666666666667</v>
      </c>
      <c r="G419" s="271">
        <v>513.73333333333335</v>
      </c>
      <c r="H419" s="271">
        <v>530.43333333333339</v>
      </c>
      <c r="I419" s="271">
        <v>535.56666666666661</v>
      </c>
      <c r="J419" s="271">
        <v>538.78333333333342</v>
      </c>
      <c r="K419" s="270">
        <v>532.35</v>
      </c>
      <c r="L419" s="270">
        <v>524</v>
      </c>
      <c r="M419" s="270">
        <v>9.0509199999999996</v>
      </c>
      <c r="N419" s="1"/>
      <c r="O419" s="1"/>
    </row>
    <row r="420" spans="1:15" ht="12.75" customHeight="1">
      <c r="A420" s="30">
        <v>410</v>
      </c>
      <c r="B420" s="280" t="s">
        <v>480</v>
      </c>
      <c r="C420" s="270">
        <v>571.29999999999995</v>
      </c>
      <c r="D420" s="271">
        <v>579.7833333333333</v>
      </c>
      <c r="E420" s="271">
        <v>556.56666666666661</v>
      </c>
      <c r="F420" s="271">
        <v>541.83333333333326</v>
      </c>
      <c r="G420" s="271">
        <v>518.61666666666656</v>
      </c>
      <c r="H420" s="271">
        <v>594.51666666666665</v>
      </c>
      <c r="I420" s="271">
        <v>617.73333333333335</v>
      </c>
      <c r="J420" s="271">
        <v>632.4666666666667</v>
      </c>
      <c r="K420" s="270">
        <v>603</v>
      </c>
      <c r="L420" s="270">
        <v>565.04999999999995</v>
      </c>
      <c r="M420" s="270">
        <v>15.694789999999999</v>
      </c>
      <c r="N420" s="1"/>
      <c r="O420" s="1"/>
    </row>
    <row r="421" spans="1:15" ht="12.75" customHeight="1">
      <c r="A421" s="30">
        <v>411</v>
      </c>
      <c r="B421" s="280" t="s">
        <v>481</v>
      </c>
      <c r="C421" s="270">
        <v>44.6</v>
      </c>
      <c r="D421" s="271">
        <v>44.65</v>
      </c>
      <c r="E421" s="271">
        <v>43.75</v>
      </c>
      <c r="F421" s="271">
        <v>42.9</v>
      </c>
      <c r="G421" s="271">
        <v>42</v>
      </c>
      <c r="H421" s="271">
        <v>45.5</v>
      </c>
      <c r="I421" s="271">
        <v>46.399999999999991</v>
      </c>
      <c r="J421" s="271">
        <v>47.25</v>
      </c>
      <c r="K421" s="270">
        <v>45.55</v>
      </c>
      <c r="L421" s="270">
        <v>43.8</v>
      </c>
      <c r="M421" s="270">
        <v>22.504370000000002</v>
      </c>
      <c r="N421" s="1"/>
      <c r="O421" s="1"/>
    </row>
    <row r="422" spans="1:15" ht="12.75" customHeight="1">
      <c r="A422" s="30">
        <v>412</v>
      </c>
      <c r="B422" s="280" t="s">
        <v>858</v>
      </c>
      <c r="C422" s="270">
        <v>737.95</v>
      </c>
      <c r="D422" s="271">
        <v>743.58333333333337</v>
      </c>
      <c r="E422" s="271">
        <v>730.36666666666679</v>
      </c>
      <c r="F422" s="271">
        <v>722.78333333333342</v>
      </c>
      <c r="G422" s="271">
        <v>709.56666666666683</v>
      </c>
      <c r="H422" s="271">
        <v>751.16666666666674</v>
      </c>
      <c r="I422" s="271">
        <v>764.38333333333321</v>
      </c>
      <c r="J422" s="271">
        <v>771.9666666666667</v>
      </c>
      <c r="K422" s="270">
        <v>756.8</v>
      </c>
      <c r="L422" s="270">
        <v>736</v>
      </c>
      <c r="M422" s="270">
        <v>2.0253299999999999</v>
      </c>
      <c r="N422" s="1"/>
      <c r="O422" s="1"/>
    </row>
    <row r="423" spans="1:15" ht="12.75" customHeight="1">
      <c r="A423" s="30">
        <v>413</v>
      </c>
      <c r="B423" s="280" t="s">
        <v>188</v>
      </c>
      <c r="C423" s="270">
        <v>544.65</v>
      </c>
      <c r="D423" s="271">
        <v>542.15</v>
      </c>
      <c r="E423" s="271">
        <v>538</v>
      </c>
      <c r="F423" s="271">
        <v>531.35</v>
      </c>
      <c r="G423" s="271">
        <v>527.20000000000005</v>
      </c>
      <c r="H423" s="271">
        <v>548.79999999999995</v>
      </c>
      <c r="I423" s="271">
        <v>552.94999999999982</v>
      </c>
      <c r="J423" s="271">
        <v>559.59999999999991</v>
      </c>
      <c r="K423" s="270">
        <v>546.29999999999995</v>
      </c>
      <c r="L423" s="270">
        <v>535.5</v>
      </c>
      <c r="M423" s="270">
        <v>122.40707</v>
      </c>
      <c r="N423" s="1"/>
      <c r="O423" s="1"/>
    </row>
    <row r="424" spans="1:15" ht="12.75" customHeight="1">
      <c r="A424" s="30">
        <v>414</v>
      </c>
      <c r="B424" s="280" t="s">
        <v>186</v>
      </c>
      <c r="C424" s="270">
        <v>81.599999999999994</v>
      </c>
      <c r="D424" s="271">
        <v>81.983333333333334</v>
      </c>
      <c r="E424" s="271">
        <v>80.866666666666674</v>
      </c>
      <c r="F424" s="271">
        <v>80.13333333333334</v>
      </c>
      <c r="G424" s="271">
        <v>79.01666666666668</v>
      </c>
      <c r="H424" s="271">
        <v>82.716666666666669</v>
      </c>
      <c r="I424" s="271">
        <v>83.833333333333314</v>
      </c>
      <c r="J424" s="271">
        <v>84.566666666666663</v>
      </c>
      <c r="K424" s="270">
        <v>83.1</v>
      </c>
      <c r="L424" s="270">
        <v>81.25</v>
      </c>
      <c r="M424" s="270">
        <v>131.92202</v>
      </c>
      <c r="N424" s="1"/>
      <c r="O424" s="1"/>
    </row>
    <row r="425" spans="1:15" ht="12.75" customHeight="1">
      <c r="A425" s="30">
        <v>415</v>
      </c>
      <c r="B425" s="280" t="s">
        <v>482</v>
      </c>
      <c r="C425" s="270">
        <v>306.3</v>
      </c>
      <c r="D425" s="271">
        <v>308.01666666666665</v>
      </c>
      <c r="E425" s="271">
        <v>303.73333333333329</v>
      </c>
      <c r="F425" s="271">
        <v>301.16666666666663</v>
      </c>
      <c r="G425" s="271">
        <v>296.88333333333327</v>
      </c>
      <c r="H425" s="271">
        <v>310.58333333333331</v>
      </c>
      <c r="I425" s="271">
        <v>314.86666666666662</v>
      </c>
      <c r="J425" s="271">
        <v>317.43333333333334</v>
      </c>
      <c r="K425" s="270">
        <v>312.3</v>
      </c>
      <c r="L425" s="270">
        <v>305.45</v>
      </c>
      <c r="M425" s="270">
        <v>3.19346</v>
      </c>
      <c r="N425" s="1"/>
      <c r="O425" s="1"/>
    </row>
    <row r="426" spans="1:15" ht="12.75" customHeight="1">
      <c r="A426" s="30">
        <v>416</v>
      </c>
      <c r="B426" s="280" t="s">
        <v>483</v>
      </c>
      <c r="C426" s="270">
        <v>171.3</v>
      </c>
      <c r="D426" s="271">
        <v>172.43333333333331</v>
      </c>
      <c r="E426" s="271">
        <v>169.36666666666662</v>
      </c>
      <c r="F426" s="271">
        <v>167.43333333333331</v>
      </c>
      <c r="G426" s="271">
        <v>164.36666666666662</v>
      </c>
      <c r="H426" s="271">
        <v>174.36666666666662</v>
      </c>
      <c r="I426" s="271">
        <v>177.43333333333328</v>
      </c>
      <c r="J426" s="271">
        <v>179.36666666666662</v>
      </c>
      <c r="K426" s="270">
        <v>175.5</v>
      </c>
      <c r="L426" s="270">
        <v>170.5</v>
      </c>
      <c r="M426" s="270">
        <v>7.7457599999999998</v>
      </c>
      <c r="N426" s="1"/>
      <c r="O426" s="1"/>
    </row>
    <row r="427" spans="1:15" ht="12.75" customHeight="1">
      <c r="A427" s="30">
        <v>417</v>
      </c>
      <c r="B427" s="280" t="s">
        <v>484</v>
      </c>
      <c r="C427" s="270">
        <v>332.65</v>
      </c>
      <c r="D427" s="271">
        <v>333.56666666666666</v>
      </c>
      <c r="E427" s="271">
        <v>330.63333333333333</v>
      </c>
      <c r="F427" s="271">
        <v>328.61666666666667</v>
      </c>
      <c r="G427" s="271">
        <v>325.68333333333334</v>
      </c>
      <c r="H427" s="271">
        <v>335.58333333333331</v>
      </c>
      <c r="I427" s="271">
        <v>338.51666666666659</v>
      </c>
      <c r="J427" s="271">
        <v>340.5333333333333</v>
      </c>
      <c r="K427" s="270">
        <v>336.5</v>
      </c>
      <c r="L427" s="270">
        <v>331.55</v>
      </c>
      <c r="M427" s="270">
        <v>1.9380900000000001</v>
      </c>
      <c r="N427" s="1"/>
      <c r="O427" s="1"/>
    </row>
    <row r="428" spans="1:15" ht="12.75" customHeight="1">
      <c r="A428" s="30">
        <v>418</v>
      </c>
      <c r="B428" s="280" t="s">
        <v>485</v>
      </c>
      <c r="C428" s="270">
        <v>463.85</v>
      </c>
      <c r="D428" s="271">
        <v>465.95</v>
      </c>
      <c r="E428" s="271">
        <v>456.9</v>
      </c>
      <c r="F428" s="271">
        <v>449.95</v>
      </c>
      <c r="G428" s="271">
        <v>440.9</v>
      </c>
      <c r="H428" s="271">
        <v>472.9</v>
      </c>
      <c r="I428" s="271">
        <v>481.95000000000005</v>
      </c>
      <c r="J428" s="271">
        <v>488.9</v>
      </c>
      <c r="K428" s="270">
        <v>475</v>
      </c>
      <c r="L428" s="270">
        <v>459</v>
      </c>
      <c r="M428" s="270">
        <v>1.42012</v>
      </c>
      <c r="N428" s="1"/>
      <c r="O428" s="1"/>
    </row>
    <row r="429" spans="1:15" ht="12.75" customHeight="1">
      <c r="A429" s="30">
        <v>419</v>
      </c>
      <c r="B429" s="280" t="s">
        <v>486</v>
      </c>
      <c r="C429" s="270">
        <v>504.7</v>
      </c>
      <c r="D429" s="271">
        <v>507.16666666666669</v>
      </c>
      <c r="E429" s="271">
        <v>496.53333333333342</v>
      </c>
      <c r="F429" s="271">
        <v>488.36666666666673</v>
      </c>
      <c r="G429" s="271">
        <v>477.73333333333346</v>
      </c>
      <c r="H429" s="271">
        <v>515.33333333333337</v>
      </c>
      <c r="I429" s="271">
        <v>525.9666666666667</v>
      </c>
      <c r="J429" s="271">
        <v>534.13333333333333</v>
      </c>
      <c r="K429" s="270">
        <v>517.79999999999995</v>
      </c>
      <c r="L429" s="270">
        <v>499</v>
      </c>
      <c r="M429" s="270">
        <v>12.45833</v>
      </c>
      <c r="N429" s="1"/>
      <c r="O429" s="1"/>
    </row>
    <row r="430" spans="1:15" ht="12.75" customHeight="1">
      <c r="A430" s="30">
        <v>420</v>
      </c>
      <c r="B430" s="280" t="s">
        <v>487</v>
      </c>
      <c r="C430" s="270">
        <v>235.8</v>
      </c>
      <c r="D430" s="271">
        <v>236.10000000000002</v>
      </c>
      <c r="E430" s="271">
        <v>233.30000000000004</v>
      </c>
      <c r="F430" s="271">
        <v>230.8</v>
      </c>
      <c r="G430" s="271">
        <v>228.00000000000003</v>
      </c>
      <c r="H430" s="271">
        <v>238.60000000000005</v>
      </c>
      <c r="I430" s="271">
        <v>241.4</v>
      </c>
      <c r="J430" s="271">
        <v>243.90000000000006</v>
      </c>
      <c r="K430" s="270">
        <v>238.9</v>
      </c>
      <c r="L430" s="270">
        <v>233.6</v>
      </c>
      <c r="M430" s="270">
        <v>3.57226</v>
      </c>
      <c r="N430" s="1"/>
      <c r="O430" s="1"/>
    </row>
    <row r="431" spans="1:15" ht="12.75" customHeight="1">
      <c r="A431" s="30">
        <v>421</v>
      </c>
      <c r="B431" s="280" t="s">
        <v>193</v>
      </c>
      <c r="C431" s="270">
        <v>894.3</v>
      </c>
      <c r="D431" s="271">
        <v>894.01666666666677</v>
      </c>
      <c r="E431" s="271">
        <v>887.28333333333353</v>
      </c>
      <c r="F431" s="271">
        <v>880.26666666666677</v>
      </c>
      <c r="G431" s="271">
        <v>873.53333333333353</v>
      </c>
      <c r="H431" s="271">
        <v>901.03333333333353</v>
      </c>
      <c r="I431" s="271">
        <v>907.76666666666688</v>
      </c>
      <c r="J431" s="271">
        <v>914.78333333333353</v>
      </c>
      <c r="K431" s="270">
        <v>900.75</v>
      </c>
      <c r="L431" s="270">
        <v>887</v>
      </c>
      <c r="M431" s="270">
        <v>17.726050000000001</v>
      </c>
      <c r="N431" s="1"/>
      <c r="O431" s="1"/>
    </row>
    <row r="432" spans="1:15" ht="12.75" customHeight="1">
      <c r="A432" s="30">
        <v>422</v>
      </c>
      <c r="B432" s="280" t="s">
        <v>194</v>
      </c>
      <c r="C432" s="270">
        <v>510.4</v>
      </c>
      <c r="D432" s="271">
        <v>513.03333333333342</v>
      </c>
      <c r="E432" s="271">
        <v>506.31666666666683</v>
      </c>
      <c r="F432" s="271">
        <v>502.23333333333341</v>
      </c>
      <c r="G432" s="271">
        <v>495.51666666666682</v>
      </c>
      <c r="H432" s="271">
        <v>517.11666666666679</v>
      </c>
      <c r="I432" s="271">
        <v>523.83333333333326</v>
      </c>
      <c r="J432" s="271">
        <v>527.91666666666686</v>
      </c>
      <c r="K432" s="270">
        <v>519.75</v>
      </c>
      <c r="L432" s="270">
        <v>508.95</v>
      </c>
      <c r="M432" s="270">
        <v>6.0297000000000001</v>
      </c>
      <c r="N432" s="1"/>
      <c r="O432" s="1"/>
    </row>
    <row r="433" spans="1:15" ht="12.75" customHeight="1">
      <c r="A433" s="30">
        <v>423</v>
      </c>
      <c r="B433" s="280" t="s">
        <v>488</v>
      </c>
      <c r="C433" s="270">
        <v>2207.4499999999998</v>
      </c>
      <c r="D433" s="271">
        <v>2191.85</v>
      </c>
      <c r="E433" s="271">
        <v>2159.75</v>
      </c>
      <c r="F433" s="271">
        <v>2112.0500000000002</v>
      </c>
      <c r="G433" s="271">
        <v>2079.9500000000003</v>
      </c>
      <c r="H433" s="271">
        <v>2239.5499999999997</v>
      </c>
      <c r="I433" s="271">
        <v>2271.6499999999992</v>
      </c>
      <c r="J433" s="271">
        <v>2319.3499999999995</v>
      </c>
      <c r="K433" s="270">
        <v>2223.9499999999998</v>
      </c>
      <c r="L433" s="270">
        <v>2144.15</v>
      </c>
      <c r="M433" s="270">
        <v>1.4170700000000001</v>
      </c>
      <c r="N433" s="1"/>
      <c r="O433" s="1"/>
    </row>
    <row r="434" spans="1:15" ht="12.75" customHeight="1">
      <c r="A434" s="30">
        <v>424</v>
      </c>
      <c r="B434" s="280" t="s">
        <v>489</v>
      </c>
      <c r="C434" s="270">
        <v>856.35</v>
      </c>
      <c r="D434" s="271">
        <v>858.7833333333333</v>
      </c>
      <c r="E434" s="271">
        <v>838.56666666666661</v>
      </c>
      <c r="F434" s="271">
        <v>820.7833333333333</v>
      </c>
      <c r="G434" s="271">
        <v>800.56666666666661</v>
      </c>
      <c r="H434" s="271">
        <v>876.56666666666661</v>
      </c>
      <c r="I434" s="271">
        <v>896.7833333333333</v>
      </c>
      <c r="J434" s="271">
        <v>914.56666666666661</v>
      </c>
      <c r="K434" s="270">
        <v>879</v>
      </c>
      <c r="L434" s="270">
        <v>841</v>
      </c>
      <c r="M434" s="270">
        <v>4.1280299999999999</v>
      </c>
      <c r="N434" s="1"/>
      <c r="O434" s="1"/>
    </row>
    <row r="435" spans="1:15" ht="12.75" customHeight="1">
      <c r="A435" s="30">
        <v>425</v>
      </c>
      <c r="B435" s="280" t="s">
        <v>490</v>
      </c>
      <c r="C435" s="270">
        <v>461.4</v>
      </c>
      <c r="D435" s="271">
        <v>459.95</v>
      </c>
      <c r="E435" s="271">
        <v>455.5</v>
      </c>
      <c r="F435" s="271">
        <v>449.6</v>
      </c>
      <c r="G435" s="271">
        <v>445.15000000000003</v>
      </c>
      <c r="H435" s="271">
        <v>465.84999999999997</v>
      </c>
      <c r="I435" s="271">
        <v>470.2999999999999</v>
      </c>
      <c r="J435" s="271">
        <v>476.19999999999993</v>
      </c>
      <c r="K435" s="270">
        <v>464.4</v>
      </c>
      <c r="L435" s="270">
        <v>454.05</v>
      </c>
      <c r="M435" s="270">
        <v>2.5697100000000002</v>
      </c>
      <c r="N435" s="1"/>
      <c r="O435" s="1"/>
    </row>
    <row r="436" spans="1:15" ht="12.75" customHeight="1">
      <c r="A436" s="30">
        <v>426</v>
      </c>
      <c r="B436" s="280" t="s">
        <v>491</v>
      </c>
      <c r="C436" s="270">
        <v>343.1</v>
      </c>
      <c r="D436" s="271">
        <v>343.36666666666662</v>
      </c>
      <c r="E436" s="271">
        <v>340.73333333333323</v>
      </c>
      <c r="F436" s="271">
        <v>338.36666666666662</v>
      </c>
      <c r="G436" s="271">
        <v>335.73333333333323</v>
      </c>
      <c r="H436" s="271">
        <v>345.73333333333323</v>
      </c>
      <c r="I436" s="271">
        <v>348.36666666666656</v>
      </c>
      <c r="J436" s="271">
        <v>350.73333333333323</v>
      </c>
      <c r="K436" s="270">
        <v>346</v>
      </c>
      <c r="L436" s="270">
        <v>341</v>
      </c>
      <c r="M436" s="270">
        <v>2.1113599999999999</v>
      </c>
      <c r="N436" s="1"/>
      <c r="O436" s="1"/>
    </row>
    <row r="437" spans="1:15" ht="12.75" customHeight="1">
      <c r="A437" s="30">
        <v>427</v>
      </c>
      <c r="B437" s="280" t="s">
        <v>492</v>
      </c>
      <c r="C437" s="270">
        <v>2104.4499999999998</v>
      </c>
      <c r="D437" s="271">
        <v>2126.7666666666664</v>
      </c>
      <c r="E437" s="271">
        <v>2054.333333333333</v>
      </c>
      <c r="F437" s="271">
        <v>2004.2166666666667</v>
      </c>
      <c r="G437" s="271">
        <v>1931.7833333333333</v>
      </c>
      <c r="H437" s="271">
        <v>2176.8833333333328</v>
      </c>
      <c r="I437" s="271">
        <v>2249.3166666666662</v>
      </c>
      <c r="J437" s="271">
        <v>2299.4333333333325</v>
      </c>
      <c r="K437" s="270">
        <v>2199.1999999999998</v>
      </c>
      <c r="L437" s="270">
        <v>2076.65</v>
      </c>
      <c r="M437" s="270">
        <v>1.57691</v>
      </c>
      <c r="N437" s="1"/>
      <c r="O437" s="1"/>
    </row>
    <row r="438" spans="1:15" ht="12.75" customHeight="1">
      <c r="A438" s="30">
        <v>428</v>
      </c>
      <c r="B438" s="280" t="s">
        <v>493</v>
      </c>
      <c r="C438" s="270">
        <v>491.55</v>
      </c>
      <c r="D438" s="271">
        <v>488.2166666666667</v>
      </c>
      <c r="E438" s="271">
        <v>481.38333333333338</v>
      </c>
      <c r="F438" s="271">
        <v>471.2166666666667</v>
      </c>
      <c r="G438" s="271">
        <v>464.38333333333338</v>
      </c>
      <c r="H438" s="271">
        <v>498.38333333333338</v>
      </c>
      <c r="I438" s="271">
        <v>505.21666666666664</v>
      </c>
      <c r="J438" s="271">
        <v>515.38333333333344</v>
      </c>
      <c r="K438" s="270">
        <v>495.05</v>
      </c>
      <c r="L438" s="270">
        <v>478.05</v>
      </c>
      <c r="M438" s="270">
        <v>5.2017699999999998</v>
      </c>
      <c r="N438" s="1"/>
      <c r="O438" s="1"/>
    </row>
    <row r="439" spans="1:15" ht="12.75" customHeight="1">
      <c r="A439" s="30">
        <v>429</v>
      </c>
      <c r="B439" s="280" t="s">
        <v>494</v>
      </c>
      <c r="C439" s="270">
        <v>10.15</v>
      </c>
      <c r="D439" s="271">
        <v>10.316666666666668</v>
      </c>
      <c r="E439" s="271">
        <v>9.8333333333333357</v>
      </c>
      <c r="F439" s="271">
        <v>9.5166666666666675</v>
      </c>
      <c r="G439" s="271">
        <v>9.033333333333335</v>
      </c>
      <c r="H439" s="271">
        <v>10.633333333333336</v>
      </c>
      <c r="I439" s="271">
        <v>11.116666666666667</v>
      </c>
      <c r="J439" s="271">
        <v>11.433333333333337</v>
      </c>
      <c r="K439" s="270">
        <v>10.8</v>
      </c>
      <c r="L439" s="270">
        <v>10</v>
      </c>
      <c r="M439" s="270">
        <v>1176.7485799999999</v>
      </c>
      <c r="N439" s="1"/>
      <c r="O439" s="1"/>
    </row>
    <row r="440" spans="1:15" ht="12.75" customHeight="1">
      <c r="A440" s="30">
        <v>430</v>
      </c>
      <c r="B440" s="280" t="s">
        <v>495</v>
      </c>
      <c r="C440" s="270">
        <v>910.4</v>
      </c>
      <c r="D440" s="271">
        <v>908.80000000000007</v>
      </c>
      <c r="E440" s="271">
        <v>904.60000000000014</v>
      </c>
      <c r="F440" s="271">
        <v>898.80000000000007</v>
      </c>
      <c r="G440" s="271">
        <v>894.60000000000014</v>
      </c>
      <c r="H440" s="271">
        <v>914.60000000000014</v>
      </c>
      <c r="I440" s="271">
        <v>918.80000000000018</v>
      </c>
      <c r="J440" s="271">
        <v>924.60000000000014</v>
      </c>
      <c r="K440" s="270">
        <v>913</v>
      </c>
      <c r="L440" s="270">
        <v>903</v>
      </c>
      <c r="M440" s="270">
        <v>0.33944000000000002</v>
      </c>
      <c r="N440" s="1"/>
      <c r="O440" s="1"/>
    </row>
    <row r="441" spans="1:15" ht="12.75" customHeight="1">
      <c r="A441" s="30">
        <v>431</v>
      </c>
      <c r="B441" s="280" t="s">
        <v>275</v>
      </c>
      <c r="C441" s="270">
        <v>575.25</v>
      </c>
      <c r="D441" s="271">
        <v>576.26666666666665</v>
      </c>
      <c r="E441" s="271">
        <v>572.68333333333328</v>
      </c>
      <c r="F441" s="271">
        <v>570.11666666666667</v>
      </c>
      <c r="G441" s="271">
        <v>566.5333333333333</v>
      </c>
      <c r="H441" s="271">
        <v>578.83333333333326</v>
      </c>
      <c r="I441" s="271">
        <v>582.41666666666674</v>
      </c>
      <c r="J441" s="271">
        <v>584.98333333333323</v>
      </c>
      <c r="K441" s="270">
        <v>579.85</v>
      </c>
      <c r="L441" s="270">
        <v>573.70000000000005</v>
      </c>
      <c r="M441" s="270">
        <v>7.9986800000000002</v>
      </c>
      <c r="N441" s="1"/>
      <c r="O441" s="1"/>
    </row>
    <row r="442" spans="1:15" ht="12.75" customHeight="1">
      <c r="A442" s="30">
        <v>432</v>
      </c>
      <c r="B442" s="280" t="s">
        <v>496</v>
      </c>
      <c r="C442" s="270">
        <v>1846.3</v>
      </c>
      <c r="D442" s="271">
        <v>1833.4666666666665</v>
      </c>
      <c r="E442" s="271">
        <v>1802.833333333333</v>
      </c>
      <c r="F442" s="271">
        <v>1759.3666666666666</v>
      </c>
      <c r="G442" s="271">
        <v>1728.7333333333331</v>
      </c>
      <c r="H442" s="271">
        <v>1876.9333333333329</v>
      </c>
      <c r="I442" s="271">
        <v>1907.5666666666666</v>
      </c>
      <c r="J442" s="271">
        <v>1951.0333333333328</v>
      </c>
      <c r="K442" s="270">
        <v>1864.1</v>
      </c>
      <c r="L442" s="270">
        <v>1790</v>
      </c>
      <c r="M442" s="270">
        <v>0.56389999999999996</v>
      </c>
      <c r="N442" s="1"/>
      <c r="O442" s="1"/>
    </row>
    <row r="443" spans="1:15" ht="12.75" customHeight="1">
      <c r="A443" s="30">
        <v>433</v>
      </c>
      <c r="B443" s="280" t="s">
        <v>497</v>
      </c>
      <c r="C443" s="270">
        <v>724.15</v>
      </c>
      <c r="D443" s="271">
        <v>712.05000000000007</v>
      </c>
      <c r="E443" s="271">
        <v>698.10000000000014</v>
      </c>
      <c r="F443" s="271">
        <v>672.05000000000007</v>
      </c>
      <c r="G443" s="271">
        <v>658.10000000000014</v>
      </c>
      <c r="H443" s="271">
        <v>738.10000000000014</v>
      </c>
      <c r="I443" s="271">
        <v>752.05000000000018</v>
      </c>
      <c r="J443" s="271">
        <v>778.10000000000014</v>
      </c>
      <c r="K443" s="270">
        <v>726</v>
      </c>
      <c r="L443" s="270">
        <v>686</v>
      </c>
      <c r="M443" s="270">
        <v>1.99305</v>
      </c>
      <c r="N443" s="1"/>
      <c r="O443" s="1"/>
    </row>
    <row r="444" spans="1:15" ht="12.75" customHeight="1">
      <c r="A444" s="30">
        <v>434</v>
      </c>
      <c r="B444" s="280" t="s">
        <v>498</v>
      </c>
      <c r="C444" s="270">
        <v>994.75</v>
      </c>
      <c r="D444" s="271">
        <v>996.08333333333337</v>
      </c>
      <c r="E444" s="271">
        <v>984.26666666666677</v>
      </c>
      <c r="F444" s="271">
        <v>973.78333333333342</v>
      </c>
      <c r="G444" s="271">
        <v>961.96666666666681</v>
      </c>
      <c r="H444" s="271">
        <v>1006.5666666666667</v>
      </c>
      <c r="I444" s="271">
        <v>1018.3833333333333</v>
      </c>
      <c r="J444" s="271">
        <v>1028.8666666666668</v>
      </c>
      <c r="K444" s="270">
        <v>1007.9</v>
      </c>
      <c r="L444" s="270">
        <v>985.6</v>
      </c>
      <c r="M444" s="270">
        <v>0.76926000000000005</v>
      </c>
      <c r="N444" s="1"/>
      <c r="O444" s="1"/>
    </row>
    <row r="445" spans="1:15" ht="12.75" customHeight="1">
      <c r="A445" s="30">
        <v>435</v>
      </c>
      <c r="B445" s="280" t="s">
        <v>499</v>
      </c>
      <c r="C445" s="270">
        <v>43.6</v>
      </c>
      <c r="D445" s="271">
        <v>43.949999999999996</v>
      </c>
      <c r="E445" s="271">
        <v>43.149999999999991</v>
      </c>
      <c r="F445" s="271">
        <v>42.699999999999996</v>
      </c>
      <c r="G445" s="271">
        <v>41.899999999999991</v>
      </c>
      <c r="H445" s="271">
        <v>44.399999999999991</v>
      </c>
      <c r="I445" s="271">
        <v>45.199999999999989</v>
      </c>
      <c r="J445" s="271">
        <v>45.649999999999991</v>
      </c>
      <c r="K445" s="270">
        <v>44.75</v>
      </c>
      <c r="L445" s="270">
        <v>43.5</v>
      </c>
      <c r="M445" s="270">
        <v>86.698279999999997</v>
      </c>
      <c r="N445" s="1"/>
      <c r="O445" s="1"/>
    </row>
    <row r="446" spans="1:15" ht="12.75" customHeight="1">
      <c r="A446" s="30">
        <v>436</v>
      </c>
      <c r="B446" s="280" t="s">
        <v>206</v>
      </c>
      <c r="C446" s="270">
        <v>1044.8</v>
      </c>
      <c r="D446" s="271">
        <v>1048.2333333333333</v>
      </c>
      <c r="E446" s="271">
        <v>1033.7666666666667</v>
      </c>
      <c r="F446" s="271">
        <v>1022.7333333333333</v>
      </c>
      <c r="G446" s="271">
        <v>1008.2666666666667</v>
      </c>
      <c r="H446" s="271">
        <v>1059.2666666666667</v>
      </c>
      <c r="I446" s="271">
        <v>1073.7333333333333</v>
      </c>
      <c r="J446" s="271">
        <v>1084.7666666666667</v>
      </c>
      <c r="K446" s="270">
        <v>1062.7</v>
      </c>
      <c r="L446" s="270">
        <v>1037.2</v>
      </c>
      <c r="M446" s="270">
        <v>14.306940000000001</v>
      </c>
      <c r="N446" s="1"/>
      <c r="O446" s="1"/>
    </row>
    <row r="447" spans="1:15" ht="12.75" customHeight="1">
      <c r="A447" s="30">
        <v>437</v>
      </c>
      <c r="B447" s="280" t="s">
        <v>500</v>
      </c>
      <c r="C447" s="270">
        <v>834.2</v>
      </c>
      <c r="D447" s="271">
        <v>826.0333333333333</v>
      </c>
      <c r="E447" s="271">
        <v>815.16666666666663</v>
      </c>
      <c r="F447" s="271">
        <v>796.13333333333333</v>
      </c>
      <c r="G447" s="271">
        <v>785.26666666666665</v>
      </c>
      <c r="H447" s="271">
        <v>845.06666666666661</v>
      </c>
      <c r="I447" s="271">
        <v>855.93333333333339</v>
      </c>
      <c r="J447" s="271">
        <v>874.96666666666658</v>
      </c>
      <c r="K447" s="270">
        <v>836.9</v>
      </c>
      <c r="L447" s="270">
        <v>807</v>
      </c>
      <c r="M447" s="270">
        <v>16.722809999999999</v>
      </c>
      <c r="N447" s="1"/>
      <c r="O447" s="1"/>
    </row>
    <row r="448" spans="1:15" ht="12.75" customHeight="1">
      <c r="A448" s="30">
        <v>438</v>
      </c>
      <c r="B448" s="280" t="s">
        <v>195</v>
      </c>
      <c r="C448" s="270">
        <v>1116.9000000000001</v>
      </c>
      <c r="D448" s="271">
        <v>1121.0666666666666</v>
      </c>
      <c r="E448" s="271">
        <v>1107.0333333333333</v>
      </c>
      <c r="F448" s="271">
        <v>1097.1666666666667</v>
      </c>
      <c r="G448" s="271">
        <v>1083.1333333333334</v>
      </c>
      <c r="H448" s="271">
        <v>1130.9333333333332</v>
      </c>
      <c r="I448" s="271">
        <v>1144.9666666666665</v>
      </c>
      <c r="J448" s="271">
        <v>1154.833333333333</v>
      </c>
      <c r="K448" s="270">
        <v>1135.0999999999999</v>
      </c>
      <c r="L448" s="270">
        <v>1111.2</v>
      </c>
      <c r="M448" s="270">
        <v>8.7023600000000005</v>
      </c>
      <c r="N448" s="1"/>
      <c r="O448" s="1"/>
    </row>
    <row r="449" spans="1:15" ht="12.75" customHeight="1">
      <c r="A449" s="30">
        <v>439</v>
      </c>
      <c r="B449" s="280" t="s">
        <v>501</v>
      </c>
      <c r="C449" s="270">
        <v>236.05</v>
      </c>
      <c r="D449" s="271">
        <v>238.16666666666666</v>
      </c>
      <c r="E449" s="271">
        <v>231.43333333333331</v>
      </c>
      <c r="F449" s="271">
        <v>226.81666666666666</v>
      </c>
      <c r="G449" s="271">
        <v>220.08333333333331</v>
      </c>
      <c r="H449" s="271">
        <v>242.7833333333333</v>
      </c>
      <c r="I449" s="271">
        <v>249.51666666666665</v>
      </c>
      <c r="J449" s="271">
        <v>254.1333333333333</v>
      </c>
      <c r="K449" s="270">
        <v>244.9</v>
      </c>
      <c r="L449" s="270">
        <v>233.55</v>
      </c>
      <c r="M449" s="270">
        <v>21.818480000000001</v>
      </c>
      <c r="N449" s="1"/>
      <c r="O449" s="1"/>
    </row>
    <row r="450" spans="1:15" ht="12.75" customHeight="1">
      <c r="A450" s="30">
        <v>440</v>
      </c>
      <c r="B450" s="280" t="s">
        <v>502</v>
      </c>
      <c r="C450" s="270">
        <v>1250.2</v>
      </c>
      <c r="D450" s="271">
        <v>1246.8166666666666</v>
      </c>
      <c r="E450" s="271">
        <v>1229.6833333333332</v>
      </c>
      <c r="F450" s="271">
        <v>1209.1666666666665</v>
      </c>
      <c r="G450" s="271">
        <v>1192.0333333333331</v>
      </c>
      <c r="H450" s="271">
        <v>1267.3333333333333</v>
      </c>
      <c r="I450" s="271">
        <v>1284.4666666666665</v>
      </c>
      <c r="J450" s="271">
        <v>1304.9833333333333</v>
      </c>
      <c r="K450" s="270">
        <v>1263.95</v>
      </c>
      <c r="L450" s="270">
        <v>1226.3</v>
      </c>
      <c r="M450" s="270">
        <v>4.80532</v>
      </c>
      <c r="N450" s="1"/>
      <c r="O450" s="1"/>
    </row>
    <row r="451" spans="1:15" ht="12.75" customHeight="1">
      <c r="A451" s="30">
        <v>441</v>
      </c>
      <c r="B451" s="280" t="s">
        <v>200</v>
      </c>
      <c r="C451" s="270">
        <v>3169.65</v>
      </c>
      <c r="D451" s="271">
        <v>3171.0833333333335</v>
      </c>
      <c r="E451" s="271">
        <v>3158.666666666667</v>
      </c>
      <c r="F451" s="271">
        <v>3147.6833333333334</v>
      </c>
      <c r="G451" s="271">
        <v>3135.2666666666669</v>
      </c>
      <c r="H451" s="271">
        <v>3182.0666666666671</v>
      </c>
      <c r="I451" s="271">
        <v>3194.483333333334</v>
      </c>
      <c r="J451" s="271">
        <v>3205.4666666666672</v>
      </c>
      <c r="K451" s="270">
        <v>3183.5</v>
      </c>
      <c r="L451" s="270">
        <v>3160.1</v>
      </c>
      <c r="M451" s="270">
        <v>13.461130000000001</v>
      </c>
      <c r="N451" s="1"/>
      <c r="O451" s="1"/>
    </row>
    <row r="452" spans="1:15" ht="12.75" customHeight="1">
      <c r="A452" s="30">
        <v>442</v>
      </c>
      <c r="B452" s="280" t="s">
        <v>196</v>
      </c>
      <c r="C452" s="270">
        <v>819.1</v>
      </c>
      <c r="D452" s="271">
        <v>821.9</v>
      </c>
      <c r="E452" s="271">
        <v>812.19999999999993</v>
      </c>
      <c r="F452" s="271">
        <v>805.3</v>
      </c>
      <c r="G452" s="271">
        <v>795.59999999999991</v>
      </c>
      <c r="H452" s="271">
        <v>828.8</v>
      </c>
      <c r="I452" s="271">
        <v>838.5</v>
      </c>
      <c r="J452" s="271">
        <v>845.4</v>
      </c>
      <c r="K452" s="270">
        <v>831.6</v>
      </c>
      <c r="L452" s="270">
        <v>815</v>
      </c>
      <c r="M452" s="270">
        <v>10.948980000000001</v>
      </c>
      <c r="N452" s="1"/>
      <c r="O452" s="1"/>
    </row>
    <row r="453" spans="1:15" ht="12.75" customHeight="1">
      <c r="A453" s="30">
        <v>443</v>
      </c>
      <c r="B453" s="280" t="s">
        <v>276</v>
      </c>
      <c r="C453" s="270">
        <v>8766.4</v>
      </c>
      <c r="D453" s="271">
        <v>8798.4</v>
      </c>
      <c r="E453" s="271">
        <v>8698</v>
      </c>
      <c r="F453" s="271">
        <v>8629.6</v>
      </c>
      <c r="G453" s="271">
        <v>8529.2000000000007</v>
      </c>
      <c r="H453" s="271">
        <v>8866.7999999999993</v>
      </c>
      <c r="I453" s="271">
        <v>8967.1999999999971</v>
      </c>
      <c r="J453" s="271">
        <v>9035.5999999999985</v>
      </c>
      <c r="K453" s="270">
        <v>8898.7999999999993</v>
      </c>
      <c r="L453" s="270">
        <v>8730</v>
      </c>
      <c r="M453" s="270">
        <v>1.70017</v>
      </c>
      <c r="N453" s="1"/>
      <c r="O453" s="1"/>
    </row>
    <row r="454" spans="1:15" ht="12.75" customHeight="1">
      <c r="A454" s="30">
        <v>444</v>
      </c>
      <c r="B454" s="280" t="s">
        <v>859</v>
      </c>
      <c r="C454" s="270">
        <v>1787.25</v>
      </c>
      <c r="D454" s="271">
        <v>1794.75</v>
      </c>
      <c r="E454" s="271">
        <v>1774.5</v>
      </c>
      <c r="F454" s="271">
        <v>1761.75</v>
      </c>
      <c r="G454" s="271">
        <v>1741.5</v>
      </c>
      <c r="H454" s="271">
        <v>1807.5</v>
      </c>
      <c r="I454" s="271">
        <v>1827.75</v>
      </c>
      <c r="J454" s="271">
        <v>1840.5</v>
      </c>
      <c r="K454" s="270">
        <v>1815</v>
      </c>
      <c r="L454" s="270">
        <v>1782</v>
      </c>
      <c r="M454" s="270">
        <v>0.77390000000000003</v>
      </c>
      <c r="N454" s="1"/>
      <c r="O454" s="1"/>
    </row>
    <row r="455" spans="1:15" ht="12.75" customHeight="1">
      <c r="A455" s="30">
        <v>445</v>
      </c>
      <c r="B455" s="280" t="s">
        <v>503</v>
      </c>
      <c r="C455" s="270">
        <v>223.9</v>
      </c>
      <c r="D455" s="271">
        <v>223.86666666666665</v>
      </c>
      <c r="E455" s="271">
        <v>221.23333333333329</v>
      </c>
      <c r="F455" s="271">
        <v>218.56666666666663</v>
      </c>
      <c r="G455" s="271">
        <v>215.93333333333328</v>
      </c>
      <c r="H455" s="271">
        <v>226.5333333333333</v>
      </c>
      <c r="I455" s="271">
        <v>229.16666666666669</v>
      </c>
      <c r="J455" s="271">
        <v>231.83333333333331</v>
      </c>
      <c r="K455" s="270">
        <v>226.5</v>
      </c>
      <c r="L455" s="270">
        <v>221.2</v>
      </c>
      <c r="M455" s="270">
        <v>28.52826</v>
      </c>
      <c r="N455" s="1"/>
      <c r="O455" s="1"/>
    </row>
    <row r="456" spans="1:15" ht="12.75" customHeight="1">
      <c r="A456" s="30">
        <v>446</v>
      </c>
      <c r="B456" s="280" t="s">
        <v>197</v>
      </c>
      <c r="C456" s="270">
        <v>442.2</v>
      </c>
      <c r="D456" s="271">
        <v>444.91666666666669</v>
      </c>
      <c r="E456" s="271">
        <v>437.28333333333336</v>
      </c>
      <c r="F456" s="271">
        <v>432.36666666666667</v>
      </c>
      <c r="G456" s="271">
        <v>424.73333333333335</v>
      </c>
      <c r="H456" s="271">
        <v>449.83333333333337</v>
      </c>
      <c r="I456" s="271">
        <v>457.4666666666667</v>
      </c>
      <c r="J456" s="271">
        <v>462.38333333333338</v>
      </c>
      <c r="K456" s="270">
        <v>452.55</v>
      </c>
      <c r="L456" s="270">
        <v>440</v>
      </c>
      <c r="M456" s="270">
        <v>193.36014</v>
      </c>
      <c r="N456" s="1"/>
      <c r="O456" s="1"/>
    </row>
    <row r="457" spans="1:15" ht="12.75" customHeight="1">
      <c r="A457" s="30">
        <v>447</v>
      </c>
      <c r="B457" s="280" t="s">
        <v>198</v>
      </c>
      <c r="C457" s="270">
        <v>244.9</v>
      </c>
      <c r="D457" s="271">
        <v>246.20000000000002</v>
      </c>
      <c r="E457" s="271">
        <v>242.30000000000004</v>
      </c>
      <c r="F457" s="271">
        <v>239.70000000000002</v>
      </c>
      <c r="G457" s="271">
        <v>235.80000000000004</v>
      </c>
      <c r="H457" s="271">
        <v>248.80000000000004</v>
      </c>
      <c r="I457" s="271">
        <v>252.70000000000002</v>
      </c>
      <c r="J457" s="271">
        <v>255.30000000000004</v>
      </c>
      <c r="K457" s="270">
        <v>250.1</v>
      </c>
      <c r="L457" s="270">
        <v>243.6</v>
      </c>
      <c r="M457" s="270">
        <v>149.51235</v>
      </c>
      <c r="N457" s="1"/>
      <c r="O457" s="1"/>
    </row>
    <row r="458" spans="1:15" ht="12.75" customHeight="1">
      <c r="A458" s="30">
        <v>448</v>
      </c>
      <c r="B458" s="280" t="s">
        <v>810</v>
      </c>
      <c r="C458" s="270">
        <v>620.20000000000005</v>
      </c>
      <c r="D458" s="271">
        <v>621.26666666666665</v>
      </c>
      <c r="E458" s="271">
        <v>616.48333333333335</v>
      </c>
      <c r="F458" s="271">
        <v>612.76666666666665</v>
      </c>
      <c r="G458" s="271">
        <v>607.98333333333335</v>
      </c>
      <c r="H458" s="271">
        <v>624.98333333333335</v>
      </c>
      <c r="I458" s="271">
        <v>629.76666666666665</v>
      </c>
      <c r="J458" s="271">
        <v>633.48333333333335</v>
      </c>
      <c r="K458" s="270">
        <v>626.04999999999995</v>
      </c>
      <c r="L458" s="270">
        <v>617.54999999999995</v>
      </c>
      <c r="M458" s="270">
        <v>0.19070000000000001</v>
      </c>
      <c r="N458" s="1"/>
      <c r="O458" s="1"/>
    </row>
    <row r="459" spans="1:15" ht="12.75" customHeight="1">
      <c r="A459" s="30">
        <v>449</v>
      </c>
      <c r="B459" s="280" t="s">
        <v>199</v>
      </c>
      <c r="C459" s="270">
        <v>105.85</v>
      </c>
      <c r="D459" s="271">
        <v>106.53333333333335</v>
      </c>
      <c r="E459" s="271">
        <v>104.66666666666669</v>
      </c>
      <c r="F459" s="271">
        <v>103.48333333333333</v>
      </c>
      <c r="G459" s="271">
        <v>101.61666666666667</v>
      </c>
      <c r="H459" s="271">
        <v>107.7166666666667</v>
      </c>
      <c r="I459" s="271">
        <v>109.58333333333334</v>
      </c>
      <c r="J459" s="271">
        <v>110.76666666666671</v>
      </c>
      <c r="K459" s="270">
        <v>108.4</v>
      </c>
      <c r="L459" s="270">
        <v>105.35</v>
      </c>
      <c r="M459" s="270">
        <v>712.28404999999998</v>
      </c>
      <c r="N459" s="1"/>
      <c r="O459" s="1"/>
    </row>
    <row r="460" spans="1:15" ht="12.75" customHeight="1">
      <c r="A460" s="30">
        <v>450</v>
      </c>
      <c r="B460" s="280" t="s">
        <v>811</v>
      </c>
      <c r="C460" s="270">
        <v>123.95</v>
      </c>
      <c r="D460" s="271">
        <v>125.05</v>
      </c>
      <c r="E460" s="271">
        <v>121.9</v>
      </c>
      <c r="F460" s="271">
        <v>119.85000000000001</v>
      </c>
      <c r="G460" s="271">
        <v>116.70000000000002</v>
      </c>
      <c r="H460" s="271">
        <v>127.1</v>
      </c>
      <c r="I460" s="271">
        <v>130.25</v>
      </c>
      <c r="J460" s="271">
        <v>132.29999999999998</v>
      </c>
      <c r="K460" s="270">
        <v>128.19999999999999</v>
      </c>
      <c r="L460" s="270">
        <v>123</v>
      </c>
      <c r="M460" s="270">
        <v>43.51388</v>
      </c>
      <c r="N460" s="1"/>
      <c r="O460" s="1"/>
    </row>
    <row r="461" spans="1:15" ht="12.75" customHeight="1">
      <c r="A461" s="30">
        <v>451</v>
      </c>
      <c r="B461" s="280" t="s">
        <v>504</v>
      </c>
      <c r="C461" s="270">
        <v>3273.05</v>
      </c>
      <c r="D461" s="271">
        <v>3286.5166666666664</v>
      </c>
      <c r="E461" s="271">
        <v>3242.5333333333328</v>
      </c>
      <c r="F461" s="271">
        <v>3212.0166666666664</v>
      </c>
      <c r="G461" s="271">
        <v>3168.0333333333328</v>
      </c>
      <c r="H461" s="271">
        <v>3317.0333333333328</v>
      </c>
      <c r="I461" s="271">
        <v>3361.0166666666664</v>
      </c>
      <c r="J461" s="271">
        <v>3391.5333333333328</v>
      </c>
      <c r="K461" s="270">
        <v>3330.5</v>
      </c>
      <c r="L461" s="270">
        <v>3256</v>
      </c>
      <c r="M461" s="270">
        <v>5.194E-2</v>
      </c>
      <c r="N461" s="1"/>
      <c r="O461" s="1"/>
    </row>
    <row r="462" spans="1:15" ht="12.75" customHeight="1">
      <c r="A462" s="30">
        <v>452</v>
      </c>
      <c r="B462" s="280" t="s">
        <v>201</v>
      </c>
      <c r="C462" s="270">
        <v>1089.5999999999999</v>
      </c>
      <c r="D462" s="271">
        <v>1083.2</v>
      </c>
      <c r="E462" s="271">
        <v>1073.5</v>
      </c>
      <c r="F462" s="271">
        <v>1057.3999999999999</v>
      </c>
      <c r="G462" s="271">
        <v>1047.6999999999998</v>
      </c>
      <c r="H462" s="271">
        <v>1099.3000000000002</v>
      </c>
      <c r="I462" s="271">
        <v>1109.0000000000005</v>
      </c>
      <c r="J462" s="271">
        <v>1125.1000000000004</v>
      </c>
      <c r="K462" s="270">
        <v>1092.9000000000001</v>
      </c>
      <c r="L462" s="270">
        <v>1067.0999999999999</v>
      </c>
      <c r="M462" s="270">
        <v>26.347860000000001</v>
      </c>
      <c r="N462" s="1"/>
      <c r="O462" s="1"/>
    </row>
    <row r="463" spans="1:15" ht="12.75" customHeight="1">
      <c r="A463" s="30">
        <v>453</v>
      </c>
      <c r="B463" s="280" t="s">
        <v>505</v>
      </c>
      <c r="C463" s="270">
        <v>95.25</v>
      </c>
      <c r="D463" s="271">
        <v>95.466666666666654</v>
      </c>
      <c r="E463" s="271">
        <v>94.283333333333303</v>
      </c>
      <c r="F463" s="271">
        <v>93.316666666666649</v>
      </c>
      <c r="G463" s="271">
        <v>92.133333333333297</v>
      </c>
      <c r="H463" s="271">
        <v>96.433333333333309</v>
      </c>
      <c r="I463" s="271">
        <v>97.616666666666674</v>
      </c>
      <c r="J463" s="271">
        <v>98.583333333333314</v>
      </c>
      <c r="K463" s="270">
        <v>96.65</v>
      </c>
      <c r="L463" s="270">
        <v>94.5</v>
      </c>
      <c r="M463" s="270">
        <v>6.6407800000000003</v>
      </c>
      <c r="N463" s="1"/>
      <c r="O463" s="1"/>
    </row>
    <row r="464" spans="1:15" ht="12.75" customHeight="1">
      <c r="A464" s="30">
        <v>454</v>
      </c>
      <c r="B464" s="280" t="s">
        <v>182</v>
      </c>
      <c r="C464" s="270">
        <v>784.3</v>
      </c>
      <c r="D464" s="271">
        <v>782.41666666666663</v>
      </c>
      <c r="E464" s="271">
        <v>774.88333333333321</v>
      </c>
      <c r="F464" s="271">
        <v>765.46666666666658</v>
      </c>
      <c r="G464" s="271">
        <v>757.93333333333317</v>
      </c>
      <c r="H464" s="271">
        <v>791.83333333333326</v>
      </c>
      <c r="I464" s="271">
        <v>799.36666666666679</v>
      </c>
      <c r="J464" s="271">
        <v>808.7833333333333</v>
      </c>
      <c r="K464" s="270">
        <v>789.95</v>
      </c>
      <c r="L464" s="270">
        <v>773</v>
      </c>
      <c r="M464" s="270">
        <v>11.42517</v>
      </c>
      <c r="N464" s="1"/>
      <c r="O464" s="1"/>
    </row>
    <row r="465" spans="1:15" ht="12.75" customHeight="1">
      <c r="A465" s="30">
        <v>455</v>
      </c>
      <c r="B465" s="280" t="s">
        <v>506</v>
      </c>
      <c r="C465" s="270">
        <v>2510.8000000000002</v>
      </c>
      <c r="D465" s="271">
        <v>2498.3166666666666</v>
      </c>
      <c r="E465" s="271">
        <v>2467.5333333333333</v>
      </c>
      <c r="F465" s="271">
        <v>2424.2666666666669</v>
      </c>
      <c r="G465" s="271">
        <v>2393.4833333333336</v>
      </c>
      <c r="H465" s="271">
        <v>2541.583333333333</v>
      </c>
      <c r="I465" s="271">
        <v>2572.3666666666659</v>
      </c>
      <c r="J465" s="271">
        <v>2615.6333333333328</v>
      </c>
      <c r="K465" s="270">
        <v>2529.1</v>
      </c>
      <c r="L465" s="270">
        <v>2455.0500000000002</v>
      </c>
      <c r="M465" s="270">
        <v>0.92652000000000001</v>
      </c>
      <c r="N465" s="1"/>
      <c r="O465" s="1"/>
    </row>
    <row r="466" spans="1:15" ht="12.75" customHeight="1">
      <c r="A466" s="30">
        <v>456</v>
      </c>
      <c r="B466" s="280" t="s">
        <v>507</v>
      </c>
      <c r="C466" s="270">
        <v>688.95</v>
      </c>
      <c r="D466" s="271">
        <v>690.65</v>
      </c>
      <c r="E466" s="271">
        <v>658.3</v>
      </c>
      <c r="F466" s="271">
        <v>627.65</v>
      </c>
      <c r="G466" s="271">
        <v>595.29999999999995</v>
      </c>
      <c r="H466" s="271">
        <v>721.3</v>
      </c>
      <c r="I466" s="271">
        <v>753.65000000000009</v>
      </c>
      <c r="J466" s="271">
        <v>784.3</v>
      </c>
      <c r="K466" s="270">
        <v>723</v>
      </c>
      <c r="L466" s="270">
        <v>660</v>
      </c>
      <c r="M466" s="270">
        <v>17.107810000000001</v>
      </c>
      <c r="N466" s="1"/>
      <c r="O466" s="1"/>
    </row>
    <row r="467" spans="1:15" ht="12.75" customHeight="1">
      <c r="A467" s="30">
        <v>457</v>
      </c>
      <c r="B467" s="280" t="s">
        <v>508</v>
      </c>
      <c r="C467" s="270">
        <v>3400.65</v>
      </c>
      <c r="D467" s="271">
        <v>3389.8666666666668</v>
      </c>
      <c r="E467" s="271">
        <v>3350.8333333333335</v>
      </c>
      <c r="F467" s="271">
        <v>3301.0166666666669</v>
      </c>
      <c r="G467" s="271">
        <v>3261.9833333333336</v>
      </c>
      <c r="H467" s="271">
        <v>3439.6833333333334</v>
      </c>
      <c r="I467" s="271">
        <v>3478.7166666666662</v>
      </c>
      <c r="J467" s="271">
        <v>3528.5333333333333</v>
      </c>
      <c r="K467" s="270">
        <v>3428.9</v>
      </c>
      <c r="L467" s="270">
        <v>3340.05</v>
      </c>
      <c r="M467" s="270">
        <v>0.69833999999999996</v>
      </c>
      <c r="N467" s="1"/>
      <c r="O467" s="1"/>
    </row>
    <row r="468" spans="1:15" ht="12.75" customHeight="1">
      <c r="A468" s="30">
        <v>458</v>
      </c>
      <c r="B468" s="280" t="s">
        <v>202</v>
      </c>
      <c r="C468" s="270">
        <v>2626.7</v>
      </c>
      <c r="D468" s="271">
        <v>2634.2000000000003</v>
      </c>
      <c r="E468" s="271">
        <v>2608.5000000000005</v>
      </c>
      <c r="F468" s="271">
        <v>2590.3000000000002</v>
      </c>
      <c r="G468" s="271">
        <v>2564.6000000000004</v>
      </c>
      <c r="H468" s="271">
        <v>2652.4000000000005</v>
      </c>
      <c r="I468" s="271">
        <v>2678.1000000000004</v>
      </c>
      <c r="J468" s="271">
        <v>2696.3000000000006</v>
      </c>
      <c r="K468" s="270">
        <v>2659.9</v>
      </c>
      <c r="L468" s="270">
        <v>2616</v>
      </c>
      <c r="M468" s="270">
        <v>7.5415000000000001</v>
      </c>
      <c r="N468" s="1"/>
      <c r="O468" s="1"/>
    </row>
    <row r="469" spans="1:15" ht="12.75" customHeight="1">
      <c r="A469" s="30">
        <v>459</v>
      </c>
      <c r="B469" s="280" t="s">
        <v>203</v>
      </c>
      <c r="C469" s="270">
        <v>1509.4</v>
      </c>
      <c r="D469" s="271">
        <v>1516.9166666666667</v>
      </c>
      <c r="E469" s="271">
        <v>1494.8833333333334</v>
      </c>
      <c r="F469" s="271">
        <v>1480.3666666666668</v>
      </c>
      <c r="G469" s="271">
        <v>1458.3333333333335</v>
      </c>
      <c r="H469" s="271">
        <v>1531.4333333333334</v>
      </c>
      <c r="I469" s="271">
        <v>1553.4666666666667</v>
      </c>
      <c r="J469" s="271">
        <v>1567.9833333333333</v>
      </c>
      <c r="K469" s="270">
        <v>1538.95</v>
      </c>
      <c r="L469" s="270">
        <v>1502.4</v>
      </c>
      <c r="M469" s="270">
        <v>1.63076</v>
      </c>
      <c r="N469" s="1"/>
      <c r="O469" s="1"/>
    </row>
    <row r="470" spans="1:15" ht="12.75" customHeight="1">
      <c r="A470" s="30">
        <v>460</v>
      </c>
      <c r="B470" s="280" t="s">
        <v>204</v>
      </c>
      <c r="C470" s="270">
        <v>573.45000000000005</v>
      </c>
      <c r="D470" s="271">
        <v>577.41666666666663</v>
      </c>
      <c r="E470" s="271">
        <v>567.83333333333326</v>
      </c>
      <c r="F470" s="271">
        <v>562.21666666666658</v>
      </c>
      <c r="G470" s="271">
        <v>552.63333333333321</v>
      </c>
      <c r="H470" s="271">
        <v>583.0333333333333</v>
      </c>
      <c r="I470" s="271">
        <v>592.61666666666656</v>
      </c>
      <c r="J470" s="271">
        <v>598.23333333333335</v>
      </c>
      <c r="K470" s="270">
        <v>587</v>
      </c>
      <c r="L470" s="270">
        <v>571.79999999999995</v>
      </c>
      <c r="M470" s="270">
        <v>3.0080200000000001</v>
      </c>
      <c r="N470" s="1"/>
      <c r="O470" s="1"/>
    </row>
    <row r="471" spans="1:15" ht="12.75" customHeight="1">
      <c r="A471" s="30">
        <v>461</v>
      </c>
      <c r="B471" s="280" t="s">
        <v>205</v>
      </c>
      <c r="C471" s="270">
        <v>1407.05</v>
      </c>
      <c r="D471" s="271">
        <v>1413.0166666666664</v>
      </c>
      <c r="E471" s="271">
        <v>1398.1333333333328</v>
      </c>
      <c r="F471" s="271">
        <v>1389.2166666666662</v>
      </c>
      <c r="G471" s="271">
        <v>1374.3333333333326</v>
      </c>
      <c r="H471" s="271">
        <v>1421.9333333333329</v>
      </c>
      <c r="I471" s="271">
        <v>1436.8166666666666</v>
      </c>
      <c r="J471" s="271">
        <v>1445.7333333333331</v>
      </c>
      <c r="K471" s="270">
        <v>1427.9</v>
      </c>
      <c r="L471" s="270">
        <v>1404.1</v>
      </c>
      <c r="M471" s="270">
        <v>6.0485300000000004</v>
      </c>
      <c r="N471" s="1"/>
      <c r="O471" s="1"/>
    </row>
    <row r="472" spans="1:15" ht="12.75" customHeight="1">
      <c r="A472" s="30">
        <v>462</v>
      </c>
      <c r="B472" s="280" t="s">
        <v>509</v>
      </c>
      <c r="C472" s="270">
        <v>40.25</v>
      </c>
      <c r="D472" s="271">
        <v>40.266666666666666</v>
      </c>
      <c r="E472" s="271">
        <v>39.68333333333333</v>
      </c>
      <c r="F472" s="271">
        <v>39.116666666666667</v>
      </c>
      <c r="G472" s="271">
        <v>38.533333333333331</v>
      </c>
      <c r="H472" s="271">
        <v>40.833333333333329</v>
      </c>
      <c r="I472" s="271">
        <v>41.416666666666671</v>
      </c>
      <c r="J472" s="271">
        <v>41.983333333333327</v>
      </c>
      <c r="K472" s="270">
        <v>40.85</v>
      </c>
      <c r="L472" s="270">
        <v>39.700000000000003</v>
      </c>
      <c r="M472" s="270">
        <v>129.28071</v>
      </c>
      <c r="N472" s="1"/>
      <c r="O472" s="1"/>
    </row>
    <row r="473" spans="1:15" ht="12.75" customHeight="1">
      <c r="A473" s="30">
        <v>463</v>
      </c>
      <c r="B473" s="280" t="s">
        <v>860</v>
      </c>
      <c r="C473" s="270">
        <v>251.75</v>
      </c>
      <c r="D473" s="271">
        <v>252.08333333333334</v>
      </c>
      <c r="E473" s="271">
        <v>249.41666666666669</v>
      </c>
      <c r="F473" s="271">
        <v>247.08333333333334</v>
      </c>
      <c r="G473" s="271">
        <v>244.41666666666669</v>
      </c>
      <c r="H473" s="271">
        <v>254.41666666666669</v>
      </c>
      <c r="I473" s="271">
        <v>257.08333333333337</v>
      </c>
      <c r="J473" s="271">
        <v>259.41666666666669</v>
      </c>
      <c r="K473" s="270">
        <v>254.75</v>
      </c>
      <c r="L473" s="270">
        <v>249.75</v>
      </c>
      <c r="M473" s="270">
        <v>5.7038399999999996</v>
      </c>
      <c r="N473" s="1"/>
      <c r="O473" s="1"/>
    </row>
    <row r="474" spans="1:15" ht="12.75" customHeight="1">
      <c r="A474" s="30">
        <v>464</v>
      </c>
      <c r="B474" s="280" t="s">
        <v>510</v>
      </c>
      <c r="C474" s="270">
        <v>216.65</v>
      </c>
      <c r="D474" s="271">
        <v>217.70000000000002</v>
      </c>
      <c r="E474" s="271">
        <v>213.55000000000004</v>
      </c>
      <c r="F474" s="271">
        <v>210.45000000000002</v>
      </c>
      <c r="G474" s="271">
        <v>206.30000000000004</v>
      </c>
      <c r="H474" s="271">
        <v>220.80000000000004</v>
      </c>
      <c r="I474" s="271">
        <v>224.95000000000002</v>
      </c>
      <c r="J474" s="271">
        <v>228.05000000000004</v>
      </c>
      <c r="K474" s="270">
        <v>221.85</v>
      </c>
      <c r="L474" s="270">
        <v>214.6</v>
      </c>
      <c r="M474" s="270">
        <v>5.7890300000000003</v>
      </c>
      <c r="N474" s="1"/>
      <c r="O474" s="1"/>
    </row>
    <row r="475" spans="1:15" ht="12.75" customHeight="1">
      <c r="A475" s="30">
        <v>465</v>
      </c>
      <c r="B475" s="280" t="s">
        <v>511</v>
      </c>
      <c r="C475" s="270">
        <v>2623.6</v>
      </c>
      <c r="D475" s="271">
        <v>2622.2000000000003</v>
      </c>
      <c r="E475" s="271">
        <v>2576.4000000000005</v>
      </c>
      <c r="F475" s="271">
        <v>2529.2000000000003</v>
      </c>
      <c r="G475" s="271">
        <v>2483.4000000000005</v>
      </c>
      <c r="H475" s="271">
        <v>2669.4000000000005</v>
      </c>
      <c r="I475" s="271">
        <v>2715.2000000000007</v>
      </c>
      <c r="J475" s="271">
        <v>2762.4000000000005</v>
      </c>
      <c r="K475" s="270">
        <v>2668</v>
      </c>
      <c r="L475" s="270">
        <v>2575</v>
      </c>
      <c r="M475" s="270">
        <v>7.1816800000000001</v>
      </c>
      <c r="N475" s="1"/>
      <c r="O475" s="1"/>
    </row>
    <row r="476" spans="1:15" ht="12.75" customHeight="1">
      <c r="A476" s="30">
        <v>466</v>
      </c>
      <c r="B476" s="280" t="s">
        <v>512</v>
      </c>
      <c r="C476" s="270">
        <v>12.35</v>
      </c>
      <c r="D476" s="271">
        <v>12.4</v>
      </c>
      <c r="E476" s="271">
        <v>12.25</v>
      </c>
      <c r="F476" s="271">
        <v>12.15</v>
      </c>
      <c r="G476" s="271">
        <v>12</v>
      </c>
      <c r="H476" s="271">
        <v>12.5</v>
      </c>
      <c r="I476" s="271">
        <v>12.650000000000002</v>
      </c>
      <c r="J476" s="271">
        <v>12.75</v>
      </c>
      <c r="K476" s="270">
        <v>12.55</v>
      </c>
      <c r="L476" s="270">
        <v>12.3</v>
      </c>
      <c r="M476" s="270">
        <v>43.533810000000003</v>
      </c>
      <c r="N476" s="1"/>
      <c r="O476" s="1"/>
    </row>
    <row r="477" spans="1:15" ht="12.75" customHeight="1">
      <c r="A477" s="30">
        <v>467</v>
      </c>
      <c r="B477" s="280" t="s">
        <v>513</v>
      </c>
      <c r="C477" s="270">
        <v>774.6</v>
      </c>
      <c r="D477" s="271">
        <v>774.46666666666658</v>
      </c>
      <c r="E477" s="271">
        <v>767.93333333333317</v>
      </c>
      <c r="F477" s="271">
        <v>761.26666666666654</v>
      </c>
      <c r="G477" s="271">
        <v>754.73333333333312</v>
      </c>
      <c r="H477" s="271">
        <v>781.13333333333321</v>
      </c>
      <c r="I477" s="271">
        <v>787.66666666666674</v>
      </c>
      <c r="J477" s="271">
        <v>794.33333333333326</v>
      </c>
      <c r="K477" s="270">
        <v>781</v>
      </c>
      <c r="L477" s="270">
        <v>767.8</v>
      </c>
      <c r="M477" s="270">
        <v>1.5488</v>
      </c>
      <c r="N477" s="1"/>
      <c r="O477" s="1"/>
    </row>
    <row r="478" spans="1:15" ht="12.75" customHeight="1">
      <c r="A478" s="30">
        <v>468</v>
      </c>
      <c r="B478" s="280" t="s">
        <v>209</v>
      </c>
      <c r="C478" s="270">
        <v>737.5</v>
      </c>
      <c r="D478" s="271">
        <v>739.7166666666667</v>
      </c>
      <c r="E478" s="271">
        <v>731.78333333333342</v>
      </c>
      <c r="F478" s="271">
        <v>726.06666666666672</v>
      </c>
      <c r="G478" s="271">
        <v>718.13333333333344</v>
      </c>
      <c r="H478" s="271">
        <v>745.43333333333339</v>
      </c>
      <c r="I478" s="271">
        <v>753.36666666666679</v>
      </c>
      <c r="J478" s="271">
        <v>759.08333333333337</v>
      </c>
      <c r="K478" s="270">
        <v>747.65</v>
      </c>
      <c r="L478" s="270">
        <v>734</v>
      </c>
      <c r="M478" s="270">
        <v>19.933430000000001</v>
      </c>
      <c r="N478" s="1"/>
      <c r="O478" s="1"/>
    </row>
    <row r="479" spans="1:15" ht="12.75" customHeight="1">
      <c r="A479" s="30">
        <v>469</v>
      </c>
      <c r="B479" s="280" t="s">
        <v>514</v>
      </c>
      <c r="C479" s="270">
        <v>829.45</v>
      </c>
      <c r="D479" s="271">
        <v>831.18333333333339</v>
      </c>
      <c r="E479" s="271">
        <v>822.36666666666679</v>
      </c>
      <c r="F479" s="271">
        <v>815.28333333333342</v>
      </c>
      <c r="G479" s="271">
        <v>806.46666666666681</v>
      </c>
      <c r="H479" s="271">
        <v>838.26666666666677</v>
      </c>
      <c r="I479" s="271">
        <v>847.08333333333337</v>
      </c>
      <c r="J479" s="271">
        <v>854.16666666666674</v>
      </c>
      <c r="K479" s="270">
        <v>840</v>
      </c>
      <c r="L479" s="270">
        <v>824.1</v>
      </c>
      <c r="M479" s="270">
        <v>0.55652999999999997</v>
      </c>
      <c r="N479" s="1"/>
      <c r="O479" s="1"/>
    </row>
    <row r="480" spans="1:15" ht="12.75" customHeight="1">
      <c r="A480" s="30">
        <v>470</v>
      </c>
      <c r="B480" s="280" t="s">
        <v>208</v>
      </c>
      <c r="C480" s="270">
        <v>6919.65</v>
      </c>
      <c r="D480" s="271">
        <v>6879.55</v>
      </c>
      <c r="E480" s="271">
        <v>6820.1</v>
      </c>
      <c r="F480" s="271">
        <v>6720.55</v>
      </c>
      <c r="G480" s="271">
        <v>6661.1</v>
      </c>
      <c r="H480" s="271">
        <v>6979.1</v>
      </c>
      <c r="I480" s="271">
        <v>7038.5499999999993</v>
      </c>
      <c r="J480" s="271">
        <v>7138.1</v>
      </c>
      <c r="K480" s="270">
        <v>6939</v>
      </c>
      <c r="L480" s="270">
        <v>6780</v>
      </c>
      <c r="M480" s="270">
        <v>8.7968499999999992</v>
      </c>
      <c r="N480" s="1"/>
      <c r="O480" s="1"/>
    </row>
    <row r="481" spans="1:15" ht="12.75" customHeight="1">
      <c r="A481" s="30">
        <v>471</v>
      </c>
      <c r="B481" s="280" t="s">
        <v>277</v>
      </c>
      <c r="C481" s="270">
        <v>43.45</v>
      </c>
      <c r="D481" s="271">
        <v>43.383333333333333</v>
      </c>
      <c r="E481" s="271">
        <v>43.016666666666666</v>
      </c>
      <c r="F481" s="271">
        <v>42.583333333333336</v>
      </c>
      <c r="G481" s="271">
        <v>42.216666666666669</v>
      </c>
      <c r="H481" s="271">
        <v>43.816666666666663</v>
      </c>
      <c r="I481" s="271">
        <v>44.183333333333323</v>
      </c>
      <c r="J481" s="271">
        <v>44.61666666666666</v>
      </c>
      <c r="K481" s="270">
        <v>43.75</v>
      </c>
      <c r="L481" s="270">
        <v>42.95</v>
      </c>
      <c r="M481" s="270">
        <v>96.941900000000004</v>
      </c>
      <c r="N481" s="1"/>
      <c r="O481" s="1"/>
    </row>
    <row r="482" spans="1:15" ht="12.75" customHeight="1">
      <c r="A482" s="30">
        <v>472</v>
      </c>
      <c r="B482" s="280" t="s">
        <v>207</v>
      </c>
      <c r="C482" s="270">
        <v>1689.55</v>
      </c>
      <c r="D482" s="271">
        <v>1690.8166666666668</v>
      </c>
      <c r="E482" s="271">
        <v>1676.6333333333337</v>
      </c>
      <c r="F482" s="271">
        <v>1663.7166666666669</v>
      </c>
      <c r="G482" s="271">
        <v>1649.5333333333338</v>
      </c>
      <c r="H482" s="271">
        <v>1703.7333333333336</v>
      </c>
      <c r="I482" s="271">
        <v>1717.9166666666665</v>
      </c>
      <c r="J482" s="271">
        <v>1730.8333333333335</v>
      </c>
      <c r="K482" s="270">
        <v>1705</v>
      </c>
      <c r="L482" s="270">
        <v>1677.9</v>
      </c>
      <c r="M482" s="270">
        <v>0.97092999999999996</v>
      </c>
      <c r="N482" s="1"/>
      <c r="O482" s="1"/>
    </row>
    <row r="483" spans="1:15" ht="12.75" customHeight="1">
      <c r="A483" s="30">
        <v>473</v>
      </c>
      <c r="B483" s="280" t="s">
        <v>154</v>
      </c>
      <c r="C483" s="270">
        <v>801.45</v>
      </c>
      <c r="D483" s="271">
        <v>805.25</v>
      </c>
      <c r="E483" s="271">
        <v>794.5</v>
      </c>
      <c r="F483" s="271">
        <v>787.55</v>
      </c>
      <c r="G483" s="271">
        <v>776.8</v>
      </c>
      <c r="H483" s="271">
        <v>812.2</v>
      </c>
      <c r="I483" s="271">
        <v>822.95</v>
      </c>
      <c r="J483" s="271">
        <v>829.90000000000009</v>
      </c>
      <c r="K483" s="270">
        <v>816</v>
      </c>
      <c r="L483" s="270">
        <v>798.3</v>
      </c>
      <c r="M483" s="270">
        <v>8.1194199999999999</v>
      </c>
      <c r="N483" s="1"/>
      <c r="O483" s="1"/>
    </row>
    <row r="484" spans="1:15" ht="12.75" customHeight="1">
      <c r="A484" s="30">
        <v>474</v>
      </c>
      <c r="B484" s="280" t="s">
        <v>278</v>
      </c>
      <c r="C484" s="270">
        <v>242.15</v>
      </c>
      <c r="D484" s="271">
        <v>243.08333333333334</v>
      </c>
      <c r="E484" s="271">
        <v>240.06666666666669</v>
      </c>
      <c r="F484" s="271">
        <v>237.98333333333335</v>
      </c>
      <c r="G484" s="271">
        <v>234.9666666666667</v>
      </c>
      <c r="H484" s="271">
        <v>245.16666666666669</v>
      </c>
      <c r="I484" s="271">
        <v>248.18333333333334</v>
      </c>
      <c r="J484" s="271">
        <v>250.26666666666668</v>
      </c>
      <c r="K484" s="270">
        <v>246.1</v>
      </c>
      <c r="L484" s="270">
        <v>241</v>
      </c>
      <c r="M484" s="270">
        <v>1.15411</v>
      </c>
      <c r="N484" s="1"/>
      <c r="O484" s="1"/>
    </row>
    <row r="485" spans="1:15" ht="12.75" customHeight="1">
      <c r="A485" s="30">
        <v>475</v>
      </c>
      <c r="B485" s="280" t="s">
        <v>515</v>
      </c>
      <c r="C485" s="270">
        <v>2900.9</v>
      </c>
      <c r="D485" s="271">
        <v>2905.2999999999997</v>
      </c>
      <c r="E485" s="271">
        <v>2880.5999999999995</v>
      </c>
      <c r="F485" s="271">
        <v>2860.2999999999997</v>
      </c>
      <c r="G485" s="271">
        <v>2835.5999999999995</v>
      </c>
      <c r="H485" s="271">
        <v>2925.5999999999995</v>
      </c>
      <c r="I485" s="271">
        <v>2950.2999999999993</v>
      </c>
      <c r="J485" s="271">
        <v>2970.5999999999995</v>
      </c>
      <c r="K485" s="270">
        <v>2930</v>
      </c>
      <c r="L485" s="270">
        <v>2885</v>
      </c>
      <c r="M485" s="270">
        <v>0.25014999999999998</v>
      </c>
      <c r="N485" s="1"/>
      <c r="O485" s="1"/>
    </row>
    <row r="486" spans="1:15" ht="12.75" customHeight="1">
      <c r="A486" s="30">
        <v>476</v>
      </c>
      <c r="B486" s="280" t="s">
        <v>516</v>
      </c>
      <c r="C486" s="270">
        <v>617.9</v>
      </c>
      <c r="D486" s="271">
        <v>619.80000000000007</v>
      </c>
      <c r="E486" s="271">
        <v>612.10000000000014</v>
      </c>
      <c r="F486" s="271">
        <v>606.30000000000007</v>
      </c>
      <c r="G486" s="271">
        <v>598.60000000000014</v>
      </c>
      <c r="H486" s="271">
        <v>625.60000000000014</v>
      </c>
      <c r="I486" s="271">
        <v>633.30000000000018</v>
      </c>
      <c r="J486" s="271">
        <v>639.10000000000014</v>
      </c>
      <c r="K486" s="270">
        <v>627.5</v>
      </c>
      <c r="L486" s="270">
        <v>614</v>
      </c>
      <c r="M486" s="270">
        <v>5.3359300000000003</v>
      </c>
      <c r="N486" s="1"/>
      <c r="O486" s="1"/>
    </row>
    <row r="487" spans="1:15" ht="12.75" customHeight="1">
      <c r="A487" s="30">
        <v>477</v>
      </c>
      <c r="B487" s="285" t="s">
        <v>517</v>
      </c>
      <c r="C487" s="286">
        <v>391.45</v>
      </c>
      <c r="D487" s="286">
        <v>397.86666666666662</v>
      </c>
      <c r="E487" s="286">
        <v>377.73333333333323</v>
      </c>
      <c r="F487" s="286">
        <v>364.01666666666659</v>
      </c>
      <c r="G487" s="286">
        <v>343.88333333333321</v>
      </c>
      <c r="H487" s="286">
        <v>411.58333333333326</v>
      </c>
      <c r="I487" s="286">
        <v>431.71666666666658</v>
      </c>
      <c r="J487" s="285">
        <v>445.43333333333328</v>
      </c>
      <c r="K487" s="285">
        <v>418</v>
      </c>
      <c r="L487" s="285">
        <v>384.15</v>
      </c>
      <c r="M487" s="241">
        <v>25.478860000000001</v>
      </c>
      <c r="N487" s="1"/>
      <c r="O487" s="1"/>
    </row>
    <row r="488" spans="1:15" ht="12.75" customHeight="1">
      <c r="A488" s="30">
        <v>478</v>
      </c>
      <c r="B488" s="285" t="s">
        <v>518</v>
      </c>
      <c r="C488" s="286">
        <v>35.85</v>
      </c>
      <c r="D488" s="286">
        <v>36.583333333333336</v>
      </c>
      <c r="E488" s="286">
        <v>34.916666666666671</v>
      </c>
      <c r="F488" s="286">
        <v>33.983333333333334</v>
      </c>
      <c r="G488" s="286">
        <v>32.31666666666667</v>
      </c>
      <c r="H488" s="286">
        <v>37.516666666666673</v>
      </c>
      <c r="I488" s="286">
        <v>39.183333333333344</v>
      </c>
      <c r="J488" s="285">
        <v>40.116666666666674</v>
      </c>
      <c r="K488" s="285">
        <v>38.25</v>
      </c>
      <c r="L488" s="285">
        <v>35.65</v>
      </c>
      <c r="M488" s="241">
        <v>164.64712</v>
      </c>
      <c r="N488" s="1"/>
      <c r="O488" s="1"/>
    </row>
    <row r="489" spans="1:15" ht="12.75" customHeight="1">
      <c r="A489" s="30">
        <v>479</v>
      </c>
      <c r="B489" s="285" t="s">
        <v>519</v>
      </c>
      <c r="C489" s="270">
        <v>337.05</v>
      </c>
      <c r="D489" s="271">
        <v>336.18333333333334</v>
      </c>
      <c r="E489" s="271">
        <v>332.01666666666665</v>
      </c>
      <c r="F489" s="271">
        <v>326.98333333333329</v>
      </c>
      <c r="G489" s="271">
        <v>322.81666666666661</v>
      </c>
      <c r="H489" s="271">
        <v>341.2166666666667</v>
      </c>
      <c r="I489" s="271">
        <v>345.38333333333333</v>
      </c>
      <c r="J489" s="271">
        <v>350.41666666666674</v>
      </c>
      <c r="K489" s="270">
        <v>340.35</v>
      </c>
      <c r="L489" s="270">
        <v>331.15</v>
      </c>
      <c r="M489" s="270">
        <v>11.87006</v>
      </c>
      <c r="N489" s="1"/>
      <c r="O489" s="1"/>
    </row>
    <row r="490" spans="1:15" ht="12.75" customHeight="1">
      <c r="A490" s="30">
        <v>480</v>
      </c>
      <c r="B490" s="285" t="s">
        <v>520</v>
      </c>
      <c r="C490" s="286">
        <v>387.1</v>
      </c>
      <c r="D490" s="286">
        <v>388.41666666666669</v>
      </c>
      <c r="E490" s="286">
        <v>381.83333333333337</v>
      </c>
      <c r="F490" s="286">
        <v>376.56666666666666</v>
      </c>
      <c r="G490" s="286">
        <v>369.98333333333335</v>
      </c>
      <c r="H490" s="286">
        <v>393.68333333333339</v>
      </c>
      <c r="I490" s="286">
        <v>400.26666666666677</v>
      </c>
      <c r="J490" s="285">
        <v>405.53333333333342</v>
      </c>
      <c r="K490" s="285">
        <v>395</v>
      </c>
      <c r="L490" s="285">
        <v>383.15</v>
      </c>
      <c r="M490" s="241">
        <v>2.8017400000000001</v>
      </c>
      <c r="N490" s="1"/>
      <c r="O490" s="1"/>
    </row>
    <row r="491" spans="1:15" ht="12.75" customHeight="1">
      <c r="A491" s="30">
        <v>481</v>
      </c>
      <c r="B491" s="296" t="s">
        <v>279</v>
      </c>
      <c r="C491" s="270">
        <v>1098.25</v>
      </c>
      <c r="D491" s="271">
        <v>1098.0833333333333</v>
      </c>
      <c r="E491" s="271">
        <v>1086.1666666666665</v>
      </c>
      <c r="F491" s="271">
        <v>1074.0833333333333</v>
      </c>
      <c r="G491" s="271">
        <v>1062.1666666666665</v>
      </c>
      <c r="H491" s="271">
        <v>1110.1666666666665</v>
      </c>
      <c r="I491" s="271">
        <v>1122.083333333333</v>
      </c>
      <c r="J491" s="271">
        <v>1134.1666666666665</v>
      </c>
      <c r="K491" s="270">
        <v>1110</v>
      </c>
      <c r="L491" s="270">
        <v>1086</v>
      </c>
      <c r="M491" s="270">
        <v>14.020799999999999</v>
      </c>
      <c r="N491" s="1"/>
      <c r="O491" s="1"/>
    </row>
    <row r="492" spans="1:15" ht="12.75" customHeight="1">
      <c r="A492" s="30">
        <v>482</v>
      </c>
      <c r="B492" s="298" t="s">
        <v>210</v>
      </c>
      <c r="C492" s="286">
        <v>262.25</v>
      </c>
      <c r="D492" s="286">
        <v>262.75</v>
      </c>
      <c r="E492" s="271">
        <v>260.5</v>
      </c>
      <c r="F492" s="271">
        <v>258.75</v>
      </c>
      <c r="G492" s="271">
        <v>256.5</v>
      </c>
      <c r="H492" s="271">
        <v>264.5</v>
      </c>
      <c r="I492" s="271">
        <v>266.75</v>
      </c>
      <c r="J492" s="271">
        <v>268.5</v>
      </c>
      <c r="K492" s="270">
        <v>265</v>
      </c>
      <c r="L492" s="270">
        <v>261</v>
      </c>
      <c r="M492" s="270">
        <v>35.843269999999997</v>
      </c>
      <c r="N492" s="1"/>
      <c r="O492" s="1"/>
    </row>
    <row r="493" spans="1:15" ht="12.75" customHeight="1">
      <c r="A493" s="30">
        <v>483</v>
      </c>
      <c r="B493" s="251" t="s">
        <v>521</v>
      </c>
      <c r="C493" s="270">
        <v>2138.6</v>
      </c>
      <c r="D493" s="271">
        <v>2145.2000000000003</v>
      </c>
      <c r="E493" s="271">
        <v>2117.4000000000005</v>
      </c>
      <c r="F493" s="271">
        <v>2096.2000000000003</v>
      </c>
      <c r="G493" s="271">
        <v>2068.4000000000005</v>
      </c>
      <c r="H493" s="271">
        <v>2166.4000000000005</v>
      </c>
      <c r="I493" s="271">
        <v>2194.2000000000007</v>
      </c>
      <c r="J493" s="271">
        <v>2215.4000000000005</v>
      </c>
      <c r="K493" s="270">
        <v>2173</v>
      </c>
      <c r="L493" s="270">
        <v>2124</v>
      </c>
      <c r="M493" s="270">
        <v>0.24629999999999999</v>
      </c>
      <c r="N493" s="1"/>
      <c r="O493" s="1"/>
    </row>
    <row r="494" spans="1:15" ht="12.75" customHeight="1">
      <c r="A494" s="30">
        <v>484</v>
      </c>
      <c r="B494" s="285" t="s">
        <v>861</v>
      </c>
      <c r="C494" s="286">
        <v>463.3</v>
      </c>
      <c r="D494" s="286">
        <v>455.91666666666669</v>
      </c>
      <c r="E494" s="271">
        <v>436.83333333333337</v>
      </c>
      <c r="F494" s="271">
        <v>410.36666666666667</v>
      </c>
      <c r="G494" s="271">
        <v>391.28333333333336</v>
      </c>
      <c r="H494" s="271">
        <v>482.38333333333338</v>
      </c>
      <c r="I494" s="271">
        <v>501.46666666666675</v>
      </c>
      <c r="J494" s="271">
        <v>527.93333333333339</v>
      </c>
      <c r="K494" s="270">
        <v>475</v>
      </c>
      <c r="L494" s="270">
        <v>429.45</v>
      </c>
      <c r="M494" s="270">
        <v>9.7902400000000007</v>
      </c>
      <c r="N494" s="1"/>
      <c r="O494" s="1"/>
    </row>
    <row r="495" spans="1:15" ht="12.75" customHeight="1">
      <c r="A495" s="30">
        <v>485</v>
      </c>
      <c r="B495" s="241" t="s">
        <v>522</v>
      </c>
      <c r="C495" s="270">
        <v>2296.9499999999998</v>
      </c>
      <c r="D495" s="271">
        <v>2302.9166666666665</v>
      </c>
      <c r="E495" s="271">
        <v>2276.833333333333</v>
      </c>
      <c r="F495" s="271">
        <v>2256.7166666666667</v>
      </c>
      <c r="G495" s="271">
        <v>2230.6333333333332</v>
      </c>
      <c r="H495" s="271">
        <v>2323.0333333333328</v>
      </c>
      <c r="I495" s="271">
        <v>2349.1166666666659</v>
      </c>
      <c r="J495" s="271">
        <v>2369.2333333333327</v>
      </c>
      <c r="K495" s="270">
        <v>2329</v>
      </c>
      <c r="L495" s="270">
        <v>2282.8000000000002</v>
      </c>
      <c r="M495" s="270">
        <v>0.61785999999999996</v>
      </c>
      <c r="N495" s="1"/>
      <c r="O495" s="1"/>
    </row>
    <row r="496" spans="1:15" ht="12.75" customHeight="1">
      <c r="A496" s="30">
        <v>486</v>
      </c>
      <c r="B496" s="297" t="s">
        <v>127</v>
      </c>
      <c r="C496" s="286">
        <v>9.6999999999999993</v>
      </c>
      <c r="D496" s="286">
        <v>9.7833333333333332</v>
      </c>
      <c r="E496" s="271">
        <v>9.5166666666666657</v>
      </c>
      <c r="F496" s="271">
        <v>9.3333333333333321</v>
      </c>
      <c r="G496" s="271">
        <v>9.0666666666666647</v>
      </c>
      <c r="H496" s="271">
        <v>9.9666666666666668</v>
      </c>
      <c r="I496" s="271">
        <v>10.233333333333336</v>
      </c>
      <c r="J496" s="271">
        <v>10.416666666666668</v>
      </c>
      <c r="K496" s="270">
        <v>10.050000000000001</v>
      </c>
      <c r="L496" s="270">
        <v>9.6</v>
      </c>
      <c r="M496" s="270">
        <v>1891.1708100000001</v>
      </c>
      <c r="N496" s="1"/>
      <c r="O496" s="1"/>
    </row>
    <row r="497" spans="1:15" ht="12.75" customHeight="1">
      <c r="A497" s="30">
        <v>487</v>
      </c>
      <c r="B497" s="241" t="s">
        <v>211</v>
      </c>
      <c r="C497" s="270">
        <v>975.5</v>
      </c>
      <c r="D497" s="271">
        <v>980.66666666666663</v>
      </c>
      <c r="E497" s="271">
        <v>969.83333333333326</v>
      </c>
      <c r="F497" s="271">
        <v>964.16666666666663</v>
      </c>
      <c r="G497" s="271">
        <v>953.33333333333326</v>
      </c>
      <c r="H497" s="271">
        <v>986.33333333333326</v>
      </c>
      <c r="I497" s="271">
        <v>997.16666666666652</v>
      </c>
      <c r="J497" s="271">
        <v>1002.8333333333333</v>
      </c>
      <c r="K497" s="270">
        <v>991.5</v>
      </c>
      <c r="L497" s="270">
        <v>975</v>
      </c>
      <c r="M497" s="270">
        <v>12.20046</v>
      </c>
      <c r="N497" s="1"/>
      <c r="O497" s="1"/>
    </row>
    <row r="498" spans="1:15" ht="12.75" customHeight="1">
      <c r="A498" s="30">
        <v>488</v>
      </c>
      <c r="B498" s="241" t="s">
        <v>523</v>
      </c>
      <c r="C498" s="286">
        <v>255.9</v>
      </c>
      <c r="D498" s="286">
        <v>253.16666666666666</v>
      </c>
      <c r="E498" s="271">
        <v>245.73333333333329</v>
      </c>
      <c r="F498" s="271">
        <v>235.56666666666663</v>
      </c>
      <c r="G498" s="271">
        <v>228.13333333333327</v>
      </c>
      <c r="H498" s="271">
        <v>263.33333333333331</v>
      </c>
      <c r="I498" s="271">
        <v>270.76666666666665</v>
      </c>
      <c r="J498" s="271">
        <v>280.93333333333334</v>
      </c>
      <c r="K498" s="270">
        <v>260.60000000000002</v>
      </c>
      <c r="L498" s="270">
        <v>243</v>
      </c>
      <c r="M498" s="270">
        <v>31.804600000000001</v>
      </c>
      <c r="N498" s="1"/>
      <c r="O498" s="1"/>
    </row>
    <row r="499" spans="1:15" ht="12.75" customHeight="1">
      <c r="A499" s="30">
        <v>489</v>
      </c>
      <c r="B499" s="241" t="s">
        <v>524</v>
      </c>
      <c r="C499" s="286">
        <v>77.25</v>
      </c>
      <c r="D499" s="286">
        <v>76.833333333333329</v>
      </c>
      <c r="E499" s="271">
        <v>75.016666666666652</v>
      </c>
      <c r="F499" s="271">
        <v>72.783333333333317</v>
      </c>
      <c r="G499" s="271">
        <v>70.96666666666664</v>
      </c>
      <c r="H499" s="271">
        <v>79.066666666666663</v>
      </c>
      <c r="I499" s="271">
        <v>80.883333333333354</v>
      </c>
      <c r="J499" s="271">
        <v>83.116666666666674</v>
      </c>
      <c r="K499" s="270">
        <v>78.650000000000006</v>
      </c>
      <c r="L499" s="270">
        <v>74.599999999999994</v>
      </c>
      <c r="M499" s="270">
        <v>23.905290000000001</v>
      </c>
      <c r="N499" s="1"/>
      <c r="O499" s="1"/>
    </row>
    <row r="500" spans="1:15" ht="12.75" customHeight="1">
      <c r="A500" s="30">
        <v>490</v>
      </c>
      <c r="B500" s="241" t="s">
        <v>525</v>
      </c>
      <c r="C500" s="286">
        <v>679.85</v>
      </c>
      <c r="D500" s="286">
        <v>676.94999999999993</v>
      </c>
      <c r="E500" s="271">
        <v>668.89999999999986</v>
      </c>
      <c r="F500" s="271">
        <v>657.94999999999993</v>
      </c>
      <c r="G500" s="271">
        <v>649.89999999999986</v>
      </c>
      <c r="H500" s="271">
        <v>687.89999999999986</v>
      </c>
      <c r="I500" s="271">
        <v>695.94999999999982</v>
      </c>
      <c r="J500" s="271">
        <v>706.89999999999986</v>
      </c>
      <c r="K500" s="270">
        <v>685</v>
      </c>
      <c r="L500" s="270">
        <v>666</v>
      </c>
      <c r="M500" s="270">
        <v>2.4720200000000001</v>
      </c>
      <c r="N500" s="1"/>
      <c r="O500" s="1"/>
    </row>
    <row r="501" spans="1:15" ht="12.75" customHeight="1">
      <c r="A501" s="30">
        <v>491</v>
      </c>
      <c r="B501" s="241" t="s">
        <v>280</v>
      </c>
      <c r="C501" s="286">
        <v>1802.9</v>
      </c>
      <c r="D501" s="286">
        <v>1813.0166666666667</v>
      </c>
      <c r="E501" s="271">
        <v>1786.0333333333333</v>
      </c>
      <c r="F501" s="271">
        <v>1769.1666666666667</v>
      </c>
      <c r="G501" s="271">
        <v>1742.1833333333334</v>
      </c>
      <c r="H501" s="271">
        <v>1829.8833333333332</v>
      </c>
      <c r="I501" s="271">
        <v>1856.8666666666663</v>
      </c>
      <c r="J501" s="271">
        <v>1873.7333333333331</v>
      </c>
      <c r="K501" s="270">
        <v>1840</v>
      </c>
      <c r="L501" s="270">
        <v>1796.15</v>
      </c>
      <c r="M501" s="270">
        <v>1.0725</v>
      </c>
      <c r="N501" s="1"/>
      <c r="O501" s="1"/>
    </row>
    <row r="502" spans="1:15" ht="12.75" customHeight="1">
      <c r="A502" s="30">
        <v>492</v>
      </c>
      <c r="B502" s="241" t="s">
        <v>212</v>
      </c>
      <c r="C502" s="286">
        <v>412.8</v>
      </c>
      <c r="D502" s="286">
        <v>412.25</v>
      </c>
      <c r="E502" s="271">
        <v>410.15</v>
      </c>
      <c r="F502" s="271">
        <v>407.5</v>
      </c>
      <c r="G502" s="271">
        <v>405.4</v>
      </c>
      <c r="H502" s="271">
        <v>414.9</v>
      </c>
      <c r="I502" s="271">
        <v>417</v>
      </c>
      <c r="J502" s="271">
        <v>419.65</v>
      </c>
      <c r="K502" s="270">
        <v>414.35</v>
      </c>
      <c r="L502" s="270">
        <v>409.6</v>
      </c>
      <c r="M502" s="270">
        <v>70.324740000000006</v>
      </c>
      <c r="N502" s="1"/>
      <c r="O502" s="1"/>
    </row>
    <row r="503" spans="1:15" ht="12.75" customHeight="1">
      <c r="A503" s="30">
        <v>493</v>
      </c>
      <c r="B503" s="241" t="s">
        <v>526</v>
      </c>
      <c r="C503" s="286">
        <v>270.3</v>
      </c>
      <c r="D503" s="286">
        <v>273.38333333333338</v>
      </c>
      <c r="E503" s="271">
        <v>264.21666666666675</v>
      </c>
      <c r="F503" s="271">
        <v>258.13333333333338</v>
      </c>
      <c r="G503" s="271">
        <v>248.96666666666675</v>
      </c>
      <c r="H503" s="271">
        <v>279.46666666666675</v>
      </c>
      <c r="I503" s="271">
        <v>288.63333333333338</v>
      </c>
      <c r="J503" s="271">
        <v>294.71666666666675</v>
      </c>
      <c r="K503" s="270">
        <v>282.55</v>
      </c>
      <c r="L503" s="270">
        <v>267.3</v>
      </c>
      <c r="M503" s="270">
        <v>27.760269999999998</v>
      </c>
      <c r="N503" s="1"/>
      <c r="O503" s="1"/>
    </row>
    <row r="504" spans="1:15" ht="12.75" customHeight="1">
      <c r="A504" s="30">
        <v>494</v>
      </c>
      <c r="B504" s="241" t="s">
        <v>281</v>
      </c>
      <c r="C504" s="286">
        <v>17.75</v>
      </c>
      <c r="D504" s="286">
        <v>17.733333333333331</v>
      </c>
      <c r="E504" s="271">
        <v>17.416666666666661</v>
      </c>
      <c r="F504" s="271">
        <v>17.083333333333329</v>
      </c>
      <c r="G504" s="271">
        <v>16.766666666666659</v>
      </c>
      <c r="H504" s="271">
        <v>18.066666666666663</v>
      </c>
      <c r="I504" s="271">
        <v>18.383333333333333</v>
      </c>
      <c r="J504" s="271">
        <v>18.716666666666665</v>
      </c>
      <c r="K504" s="270">
        <v>18.05</v>
      </c>
      <c r="L504" s="270">
        <v>17.399999999999999</v>
      </c>
      <c r="M504" s="270">
        <v>2681.7015000000001</v>
      </c>
      <c r="N504" s="1"/>
      <c r="O504" s="1"/>
    </row>
    <row r="505" spans="1:15" ht="12.75" customHeight="1">
      <c r="A505" s="30">
        <v>495</v>
      </c>
      <c r="B505" s="241" t="s">
        <v>862</v>
      </c>
      <c r="C505" s="241">
        <v>10015.35</v>
      </c>
      <c r="D505" s="286">
        <v>10046.450000000001</v>
      </c>
      <c r="E505" s="271">
        <v>9869.9500000000007</v>
      </c>
      <c r="F505" s="271">
        <v>9724.5499999999993</v>
      </c>
      <c r="G505" s="271">
        <v>9548.0499999999993</v>
      </c>
      <c r="H505" s="271">
        <v>10191.850000000002</v>
      </c>
      <c r="I505" s="271">
        <v>10368.350000000002</v>
      </c>
      <c r="J505" s="271">
        <v>10513.750000000004</v>
      </c>
      <c r="K505" s="270">
        <v>10222.950000000001</v>
      </c>
      <c r="L505" s="270">
        <v>9901.0499999999993</v>
      </c>
      <c r="M505" s="270">
        <v>7.6499999999999999E-2</v>
      </c>
      <c r="N505" s="1"/>
      <c r="O505" s="1"/>
    </row>
    <row r="506" spans="1:15" ht="12.75" customHeight="1">
      <c r="A506" s="30">
        <v>496</v>
      </c>
      <c r="B506" s="241" t="s">
        <v>213</v>
      </c>
      <c r="C506" s="241">
        <v>257.10000000000002</v>
      </c>
      <c r="D506" s="286">
        <v>259.3</v>
      </c>
      <c r="E506" s="271">
        <v>251.60000000000002</v>
      </c>
      <c r="F506" s="271">
        <v>246.10000000000002</v>
      </c>
      <c r="G506" s="271">
        <v>238.40000000000003</v>
      </c>
      <c r="H506" s="271">
        <v>264.8</v>
      </c>
      <c r="I506" s="271">
        <v>272.49999999999994</v>
      </c>
      <c r="J506" s="271">
        <v>278</v>
      </c>
      <c r="K506" s="270">
        <v>267</v>
      </c>
      <c r="L506" s="270">
        <v>253.8</v>
      </c>
      <c r="M506" s="270">
        <v>199.01846</v>
      </c>
      <c r="N506" s="1"/>
      <c r="O506" s="1"/>
    </row>
    <row r="507" spans="1:15" ht="12.75" customHeight="1">
      <c r="A507" s="30">
        <v>497</v>
      </c>
      <c r="B507" s="241" t="s">
        <v>527</v>
      </c>
      <c r="C507" s="241">
        <v>235.2</v>
      </c>
      <c r="D507" s="286">
        <v>237.6</v>
      </c>
      <c r="E507" s="271">
        <v>229.25</v>
      </c>
      <c r="F507" s="271">
        <v>223.3</v>
      </c>
      <c r="G507" s="271">
        <v>214.95000000000002</v>
      </c>
      <c r="H507" s="271">
        <v>243.54999999999998</v>
      </c>
      <c r="I507" s="271">
        <v>251.89999999999995</v>
      </c>
      <c r="J507" s="271">
        <v>257.84999999999997</v>
      </c>
      <c r="K507" s="270">
        <v>245.95</v>
      </c>
      <c r="L507" s="270">
        <v>231.65</v>
      </c>
      <c r="M507" s="270">
        <v>36.80847</v>
      </c>
      <c r="N507" s="1"/>
      <c r="O507" s="1"/>
    </row>
    <row r="508" spans="1:15" ht="12.75" customHeight="1">
      <c r="A508" s="30">
        <v>498</v>
      </c>
      <c r="B508" s="241" t="s">
        <v>834</v>
      </c>
      <c r="C508" s="241">
        <v>61.35</v>
      </c>
      <c r="D508" s="286">
        <v>61.216666666666661</v>
      </c>
      <c r="E508" s="271">
        <v>59.933333333333323</v>
      </c>
      <c r="F508" s="271">
        <v>58.516666666666659</v>
      </c>
      <c r="G508" s="271">
        <v>57.23333333333332</v>
      </c>
      <c r="H508" s="271">
        <v>62.633333333333326</v>
      </c>
      <c r="I508" s="271">
        <v>63.916666666666671</v>
      </c>
      <c r="J508" s="271">
        <v>65.333333333333329</v>
      </c>
      <c r="K508" s="270">
        <v>62.5</v>
      </c>
      <c r="L508" s="270">
        <v>59.8</v>
      </c>
      <c r="M508" s="270">
        <v>1284.3004900000001</v>
      </c>
      <c r="N508" s="1"/>
      <c r="O508" s="1"/>
    </row>
    <row r="509" spans="1:15" ht="12.75" customHeight="1">
      <c r="A509" s="30">
        <v>499</v>
      </c>
      <c r="B509" s="241" t="s">
        <v>825</v>
      </c>
      <c r="C509" s="286">
        <v>374.65</v>
      </c>
      <c r="D509" s="271">
        <v>375.98333333333329</v>
      </c>
      <c r="E509" s="271">
        <v>372.06666666666661</v>
      </c>
      <c r="F509" s="271">
        <v>369.48333333333329</v>
      </c>
      <c r="G509" s="271">
        <v>365.56666666666661</v>
      </c>
      <c r="H509" s="271">
        <v>378.56666666666661</v>
      </c>
      <c r="I509" s="271">
        <v>382.48333333333323</v>
      </c>
      <c r="J509" s="270">
        <v>385.06666666666661</v>
      </c>
      <c r="K509" s="270">
        <v>379.9</v>
      </c>
      <c r="L509" s="270">
        <v>373.4</v>
      </c>
      <c r="M509" s="241">
        <v>6.9936999999999996</v>
      </c>
      <c r="N509" s="1"/>
      <c r="O509" s="1"/>
    </row>
    <row r="510" spans="1:15" ht="12.75" customHeight="1">
      <c r="A510" s="30">
        <v>500</v>
      </c>
      <c r="B510" s="241" t="s">
        <v>528</v>
      </c>
      <c r="C510" s="286">
        <v>1640.85</v>
      </c>
      <c r="D510" s="271">
        <v>1634.75</v>
      </c>
      <c r="E510" s="271">
        <v>1622.5</v>
      </c>
      <c r="F510" s="271">
        <v>1604.15</v>
      </c>
      <c r="G510" s="271">
        <v>1591.9</v>
      </c>
      <c r="H510" s="271">
        <v>1653.1</v>
      </c>
      <c r="I510" s="271">
        <v>1665.35</v>
      </c>
      <c r="J510" s="270">
        <v>1683.6999999999998</v>
      </c>
      <c r="K510" s="270">
        <v>1647</v>
      </c>
      <c r="L510" s="270">
        <v>1616.4</v>
      </c>
      <c r="M510" s="241">
        <v>0.41598000000000002</v>
      </c>
      <c r="N510" s="1"/>
      <c r="O510" s="1"/>
    </row>
    <row r="511" spans="1:15" ht="12.75" customHeight="1">
      <c r="B511" s="1" t="s">
        <v>529</v>
      </c>
      <c r="C511" s="1">
        <v>2215.4</v>
      </c>
      <c r="D511" s="1">
        <v>2203.9166666666665</v>
      </c>
      <c r="E511" s="1">
        <v>2181.833333333333</v>
      </c>
      <c r="F511" s="1">
        <v>2148.2666666666664</v>
      </c>
      <c r="G511" s="1">
        <v>2126.1833333333329</v>
      </c>
      <c r="H511" s="1">
        <v>2237.4833333333331</v>
      </c>
      <c r="I511" s="1">
        <v>2259.5666666666662</v>
      </c>
      <c r="J511" s="1">
        <v>2293.1333333333332</v>
      </c>
      <c r="K511" s="1">
        <v>2226</v>
      </c>
      <c r="L511" s="1">
        <v>2170.35</v>
      </c>
      <c r="M511" s="1">
        <v>0.21989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3"/>
      <c r="B5" s="444"/>
      <c r="C5" s="443"/>
      <c r="D5" s="44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45" t="s">
        <v>531</v>
      </c>
      <c r="C7" s="444"/>
      <c r="D7" s="7">
        <f>Main!B10</f>
        <v>44813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44812</v>
      </c>
      <c r="B10" s="29">
        <v>543269</v>
      </c>
      <c r="C10" s="28" t="s">
        <v>1032</v>
      </c>
      <c r="D10" s="28" t="s">
        <v>1033</v>
      </c>
      <c r="E10" s="28" t="s">
        <v>541</v>
      </c>
      <c r="F10" s="87">
        <v>6400</v>
      </c>
      <c r="G10" s="29">
        <v>29.1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44812</v>
      </c>
      <c r="B11" s="29">
        <v>543269</v>
      </c>
      <c r="C11" s="28" t="s">
        <v>1032</v>
      </c>
      <c r="D11" s="28" t="s">
        <v>1033</v>
      </c>
      <c r="E11" s="28" t="s">
        <v>540</v>
      </c>
      <c r="F11" s="87">
        <v>1600</v>
      </c>
      <c r="G11" s="29">
        <v>29.4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44812</v>
      </c>
      <c r="B12" s="29">
        <v>539115</v>
      </c>
      <c r="C12" s="28" t="s">
        <v>1034</v>
      </c>
      <c r="D12" s="28" t="s">
        <v>1035</v>
      </c>
      <c r="E12" s="28" t="s">
        <v>541</v>
      </c>
      <c r="F12" s="87">
        <v>12500</v>
      </c>
      <c r="G12" s="29">
        <v>43.22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44812</v>
      </c>
      <c r="B13" s="29">
        <v>540135</v>
      </c>
      <c r="C13" s="28" t="s">
        <v>1036</v>
      </c>
      <c r="D13" s="28" t="s">
        <v>1037</v>
      </c>
      <c r="E13" s="28" t="s">
        <v>541</v>
      </c>
      <c r="F13" s="87">
        <v>3000000</v>
      </c>
      <c r="G13" s="29">
        <v>1.04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44812</v>
      </c>
      <c r="B14" s="29">
        <v>541865</v>
      </c>
      <c r="C14" s="28" t="s">
        <v>1038</v>
      </c>
      <c r="D14" s="28" t="s">
        <v>1039</v>
      </c>
      <c r="E14" s="28" t="s">
        <v>540</v>
      </c>
      <c r="F14" s="87">
        <v>100000</v>
      </c>
      <c r="G14" s="29">
        <v>84.97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44812</v>
      </c>
      <c r="B15" s="29">
        <v>509053</v>
      </c>
      <c r="C15" s="28" t="s">
        <v>970</v>
      </c>
      <c r="D15" s="28" t="s">
        <v>1040</v>
      </c>
      <c r="E15" s="28" t="s">
        <v>541</v>
      </c>
      <c r="F15" s="87">
        <v>424515</v>
      </c>
      <c r="G15" s="29">
        <v>18.05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44812</v>
      </c>
      <c r="B16" s="29">
        <v>509053</v>
      </c>
      <c r="C16" s="28" t="s">
        <v>970</v>
      </c>
      <c r="D16" s="28" t="s">
        <v>1041</v>
      </c>
      <c r="E16" s="28" t="s">
        <v>540</v>
      </c>
      <c r="F16" s="87">
        <v>415000</v>
      </c>
      <c r="G16" s="29">
        <v>18.05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44812</v>
      </c>
      <c r="B17" s="29">
        <v>509053</v>
      </c>
      <c r="C17" s="28" t="s">
        <v>970</v>
      </c>
      <c r="D17" s="28" t="s">
        <v>1042</v>
      </c>
      <c r="E17" s="28" t="s">
        <v>541</v>
      </c>
      <c r="F17" s="87">
        <v>438327</v>
      </c>
      <c r="G17" s="29">
        <v>18.07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44812</v>
      </c>
      <c r="B18" s="29">
        <v>509053</v>
      </c>
      <c r="C18" s="28" t="s">
        <v>970</v>
      </c>
      <c r="D18" s="28" t="s">
        <v>866</v>
      </c>
      <c r="E18" s="28" t="s">
        <v>541</v>
      </c>
      <c r="F18" s="87">
        <v>265268</v>
      </c>
      <c r="G18" s="29">
        <v>18.440000000000001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44812</v>
      </c>
      <c r="B19" s="29">
        <v>509053</v>
      </c>
      <c r="C19" s="28" t="s">
        <v>970</v>
      </c>
      <c r="D19" s="28" t="s">
        <v>866</v>
      </c>
      <c r="E19" s="28" t="s">
        <v>540</v>
      </c>
      <c r="F19" s="87">
        <v>265268</v>
      </c>
      <c r="G19" s="29">
        <v>18.079999999999998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44812</v>
      </c>
      <c r="B20" s="29">
        <v>540023</v>
      </c>
      <c r="C20" s="28" t="s">
        <v>945</v>
      </c>
      <c r="D20" s="28" t="s">
        <v>1043</v>
      </c>
      <c r="E20" s="28" t="s">
        <v>540</v>
      </c>
      <c r="F20" s="87">
        <v>93451</v>
      </c>
      <c r="G20" s="29">
        <v>152.36000000000001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44812</v>
      </c>
      <c r="B21" s="29">
        <v>540023</v>
      </c>
      <c r="C21" s="28" t="s">
        <v>945</v>
      </c>
      <c r="D21" s="28" t="s">
        <v>1043</v>
      </c>
      <c r="E21" s="28" t="s">
        <v>541</v>
      </c>
      <c r="F21" s="87">
        <v>42075</v>
      </c>
      <c r="G21" s="29">
        <v>152.44999999999999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44812</v>
      </c>
      <c r="B22" s="29">
        <v>540023</v>
      </c>
      <c r="C22" s="28" t="s">
        <v>945</v>
      </c>
      <c r="D22" s="28" t="s">
        <v>946</v>
      </c>
      <c r="E22" s="28" t="s">
        <v>541</v>
      </c>
      <c r="F22" s="87">
        <v>176506</v>
      </c>
      <c r="G22" s="29">
        <v>152.44999999999999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44812</v>
      </c>
      <c r="B23" s="29">
        <v>540023</v>
      </c>
      <c r="C23" s="28" t="s">
        <v>945</v>
      </c>
      <c r="D23" s="28" t="s">
        <v>947</v>
      </c>
      <c r="E23" s="28" t="s">
        <v>541</v>
      </c>
      <c r="F23" s="87">
        <v>86740</v>
      </c>
      <c r="G23" s="29">
        <v>152.44999999999999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44812</v>
      </c>
      <c r="B24" s="29">
        <v>540023</v>
      </c>
      <c r="C24" s="28" t="s">
        <v>945</v>
      </c>
      <c r="D24" s="28" t="s">
        <v>947</v>
      </c>
      <c r="E24" s="28" t="s">
        <v>540</v>
      </c>
      <c r="F24" s="87">
        <v>570</v>
      </c>
      <c r="G24" s="29">
        <v>152.4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44812</v>
      </c>
      <c r="B25" s="29">
        <v>524506</v>
      </c>
      <c r="C25" s="28" t="s">
        <v>1044</v>
      </c>
      <c r="D25" s="28" t="s">
        <v>1045</v>
      </c>
      <c r="E25" s="28" t="s">
        <v>541</v>
      </c>
      <c r="F25" s="87">
        <v>19050</v>
      </c>
      <c r="G25" s="29">
        <v>276.48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44812</v>
      </c>
      <c r="B26" s="29">
        <v>543594</v>
      </c>
      <c r="C26" s="28" t="s">
        <v>1046</v>
      </c>
      <c r="D26" s="28" t="s">
        <v>1047</v>
      </c>
      <c r="E26" s="28" t="s">
        <v>541</v>
      </c>
      <c r="F26" s="87">
        <v>63000</v>
      </c>
      <c r="G26" s="29">
        <v>33.6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44812</v>
      </c>
      <c r="B27" s="29">
        <v>543594</v>
      </c>
      <c r="C27" s="28" t="s">
        <v>1046</v>
      </c>
      <c r="D27" s="28" t="s">
        <v>1048</v>
      </c>
      <c r="E27" s="28" t="s">
        <v>541</v>
      </c>
      <c r="F27" s="87">
        <v>66000</v>
      </c>
      <c r="G27" s="29">
        <v>33.6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44812</v>
      </c>
      <c r="B28" s="29">
        <v>543594</v>
      </c>
      <c r="C28" s="28" t="s">
        <v>1046</v>
      </c>
      <c r="D28" s="28" t="s">
        <v>1049</v>
      </c>
      <c r="E28" s="28" t="s">
        <v>541</v>
      </c>
      <c r="F28" s="87">
        <v>180000</v>
      </c>
      <c r="G28" s="29">
        <v>32.21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44812</v>
      </c>
      <c r="B29" s="29">
        <v>537707</v>
      </c>
      <c r="C29" s="28" t="s">
        <v>1050</v>
      </c>
      <c r="D29" s="28" t="s">
        <v>1051</v>
      </c>
      <c r="E29" s="28" t="s">
        <v>541</v>
      </c>
      <c r="F29" s="87">
        <v>100000</v>
      </c>
      <c r="G29" s="29">
        <v>36.450000000000003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44812</v>
      </c>
      <c r="B30" s="29">
        <v>537707</v>
      </c>
      <c r="C30" s="28" t="s">
        <v>1050</v>
      </c>
      <c r="D30" s="28" t="s">
        <v>1052</v>
      </c>
      <c r="E30" s="28" t="s">
        <v>541</v>
      </c>
      <c r="F30" s="87">
        <v>125000</v>
      </c>
      <c r="G30" s="29">
        <v>36.450000000000003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44812</v>
      </c>
      <c r="B31" s="29">
        <v>537707</v>
      </c>
      <c r="C31" s="28" t="s">
        <v>1050</v>
      </c>
      <c r="D31" s="28" t="s">
        <v>1053</v>
      </c>
      <c r="E31" s="28" t="s">
        <v>541</v>
      </c>
      <c r="F31" s="87">
        <v>125000</v>
      </c>
      <c r="G31" s="29">
        <v>36.450000000000003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44812</v>
      </c>
      <c r="B32" s="29">
        <v>537707</v>
      </c>
      <c r="C32" s="28" t="s">
        <v>1050</v>
      </c>
      <c r="D32" s="28" t="s">
        <v>1054</v>
      </c>
      <c r="E32" s="28" t="s">
        <v>540</v>
      </c>
      <c r="F32" s="87">
        <v>330000</v>
      </c>
      <c r="G32" s="29">
        <v>36.450000000000003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44812</v>
      </c>
      <c r="B33" s="29">
        <v>540190</v>
      </c>
      <c r="C33" s="28" t="s">
        <v>1055</v>
      </c>
      <c r="D33" s="28" t="s">
        <v>1056</v>
      </c>
      <c r="E33" s="28" t="s">
        <v>541</v>
      </c>
      <c r="F33" s="87">
        <v>34403</v>
      </c>
      <c r="G33" s="29">
        <v>12.95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44812</v>
      </c>
      <c r="B34" s="29">
        <v>540266</v>
      </c>
      <c r="C34" s="28" t="s">
        <v>1057</v>
      </c>
      <c r="D34" s="28" t="s">
        <v>1058</v>
      </c>
      <c r="E34" s="28" t="s">
        <v>540</v>
      </c>
      <c r="F34" s="87">
        <v>15893</v>
      </c>
      <c r="G34" s="29">
        <v>11.07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44812</v>
      </c>
      <c r="B35" s="29">
        <v>540266</v>
      </c>
      <c r="C35" s="28" t="s">
        <v>1057</v>
      </c>
      <c r="D35" s="28" t="s">
        <v>1059</v>
      </c>
      <c r="E35" s="28" t="s">
        <v>541</v>
      </c>
      <c r="F35" s="87">
        <v>30000</v>
      </c>
      <c r="G35" s="29">
        <v>11.1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44812</v>
      </c>
      <c r="B36" s="29">
        <v>542850</v>
      </c>
      <c r="C36" s="28" t="s">
        <v>1060</v>
      </c>
      <c r="D36" s="28" t="s">
        <v>1061</v>
      </c>
      <c r="E36" s="28" t="s">
        <v>541</v>
      </c>
      <c r="F36" s="87">
        <v>100000</v>
      </c>
      <c r="G36" s="29">
        <v>77.05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44812</v>
      </c>
      <c r="B37" s="29">
        <v>524080</v>
      </c>
      <c r="C37" s="28" t="s">
        <v>1062</v>
      </c>
      <c r="D37" s="28" t="s">
        <v>1063</v>
      </c>
      <c r="E37" s="28" t="s">
        <v>541</v>
      </c>
      <c r="F37" s="87">
        <v>54199</v>
      </c>
      <c r="G37" s="29">
        <v>37.840000000000003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44812</v>
      </c>
      <c r="B38" s="29">
        <v>524080</v>
      </c>
      <c r="C38" s="28" t="s">
        <v>1062</v>
      </c>
      <c r="D38" s="28" t="s">
        <v>1064</v>
      </c>
      <c r="E38" s="28" t="s">
        <v>540</v>
      </c>
      <c r="F38" s="87">
        <v>26469</v>
      </c>
      <c r="G38" s="29">
        <v>37.799999999999997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44812</v>
      </c>
      <c r="B39" s="29">
        <v>531301</v>
      </c>
      <c r="C39" s="28" t="s">
        <v>993</v>
      </c>
      <c r="D39" s="28" t="s">
        <v>1065</v>
      </c>
      <c r="E39" s="28" t="s">
        <v>541</v>
      </c>
      <c r="F39" s="87">
        <v>3711</v>
      </c>
      <c r="G39" s="29">
        <v>50.45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44812</v>
      </c>
      <c r="B40" s="29">
        <v>509051</v>
      </c>
      <c r="C40" s="28" t="s">
        <v>994</v>
      </c>
      <c r="D40" s="28" t="s">
        <v>995</v>
      </c>
      <c r="E40" s="28" t="s">
        <v>541</v>
      </c>
      <c r="F40" s="87">
        <v>7762995</v>
      </c>
      <c r="G40" s="29">
        <v>2.68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44812</v>
      </c>
      <c r="B41" s="29">
        <v>543286</v>
      </c>
      <c r="C41" s="28" t="s">
        <v>1066</v>
      </c>
      <c r="D41" s="28" t="s">
        <v>1067</v>
      </c>
      <c r="E41" s="28" t="s">
        <v>541</v>
      </c>
      <c r="F41" s="87">
        <v>30000</v>
      </c>
      <c r="G41" s="29">
        <v>17.39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44812</v>
      </c>
      <c r="B42" s="29">
        <v>543286</v>
      </c>
      <c r="C42" s="28" t="s">
        <v>1066</v>
      </c>
      <c r="D42" s="28" t="s">
        <v>1068</v>
      </c>
      <c r="E42" s="28" t="s">
        <v>540</v>
      </c>
      <c r="F42" s="87">
        <v>36000</v>
      </c>
      <c r="G42" s="29">
        <v>17.329999999999998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44812</v>
      </c>
      <c r="B43" s="29">
        <v>530357</v>
      </c>
      <c r="C43" s="28" t="s">
        <v>1069</v>
      </c>
      <c r="D43" s="28" t="s">
        <v>950</v>
      </c>
      <c r="E43" s="28" t="s">
        <v>541</v>
      </c>
      <c r="F43" s="87">
        <v>100002</v>
      </c>
      <c r="G43" s="29">
        <v>31.54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44812</v>
      </c>
      <c r="B44" s="29">
        <v>530357</v>
      </c>
      <c r="C44" s="28" t="s">
        <v>1069</v>
      </c>
      <c r="D44" s="28" t="s">
        <v>950</v>
      </c>
      <c r="E44" s="28" t="s">
        <v>540</v>
      </c>
      <c r="F44" s="87">
        <v>100002</v>
      </c>
      <c r="G44" s="29">
        <v>32.049999999999997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44812</v>
      </c>
      <c r="B45" s="29">
        <v>530357</v>
      </c>
      <c r="C45" s="28" t="s">
        <v>1069</v>
      </c>
      <c r="D45" s="28" t="s">
        <v>1070</v>
      </c>
      <c r="E45" s="28" t="s">
        <v>540</v>
      </c>
      <c r="F45" s="87">
        <v>60000</v>
      </c>
      <c r="G45" s="29">
        <v>33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44812</v>
      </c>
      <c r="B46" s="29">
        <v>530357</v>
      </c>
      <c r="C46" s="28" t="s">
        <v>1069</v>
      </c>
      <c r="D46" s="28" t="s">
        <v>1070</v>
      </c>
      <c r="E46" s="28" t="s">
        <v>541</v>
      </c>
      <c r="F46" s="87">
        <v>60000</v>
      </c>
      <c r="G46" s="29">
        <v>34.799999999999997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44812</v>
      </c>
      <c r="B47" s="29">
        <v>530357</v>
      </c>
      <c r="C47" s="28" t="s">
        <v>1069</v>
      </c>
      <c r="D47" s="28" t="s">
        <v>866</v>
      </c>
      <c r="E47" s="28" t="s">
        <v>541</v>
      </c>
      <c r="F47" s="87">
        <v>150000</v>
      </c>
      <c r="G47" s="29">
        <v>34.72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44812</v>
      </c>
      <c r="B48" s="29">
        <v>530357</v>
      </c>
      <c r="C48" s="28" t="s">
        <v>1069</v>
      </c>
      <c r="D48" s="28" t="s">
        <v>1071</v>
      </c>
      <c r="E48" s="28" t="s">
        <v>541</v>
      </c>
      <c r="F48" s="87">
        <v>240122</v>
      </c>
      <c r="G48" s="29">
        <v>32.01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44812</v>
      </c>
      <c r="B49" s="29">
        <v>530357</v>
      </c>
      <c r="C49" s="28" t="s">
        <v>1069</v>
      </c>
      <c r="D49" s="28" t="s">
        <v>866</v>
      </c>
      <c r="E49" s="28" t="s">
        <v>540</v>
      </c>
      <c r="F49" s="87">
        <v>150000</v>
      </c>
      <c r="G49" s="29">
        <v>31.87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44812</v>
      </c>
      <c r="B50" s="29">
        <v>530357</v>
      </c>
      <c r="C50" s="28" t="s">
        <v>1069</v>
      </c>
      <c r="D50" s="28" t="s">
        <v>1071</v>
      </c>
      <c r="E50" s="28" t="s">
        <v>540</v>
      </c>
      <c r="F50" s="87">
        <v>240122</v>
      </c>
      <c r="G50" s="29">
        <v>32.08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44812</v>
      </c>
      <c r="B51" s="29">
        <v>530357</v>
      </c>
      <c r="C51" s="28" t="s">
        <v>1069</v>
      </c>
      <c r="D51" s="28" t="s">
        <v>1072</v>
      </c>
      <c r="E51" s="28" t="s">
        <v>541</v>
      </c>
      <c r="F51" s="87">
        <v>1047768</v>
      </c>
      <c r="G51" s="29">
        <v>32.1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44812</v>
      </c>
      <c r="B52" s="29">
        <v>530357</v>
      </c>
      <c r="C52" s="28" t="s">
        <v>1069</v>
      </c>
      <c r="D52" s="28" t="s">
        <v>1073</v>
      </c>
      <c r="E52" s="28" t="s">
        <v>540</v>
      </c>
      <c r="F52" s="87">
        <v>45000</v>
      </c>
      <c r="G52" s="29">
        <v>32.450000000000003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44812</v>
      </c>
      <c r="B53" s="29">
        <v>530357</v>
      </c>
      <c r="C53" s="28" t="s">
        <v>1069</v>
      </c>
      <c r="D53" s="28" t="s">
        <v>1074</v>
      </c>
      <c r="E53" s="28" t="s">
        <v>540</v>
      </c>
      <c r="F53" s="87">
        <v>230000</v>
      </c>
      <c r="G53" s="29">
        <v>32.49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44812</v>
      </c>
      <c r="B54" s="29">
        <v>530357</v>
      </c>
      <c r="C54" s="28" t="s">
        <v>1069</v>
      </c>
      <c r="D54" s="28" t="s">
        <v>1075</v>
      </c>
      <c r="E54" s="28" t="s">
        <v>540</v>
      </c>
      <c r="F54" s="87">
        <v>300000</v>
      </c>
      <c r="G54" s="29">
        <v>32.270000000000003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44812</v>
      </c>
      <c r="B55" s="29">
        <v>530357</v>
      </c>
      <c r="C55" s="28" t="s">
        <v>1069</v>
      </c>
      <c r="D55" s="28" t="s">
        <v>1076</v>
      </c>
      <c r="E55" s="28" t="s">
        <v>540</v>
      </c>
      <c r="F55" s="87">
        <v>482819</v>
      </c>
      <c r="G55" s="29">
        <v>32.659999999999997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44812</v>
      </c>
      <c r="B56" s="29">
        <v>530357</v>
      </c>
      <c r="C56" s="28" t="s">
        <v>1069</v>
      </c>
      <c r="D56" s="28" t="s">
        <v>1077</v>
      </c>
      <c r="E56" s="28" t="s">
        <v>540</v>
      </c>
      <c r="F56" s="87">
        <v>55510</v>
      </c>
      <c r="G56" s="29">
        <v>32.25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44812</v>
      </c>
      <c r="B57" s="29">
        <v>530357</v>
      </c>
      <c r="C57" s="28" t="s">
        <v>1069</v>
      </c>
      <c r="D57" s="28" t="s">
        <v>1077</v>
      </c>
      <c r="E57" s="28" t="s">
        <v>541</v>
      </c>
      <c r="F57" s="87">
        <v>55510</v>
      </c>
      <c r="G57" s="29">
        <v>33.31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44812</v>
      </c>
      <c r="B58" s="29">
        <v>533602</v>
      </c>
      <c r="C58" s="28" t="s">
        <v>996</v>
      </c>
      <c r="D58" s="28" t="s">
        <v>1002</v>
      </c>
      <c r="E58" s="28" t="s">
        <v>541</v>
      </c>
      <c r="F58" s="87">
        <v>920000</v>
      </c>
      <c r="G58" s="29">
        <v>12.54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44812</v>
      </c>
      <c r="B59" s="29">
        <v>540360</v>
      </c>
      <c r="C59" s="28" t="s">
        <v>1078</v>
      </c>
      <c r="D59" s="28" t="s">
        <v>1079</v>
      </c>
      <c r="E59" s="28" t="s">
        <v>541</v>
      </c>
      <c r="F59" s="87">
        <v>9155</v>
      </c>
      <c r="G59" s="29">
        <v>137.51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44812</v>
      </c>
      <c r="B60" s="29">
        <v>540360</v>
      </c>
      <c r="C60" s="28" t="s">
        <v>1078</v>
      </c>
      <c r="D60" s="28" t="s">
        <v>1079</v>
      </c>
      <c r="E60" s="28" t="s">
        <v>540</v>
      </c>
      <c r="F60" s="87">
        <v>53966</v>
      </c>
      <c r="G60" s="29">
        <v>137.74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44812</v>
      </c>
      <c r="B61" s="29">
        <v>540360</v>
      </c>
      <c r="C61" s="28" t="s">
        <v>1078</v>
      </c>
      <c r="D61" s="28" t="s">
        <v>1080</v>
      </c>
      <c r="E61" s="28" t="s">
        <v>540</v>
      </c>
      <c r="F61" s="87">
        <v>50000</v>
      </c>
      <c r="G61" s="29">
        <v>137.83000000000001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44812</v>
      </c>
      <c r="B62" s="29">
        <v>511000</v>
      </c>
      <c r="C62" s="28" t="s">
        <v>997</v>
      </c>
      <c r="D62" s="28" t="s">
        <v>1081</v>
      </c>
      <c r="E62" s="28" t="s">
        <v>540</v>
      </c>
      <c r="F62" s="87">
        <v>79923</v>
      </c>
      <c r="G62" s="29">
        <v>5.0199999999999996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44812</v>
      </c>
      <c r="B63" s="29">
        <v>511688</v>
      </c>
      <c r="C63" s="28" t="s">
        <v>1082</v>
      </c>
      <c r="D63" s="28" t="s">
        <v>1083</v>
      </c>
      <c r="E63" s="28" t="s">
        <v>541</v>
      </c>
      <c r="F63" s="87">
        <v>39200</v>
      </c>
      <c r="G63" s="29">
        <v>6.72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44812</v>
      </c>
      <c r="B64" s="29">
        <v>543578</v>
      </c>
      <c r="C64" s="28" t="s">
        <v>888</v>
      </c>
      <c r="D64" s="28" t="s">
        <v>1084</v>
      </c>
      <c r="E64" s="28" t="s">
        <v>541</v>
      </c>
      <c r="F64" s="87">
        <v>12000</v>
      </c>
      <c r="G64" s="29">
        <v>60.95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44812</v>
      </c>
      <c r="B65" s="29">
        <v>543578</v>
      </c>
      <c r="C65" s="28" t="s">
        <v>888</v>
      </c>
      <c r="D65" s="28" t="s">
        <v>1085</v>
      </c>
      <c r="E65" s="28" t="s">
        <v>541</v>
      </c>
      <c r="F65" s="87">
        <v>12000</v>
      </c>
      <c r="G65" s="29">
        <v>60.95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44812</v>
      </c>
      <c r="B66" s="29">
        <v>541444</v>
      </c>
      <c r="C66" s="28" t="s">
        <v>1086</v>
      </c>
      <c r="D66" s="28" t="s">
        <v>1087</v>
      </c>
      <c r="E66" s="28" t="s">
        <v>540</v>
      </c>
      <c r="F66" s="87">
        <v>92768</v>
      </c>
      <c r="G66" s="29">
        <v>20.81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44812</v>
      </c>
      <c r="B67" s="29">
        <v>539143</v>
      </c>
      <c r="C67" s="28" t="s">
        <v>1088</v>
      </c>
      <c r="D67" s="28" t="s">
        <v>866</v>
      </c>
      <c r="E67" s="28" t="s">
        <v>541</v>
      </c>
      <c r="F67" s="87">
        <v>102507</v>
      </c>
      <c r="G67" s="29">
        <v>17.3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44812</v>
      </c>
      <c r="B68" s="29">
        <v>531120</v>
      </c>
      <c r="C68" s="28" t="s">
        <v>999</v>
      </c>
      <c r="D68" s="28" t="s">
        <v>1000</v>
      </c>
      <c r="E68" s="28" t="s">
        <v>541</v>
      </c>
      <c r="F68" s="87">
        <v>370664</v>
      </c>
      <c r="G68" s="29">
        <v>27.01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44812</v>
      </c>
      <c r="B69" s="29">
        <v>531120</v>
      </c>
      <c r="C69" s="28" t="s">
        <v>999</v>
      </c>
      <c r="D69" s="28" t="s">
        <v>1000</v>
      </c>
      <c r="E69" s="28" t="s">
        <v>540</v>
      </c>
      <c r="F69" s="87">
        <v>2733411</v>
      </c>
      <c r="G69" s="29">
        <v>26.9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44812</v>
      </c>
      <c r="B70" s="29">
        <v>543540</v>
      </c>
      <c r="C70" s="28" t="s">
        <v>1089</v>
      </c>
      <c r="D70" s="28" t="s">
        <v>1006</v>
      </c>
      <c r="E70" s="28" t="s">
        <v>540</v>
      </c>
      <c r="F70" s="87">
        <v>12000</v>
      </c>
      <c r="G70" s="29">
        <v>215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44812</v>
      </c>
      <c r="B71" s="29">
        <v>530095</v>
      </c>
      <c r="C71" s="28" t="s">
        <v>1090</v>
      </c>
      <c r="D71" s="28" t="s">
        <v>1091</v>
      </c>
      <c r="E71" s="28" t="s">
        <v>541</v>
      </c>
      <c r="F71" s="87">
        <v>20948</v>
      </c>
      <c r="G71" s="29">
        <v>30.5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44812</v>
      </c>
      <c r="B72" s="29">
        <v>530095</v>
      </c>
      <c r="C72" s="28" t="s">
        <v>1090</v>
      </c>
      <c r="D72" s="28" t="s">
        <v>1092</v>
      </c>
      <c r="E72" s="28" t="s">
        <v>540</v>
      </c>
      <c r="F72" s="87">
        <v>50000</v>
      </c>
      <c r="G72" s="29">
        <v>30.5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44812</v>
      </c>
      <c r="B73" s="29">
        <v>531172</v>
      </c>
      <c r="C73" s="28" t="s">
        <v>1093</v>
      </c>
      <c r="D73" s="28" t="s">
        <v>1094</v>
      </c>
      <c r="E73" s="28" t="s">
        <v>540</v>
      </c>
      <c r="F73" s="87">
        <v>103400</v>
      </c>
      <c r="G73" s="29">
        <v>27.57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44812</v>
      </c>
      <c r="B74" s="29">
        <v>511557</v>
      </c>
      <c r="C74" s="28" t="s">
        <v>1095</v>
      </c>
      <c r="D74" s="28" t="s">
        <v>1096</v>
      </c>
      <c r="E74" s="28" t="s">
        <v>541</v>
      </c>
      <c r="F74" s="87">
        <v>2400000</v>
      </c>
      <c r="G74" s="29">
        <v>1.51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44812</v>
      </c>
      <c r="B75" s="29">
        <v>534708</v>
      </c>
      <c r="C75" s="28" t="s">
        <v>1097</v>
      </c>
      <c r="D75" s="28" t="s">
        <v>1098</v>
      </c>
      <c r="E75" s="28" t="s">
        <v>540</v>
      </c>
      <c r="F75" s="87">
        <v>66000</v>
      </c>
      <c r="G75" s="29">
        <v>6.02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44812</v>
      </c>
      <c r="B76" s="29">
        <v>534708</v>
      </c>
      <c r="C76" s="28" t="s">
        <v>1097</v>
      </c>
      <c r="D76" s="28" t="s">
        <v>1068</v>
      </c>
      <c r="E76" s="28" t="s">
        <v>541</v>
      </c>
      <c r="F76" s="87">
        <v>105000</v>
      </c>
      <c r="G76" s="29">
        <v>6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44812</v>
      </c>
      <c r="B77" s="29">
        <v>543590</v>
      </c>
      <c r="C77" s="28" t="s">
        <v>1001</v>
      </c>
      <c r="D77" s="28" t="s">
        <v>1099</v>
      </c>
      <c r="E77" s="28" t="s">
        <v>540</v>
      </c>
      <c r="F77" s="87">
        <v>150000</v>
      </c>
      <c r="G77" s="29">
        <v>57.05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44812</v>
      </c>
      <c r="B78" s="29">
        <v>543590</v>
      </c>
      <c r="C78" s="28" t="s">
        <v>1001</v>
      </c>
      <c r="D78" s="28" t="s">
        <v>1100</v>
      </c>
      <c r="E78" s="28" t="s">
        <v>540</v>
      </c>
      <c r="F78" s="87">
        <v>278000</v>
      </c>
      <c r="G78" s="29">
        <v>57.05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44812</v>
      </c>
      <c r="B79" s="29">
        <v>543590</v>
      </c>
      <c r="C79" s="28" t="s">
        <v>1001</v>
      </c>
      <c r="D79" s="28" t="s">
        <v>1101</v>
      </c>
      <c r="E79" s="28" t="s">
        <v>540</v>
      </c>
      <c r="F79" s="87">
        <v>400000</v>
      </c>
      <c r="G79" s="29">
        <v>57.05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44812</v>
      </c>
      <c r="B80" s="29">
        <v>543590</v>
      </c>
      <c r="C80" s="28" t="s">
        <v>1001</v>
      </c>
      <c r="D80" s="28" t="s">
        <v>1102</v>
      </c>
      <c r="E80" s="28" t="s">
        <v>541</v>
      </c>
      <c r="F80" s="87">
        <v>344000</v>
      </c>
      <c r="G80" s="29">
        <v>57.05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44812</v>
      </c>
      <c r="B81" s="29">
        <v>543590</v>
      </c>
      <c r="C81" s="28" t="s">
        <v>1001</v>
      </c>
      <c r="D81" s="28" t="s">
        <v>1103</v>
      </c>
      <c r="E81" s="28" t="s">
        <v>541</v>
      </c>
      <c r="F81" s="87">
        <v>114000</v>
      </c>
      <c r="G81" s="29">
        <v>57.05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44812</v>
      </c>
      <c r="B82" s="29">
        <v>543590</v>
      </c>
      <c r="C82" s="28" t="s">
        <v>1001</v>
      </c>
      <c r="D82" s="28" t="s">
        <v>1104</v>
      </c>
      <c r="E82" s="28" t="s">
        <v>541</v>
      </c>
      <c r="F82" s="87">
        <v>114000</v>
      </c>
      <c r="G82" s="29">
        <v>57.05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44812</v>
      </c>
      <c r="B83" s="29">
        <v>543590</v>
      </c>
      <c r="C83" s="28" t="s">
        <v>1001</v>
      </c>
      <c r="D83" s="28" t="s">
        <v>1105</v>
      </c>
      <c r="E83" s="28" t="s">
        <v>541</v>
      </c>
      <c r="F83" s="87">
        <v>230000</v>
      </c>
      <c r="G83" s="29">
        <v>57.06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44812</v>
      </c>
      <c r="B84" s="29">
        <v>543590</v>
      </c>
      <c r="C84" s="28" t="s">
        <v>1001</v>
      </c>
      <c r="D84" s="28" t="s">
        <v>1106</v>
      </c>
      <c r="E84" s="28" t="s">
        <v>541</v>
      </c>
      <c r="F84" s="87">
        <v>574000</v>
      </c>
      <c r="G84" s="29">
        <v>57.05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44812</v>
      </c>
      <c r="B85" s="29">
        <v>543590</v>
      </c>
      <c r="C85" s="28" t="s">
        <v>1001</v>
      </c>
      <c r="D85" s="28" t="s">
        <v>1107</v>
      </c>
      <c r="E85" s="28" t="s">
        <v>540</v>
      </c>
      <c r="F85" s="87">
        <v>750000</v>
      </c>
      <c r="G85" s="29">
        <v>57.05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44812</v>
      </c>
      <c r="B86" s="29">
        <v>543590</v>
      </c>
      <c r="C86" s="28" t="s">
        <v>1001</v>
      </c>
      <c r="D86" s="28" t="s">
        <v>1108</v>
      </c>
      <c r="E86" s="28" t="s">
        <v>541</v>
      </c>
      <c r="F86" s="87">
        <v>574000</v>
      </c>
      <c r="G86" s="29">
        <v>57.05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44812</v>
      </c>
      <c r="B87" s="29">
        <v>543590</v>
      </c>
      <c r="C87" s="28" t="s">
        <v>1001</v>
      </c>
      <c r="D87" s="28" t="s">
        <v>866</v>
      </c>
      <c r="E87" s="28" t="s">
        <v>540</v>
      </c>
      <c r="F87" s="87">
        <v>220000</v>
      </c>
      <c r="G87" s="29">
        <v>57.05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44812</v>
      </c>
      <c r="B88" s="29">
        <v>512115</v>
      </c>
      <c r="C88" s="28" t="s">
        <v>1109</v>
      </c>
      <c r="D88" s="28" t="s">
        <v>971</v>
      </c>
      <c r="E88" s="28" t="s">
        <v>540</v>
      </c>
      <c r="F88" s="87">
        <v>11000</v>
      </c>
      <c r="G88" s="29">
        <v>30.53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44812</v>
      </c>
      <c r="B89" s="29">
        <v>512115</v>
      </c>
      <c r="C89" s="28" t="s">
        <v>1109</v>
      </c>
      <c r="D89" s="28" t="s">
        <v>1110</v>
      </c>
      <c r="E89" s="28" t="s">
        <v>541</v>
      </c>
      <c r="F89" s="87">
        <v>5630</v>
      </c>
      <c r="G89" s="29">
        <v>30.27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44812</v>
      </c>
      <c r="B90" s="29">
        <v>540821</v>
      </c>
      <c r="C90" s="28" t="s">
        <v>948</v>
      </c>
      <c r="D90" s="28" t="s">
        <v>949</v>
      </c>
      <c r="E90" s="28" t="s">
        <v>541</v>
      </c>
      <c r="F90" s="87">
        <v>800000</v>
      </c>
      <c r="G90" s="29">
        <v>22.85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44812</v>
      </c>
      <c r="B91" s="29">
        <v>570005</v>
      </c>
      <c r="C91" s="28" t="s">
        <v>1111</v>
      </c>
      <c r="D91" s="28" t="s">
        <v>1112</v>
      </c>
      <c r="E91" s="28" t="s">
        <v>541</v>
      </c>
      <c r="F91" s="87">
        <v>650000</v>
      </c>
      <c r="G91" s="29">
        <v>10.57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44812</v>
      </c>
      <c r="B92" s="29">
        <v>538875</v>
      </c>
      <c r="C92" s="28" t="s">
        <v>1113</v>
      </c>
      <c r="D92" s="28" t="s">
        <v>1114</v>
      </c>
      <c r="E92" s="28" t="s">
        <v>541</v>
      </c>
      <c r="F92" s="87">
        <v>100000</v>
      </c>
      <c r="G92" s="29">
        <v>22.14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44812</v>
      </c>
      <c r="B93" s="29">
        <v>526479</v>
      </c>
      <c r="C93" s="28" t="s">
        <v>1115</v>
      </c>
      <c r="D93" s="28" t="s">
        <v>1116</v>
      </c>
      <c r="E93" s="28" t="s">
        <v>540</v>
      </c>
      <c r="F93" s="87">
        <v>53565</v>
      </c>
      <c r="G93" s="29">
        <v>118.53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44812</v>
      </c>
      <c r="B94" s="29">
        <v>542034</v>
      </c>
      <c r="C94" s="28" t="s">
        <v>1117</v>
      </c>
      <c r="D94" s="28" t="s">
        <v>1118</v>
      </c>
      <c r="E94" s="28" t="s">
        <v>540</v>
      </c>
      <c r="F94" s="87">
        <v>76000</v>
      </c>
      <c r="G94" s="29">
        <v>37.44</v>
      </c>
      <c r="H94" s="29" t="s">
        <v>306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44812</v>
      </c>
      <c r="B95" s="29">
        <v>542034</v>
      </c>
      <c r="C95" s="28" t="s">
        <v>1117</v>
      </c>
      <c r="D95" s="28" t="s">
        <v>1003</v>
      </c>
      <c r="E95" s="28" t="s">
        <v>541</v>
      </c>
      <c r="F95" s="87">
        <v>46322</v>
      </c>
      <c r="G95" s="29">
        <v>39.979999999999997</v>
      </c>
      <c r="H95" s="29" t="s">
        <v>306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44812</v>
      </c>
      <c r="B96" s="29">
        <v>542034</v>
      </c>
      <c r="C96" s="28" t="s">
        <v>1117</v>
      </c>
      <c r="D96" s="28" t="s">
        <v>1003</v>
      </c>
      <c r="E96" s="28" t="s">
        <v>540</v>
      </c>
      <c r="F96" s="87">
        <v>50468</v>
      </c>
      <c r="G96" s="29">
        <v>38.549999999999997</v>
      </c>
      <c r="H96" s="29" t="s">
        <v>306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44812</v>
      </c>
      <c r="B97" s="29">
        <v>542034</v>
      </c>
      <c r="C97" s="28" t="s">
        <v>1117</v>
      </c>
      <c r="D97" s="28" t="s">
        <v>1056</v>
      </c>
      <c r="E97" s="28" t="s">
        <v>541</v>
      </c>
      <c r="F97" s="87">
        <v>139000</v>
      </c>
      <c r="G97" s="29">
        <v>36.85</v>
      </c>
      <c r="H97" s="29" t="s">
        <v>306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44812</v>
      </c>
      <c r="B98" s="29">
        <v>542034</v>
      </c>
      <c r="C98" s="28" t="s">
        <v>1117</v>
      </c>
      <c r="D98" s="28" t="s">
        <v>1119</v>
      </c>
      <c r="E98" s="28" t="s">
        <v>541</v>
      </c>
      <c r="F98" s="87">
        <v>175795</v>
      </c>
      <c r="G98" s="29">
        <v>36.85</v>
      </c>
      <c r="H98" s="29" t="s">
        <v>306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44812</v>
      </c>
      <c r="B99" s="29">
        <v>530611</v>
      </c>
      <c r="C99" s="28" t="s">
        <v>1120</v>
      </c>
      <c r="D99" s="28" t="s">
        <v>1121</v>
      </c>
      <c r="E99" s="28" t="s">
        <v>541</v>
      </c>
      <c r="F99" s="87">
        <v>1168715</v>
      </c>
      <c r="G99" s="29">
        <v>1.41</v>
      </c>
      <c r="H99" s="29" t="s">
        <v>306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44812</v>
      </c>
      <c r="B100" s="29">
        <v>539310</v>
      </c>
      <c r="C100" s="28" t="s">
        <v>1122</v>
      </c>
      <c r="D100" s="28" t="s">
        <v>1123</v>
      </c>
      <c r="E100" s="28" t="s">
        <v>541</v>
      </c>
      <c r="F100" s="87">
        <v>165000</v>
      </c>
      <c r="G100" s="29">
        <v>68.3</v>
      </c>
      <c r="H100" s="29" t="s">
        <v>306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44812</v>
      </c>
      <c r="B101" s="29">
        <v>539040</v>
      </c>
      <c r="C101" s="28" t="s">
        <v>1124</v>
      </c>
      <c r="D101" s="28" t="s">
        <v>998</v>
      </c>
      <c r="E101" s="28" t="s">
        <v>540</v>
      </c>
      <c r="F101" s="87">
        <v>20000</v>
      </c>
      <c r="G101" s="29">
        <v>25.7</v>
      </c>
      <c r="H101" s="29" t="s">
        <v>306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44812</v>
      </c>
      <c r="B102" s="29">
        <v>539040</v>
      </c>
      <c r="C102" s="28" t="s">
        <v>1124</v>
      </c>
      <c r="D102" s="28" t="s">
        <v>1125</v>
      </c>
      <c r="E102" s="28" t="s">
        <v>540</v>
      </c>
      <c r="F102" s="87">
        <v>20000</v>
      </c>
      <c r="G102" s="29">
        <v>25.7</v>
      </c>
      <c r="H102" s="29" t="s">
        <v>306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44812</v>
      </c>
      <c r="B103" s="29">
        <v>539040</v>
      </c>
      <c r="C103" s="28" t="s">
        <v>1124</v>
      </c>
      <c r="D103" s="28" t="s">
        <v>1126</v>
      </c>
      <c r="E103" s="28" t="s">
        <v>540</v>
      </c>
      <c r="F103" s="87">
        <v>25000</v>
      </c>
      <c r="G103" s="29">
        <v>25.69</v>
      </c>
      <c r="H103" s="29" t="s">
        <v>306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44812</v>
      </c>
      <c r="B104" s="29">
        <v>539040</v>
      </c>
      <c r="C104" s="28" t="s">
        <v>1124</v>
      </c>
      <c r="D104" s="28" t="s">
        <v>1127</v>
      </c>
      <c r="E104" s="28" t="s">
        <v>541</v>
      </c>
      <c r="F104" s="87">
        <v>150000</v>
      </c>
      <c r="G104" s="29">
        <v>25.7</v>
      </c>
      <c r="H104" s="29" t="s">
        <v>306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44812</v>
      </c>
      <c r="B105" s="29">
        <v>539040</v>
      </c>
      <c r="C105" s="28" t="s">
        <v>1124</v>
      </c>
      <c r="D105" s="28" t="s">
        <v>1128</v>
      </c>
      <c r="E105" s="28" t="s">
        <v>540</v>
      </c>
      <c r="F105" s="87">
        <v>25000</v>
      </c>
      <c r="G105" s="29">
        <v>25.7</v>
      </c>
      <c r="H105" s="29" t="s">
        <v>306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44812</v>
      </c>
      <c r="B106" s="29">
        <v>539040</v>
      </c>
      <c r="C106" s="28" t="s">
        <v>1124</v>
      </c>
      <c r="D106" s="28" t="s">
        <v>1129</v>
      </c>
      <c r="E106" s="28" t="s">
        <v>540</v>
      </c>
      <c r="F106" s="87">
        <v>25000</v>
      </c>
      <c r="G106" s="29">
        <v>25.64</v>
      </c>
      <c r="H106" s="29" t="s">
        <v>306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44812</v>
      </c>
      <c r="B107" s="29">
        <v>539040</v>
      </c>
      <c r="C107" s="28" t="s">
        <v>1124</v>
      </c>
      <c r="D107" s="28" t="s">
        <v>1130</v>
      </c>
      <c r="E107" s="28" t="s">
        <v>541</v>
      </c>
      <c r="F107" s="87">
        <v>20308</v>
      </c>
      <c r="G107" s="29">
        <v>25.54</v>
      </c>
      <c r="H107" s="29" t="s">
        <v>306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44812</v>
      </c>
      <c r="B108" s="29">
        <v>539040</v>
      </c>
      <c r="C108" s="28" t="s">
        <v>1124</v>
      </c>
      <c r="D108" s="28" t="s">
        <v>1131</v>
      </c>
      <c r="E108" s="28" t="s">
        <v>540</v>
      </c>
      <c r="F108" s="87">
        <v>99605</v>
      </c>
      <c r="G108" s="29">
        <v>25.03</v>
      </c>
      <c r="H108" s="29" t="s">
        <v>306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44812</v>
      </c>
      <c r="B109" s="29">
        <v>539040</v>
      </c>
      <c r="C109" s="28" t="s">
        <v>1124</v>
      </c>
      <c r="D109" s="28" t="s">
        <v>1006</v>
      </c>
      <c r="E109" s="28" t="s">
        <v>541</v>
      </c>
      <c r="F109" s="87">
        <v>232160</v>
      </c>
      <c r="G109" s="29">
        <v>25.69</v>
      </c>
      <c r="H109" s="29" t="s">
        <v>306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44812</v>
      </c>
      <c r="B110" s="29">
        <v>539040</v>
      </c>
      <c r="C110" s="28" t="s">
        <v>1124</v>
      </c>
      <c r="D110" s="28" t="s">
        <v>1132</v>
      </c>
      <c r="E110" s="28" t="s">
        <v>540</v>
      </c>
      <c r="F110" s="87">
        <v>40000</v>
      </c>
      <c r="G110" s="29">
        <v>25.64</v>
      </c>
      <c r="H110" s="29" t="s">
        <v>306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44812</v>
      </c>
      <c r="B111" s="29">
        <v>539040</v>
      </c>
      <c r="C111" s="28" t="s">
        <v>1124</v>
      </c>
      <c r="D111" s="28" t="s">
        <v>1133</v>
      </c>
      <c r="E111" s="28" t="s">
        <v>541</v>
      </c>
      <c r="F111" s="87">
        <v>30000</v>
      </c>
      <c r="G111" s="29">
        <v>23.85</v>
      </c>
      <c r="H111" s="29" t="s">
        <v>306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44812</v>
      </c>
      <c r="B112" s="29">
        <v>539040</v>
      </c>
      <c r="C112" s="28" t="s">
        <v>1124</v>
      </c>
      <c r="D112" s="28" t="s">
        <v>866</v>
      </c>
      <c r="E112" s="28" t="s">
        <v>541</v>
      </c>
      <c r="F112" s="87">
        <v>45000</v>
      </c>
      <c r="G112" s="29">
        <v>25.6</v>
      </c>
      <c r="H112" s="29" t="s">
        <v>306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44812</v>
      </c>
      <c r="B113" s="29">
        <v>539040</v>
      </c>
      <c r="C113" s="28" t="s">
        <v>1124</v>
      </c>
      <c r="D113" s="28" t="s">
        <v>866</v>
      </c>
      <c r="E113" s="28" t="s">
        <v>540</v>
      </c>
      <c r="F113" s="87">
        <v>12500</v>
      </c>
      <c r="G113" s="29">
        <v>25.7</v>
      </c>
      <c r="H113" s="29" t="s">
        <v>306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44812</v>
      </c>
      <c r="B114" s="29">
        <v>539040</v>
      </c>
      <c r="C114" s="28" t="s">
        <v>1124</v>
      </c>
      <c r="D114" s="28" t="s">
        <v>1134</v>
      </c>
      <c r="E114" s="28" t="s">
        <v>540</v>
      </c>
      <c r="F114" s="87">
        <v>20001</v>
      </c>
      <c r="G114" s="29">
        <v>24.92</v>
      </c>
      <c r="H114" s="29" t="s">
        <v>306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44812</v>
      </c>
      <c r="B115" s="29">
        <v>539040</v>
      </c>
      <c r="C115" s="28" t="s">
        <v>1124</v>
      </c>
      <c r="D115" s="28" t="s">
        <v>1135</v>
      </c>
      <c r="E115" s="28" t="s">
        <v>540</v>
      </c>
      <c r="F115" s="87">
        <v>21300</v>
      </c>
      <c r="G115" s="29">
        <v>25.63</v>
      </c>
      <c r="H115" s="29" t="s">
        <v>306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44812</v>
      </c>
      <c r="B116" s="29">
        <v>533576</v>
      </c>
      <c r="C116" s="28" t="s">
        <v>1136</v>
      </c>
      <c r="D116" s="28" t="s">
        <v>1137</v>
      </c>
      <c r="E116" s="28" t="s">
        <v>540</v>
      </c>
      <c r="F116" s="87">
        <v>166291</v>
      </c>
      <c r="G116" s="29">
        <v>27.04</v>
      </c>
      <c r="H116" s="29" t="s">
        <v>306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44812</v>
      </c>
      <c r="B117" s="29">
        <v>533576</v>
      </c>
      <c r="C117" s="28" t="s">
        <v>1136</v>
      </c>
      <c r="D117" s="28" t="s">
        <v>1137</v>
      </c>
      <c r="E117" s="28" t="s">
        <v>541</v>
      </c>
      <c r="F117" s="87">
        <v>80036</v>
      </c>
      <c r="G117" s="29">
        <v>27</v>
      </c>
      <c r="H117" s="29" t="s">
        <v>306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44812</v>
      </c>
      <c r="B118" s="29">
        <v>511523</v>
      </c>
      <c r="C118" s="28" t="s">
        <v>1138</v>
      </c>
      <c r="D118" s="28" t="s">
        <v>1139</v>
      </c>
      <c r="E118" s="28" t="s">
        <v>541</v>
      </c>
      <c r="F118" s="87">
        <v>99466</v>
      </c>
      <c r="G118" s="29">
        <v>12.24</v>
      </c>
      <c r="H118" s="29" t="s">
        <v>306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44812</v>
      </c>
      <c r="B119" s="29">
        <v>511523</v>
      </c>
      <c r="C119" s="28" t="s">
        <v>1138</v>
      </c>
      <c r="D119" s="28" t="s">
        <v>1140</v>
      </c>
      <c r="E119" s="28" t="s">
        <v>540</v>
      </c>
      <c r="F119" s="87">
        <v>60000</v>
      </c>
      <c r="G119" s="29">
        <v>12.24</v>
      </c>
      <c r="H119" s="29" t="s">
        <v>306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44812</v>
      </c>
      <c r="B120" s="29">
        <v>539331</v>
      </c>
      <c r="C120" s="28" t="s">
        <v>1141</v>
      </c>
      <c r="D120" s="28" t="s">
        <v>1142</v>
      </c>
      <c r="E120" s="28" t="s">
        <v>541</v>
      </c>
      <c r="F120" s="87">
        <v>100000</v>
      </c>
      <c r="G120" s="29">
        <v>107</v>
      </c>
      <c r="H120" s="29" t="s">
        <v>306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44812</v>
      </c>
      <c r="B121" s="29">
        <v>503675</v>
      </c>
      <c r="C121" s="28" t="s">
        <v>1143</v>
      </c>
      <c r="D121" s="28" t="s">
        <v>1144</v>
      </c>
      <c r="E121" s="28" t="s">
        <v>540</v>
      </c>
      <c r="F121" s="87">
        <v>301105</v>
      </c>
      <c r="G121" s="29">
        <v>1.52</v>
      </c>
      <c r="H121" s="29" t="s">
        <v>306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44812</v>
      </c>
      <c r="B122" s="29">
        <v>503675</v>
      </c>
      <c r="C122" s="28" t="s">
        <v>1143</v>
      </c>
      <c r="D122" s="28" t="s">
        <v>1144</v>
      </c>
      <c r="E122" s="28" t="s">
        <v>541</v>
      </c>
      <c r="F122" s="87">
        <v>328343</v>
      </c>
      <c r="G122" s="29">
        <v>1.58</v>
      </c>
      <c r="H122" s="29" t="s">
        <v>306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44812</v>
      </c>
      <c r="B123" s="29">
        <v>503675</v>
      </c>
      <c r="C123" s="28" t="s">
        <v>1143</v>
      </c>
      <c r="D123" s="28" t="s">
        <v>1145</v>
      </c>
      <c r="E123" s="28" t="s">
        <v>541</v>
      </c>
      <c r="F123" s="87">
        <v>870000</v>
      </c>
      <c r="G123" s="29">
        <v>1.48</v>
      </c>
      <c r="H123" s="29" t="s">
        <v>306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44812</v>
      </c>
      <c r="B124" s="29">
        <v>503675</v>
      </c>
      <c r="C124" s="28" t="s">
        <v>1143</v>
      </c>
      <c r="D124" s="28" t="s">
        <v>1071</v>
      </c>
      <c r="E124" s="28" t="s">
        <v>541</v>
      </c>
      <c r="F124" s="87">
        <v>163346</v>
      </c>
      <c r="G124" s="29">
        <v>1.46</v>
      </c>
      <c r="H124" s="29" t="s">
        <v>306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44812</v>
      </c>
      <c r="B125" s="29">
        <v>503675</v>
      </c>
      <c r="C125" s="28" t="s">
        <v>1143</v>
      </c>
      <c r="D125" s="28" t="s">
        <v>1071</v>
      </c>
      <c r="E125" s="28" t="s">
        <v>540</v>
      </c>
      <c r="F125" s="87">
        <v>299001</v>
      </c>
      <c r="G125" s="29">
        <v>1.46</v>
      </c>
      <c r="H125" s="29" t="s">
        <v>306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44812</v>
      </c>
      <c r="B126" s="29">
        <v>503675</v>
      </c>
      <c r="C126" s="28" t="s">
        <v>1143</v>
      </c>
      <c r="D126" s="28" t="s">
        <v>1146</v>
      </c>
      <c r="E126" s="28" t="s">
        <v>540</v>
      </c>
      <c r="F126" s="87">
        <v>90000</v>
      </c>
      <c r="G126" s="29">
        <v>1.78</v>
      </c>
      <c r="H126" s="29" t="s">
        <v>306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44812</v>
      </c>
      <c r="B127" s="29">
        <v>503675</v>
      </c>
      <c r="C127" s="28" t="s">
        <v>1143</v>
      </c>
      <c r="D127" s="28" t="s">
        <v>1147</v>
      </c>
      <c r="E127" s="28" t="s">
        <v>540</v>
      </c>
      <c r="F127" s="87">
        <v>589871</v>
      </c>
      <c r="G127" s="29">
        <v>1.46</v>
      </c>
      <c r="H127" s="29" t="s">
        <v>306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44812</v>
      </c>
      <c r="B128" s="29">
        <v>503675</v>
      </c>
      <c r="C128" s="28" t="s">
        <v>1143</v>
      </c>
      <c r="D128" s="28" t="s">
        <v>1146</v>
      </c>
      <c r="E128" s="28" t="s">
        <v>541</v>
      </c>
      <c r="F128" s="87">
        <v>270000</v>
      </c>
      <c r="G128" s="29">
        <v>1.76</v>
      </c>
      <c r="H128" s="29" t="s">
        <v>306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44812</v>
      </c>
      <c r="B129" s="29">
        <v>524661</v>
      </c>
      <c r="C129" s="28" t="s">
        <v>895</v>
      </c>
      <c r="D129" s="28" t="s">
        <v>951</v>
      </c>
      <c r="E129" s="28" t="s">
        <v>541</v>
      </c>
      <c r="F129" s="87">
        <v>65853</v>
      </c>
      <c r="G129" s="29">
        <v>7.55</v>
      </c>
      <c r="H129" s="29" t="s">
        <v>306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44812</v>
      </c>
      <c r="B130" s="29">
        <v>524661</v>
      </c>
      <c r="C130" s="28" t="s">
        <v>895</v>
      </c>
      <c r="D130" s="28" t="s">
        <v>951</v>
      </c>
      <c r="E130" s="28" t="s">
        <v>540</v>
      </c>
      <c r="F130" s="87">
        <v>103000</v>
      </c>
      <c r="G130" s="29">
        <v>7.6</v>
      </c>
      <c r="H130" s="29" t="s">
        <v>306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44812</v>
      </c>
      <c r="B131" s="29" t="s">
        <v>1148</v>
      </c>
      <c r="C131" s="28" t="s">
        <v>1149</v>
      </c>
      <c r="D131" s="28" t="s">
        <v>866</v>
      </c>
      <c r="E131" s="28" t="s">
        <v>540</v>
      </c>
      <c r="F131" s="87">
        <v>220000</v>
      </c>
      <c r="G131" s="29">
        <v>34.450000000000003</v>
      </c>
      <c r="H131" s="29" t="s">
        <v>816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44812</v>
      </c>
      <c r="B132" s="29" t="s">
        <v>952</v>
      </c>
      <c r="C132" s="28" t="s">
        <v>953</v>
      </c>
      <c r="D132" s="28" t="s">
        <v>1150</v>
      </c>
      <c r="E132" s="28" t="s">
        <v>540</v>
      </c>
      <c r="F132" s="87">
        <v>77855</v>
      </c>
      <c r="G132" s="29">
        <v>41.75</v>
      </c>
      <c r="H132" s="29" t="s">
        <v>816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44812</v>
      </c>
      <c r="B133" s="29" t="s">
        <v>952</v>
      </c>
      <c r="C133" s="28" t="s">
        <v>953</v>
      </c>
      <c r="D133" s="28" t="s">
        <v>954</v>
      </c>
      <c r="E133" s="28" t="s">
        <v>540</v>
      </c>
      <c r="F133" s="87">
        <v>81458</v>
      </c>
      <c r="G133" s="29">
        <v>41.88</v>
      </c>
      <c r="H133" s="29" t="s">
        <v>816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44812</v>
      </c>
      <c r="B134" s="29" t="s">
        <v>952</v>
      </c>
      <c r="C134" s="28" t="s">
        <v>953</v>
      </c>
      <c r="D134" s="28" t="s">
        <v>1151</v>
      </c>
      <c r="E134" s="28" t="s">
        <v>540</v>
      </c>
      <c r="F134" s="87">
        <v>60000</v>
      </c>
      <c r="G134" s="29">
        <v>42.1</v>
      </c>
      <c r="H134" s="29" t="s">
        <v>816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44812</v>
      </c>
      <c r="B135" s="29" t="s">
        <v>952</v>
      </c>
      <c r="C135" s="28" t="s">
        <v>953</v>
      </c>
      <c r="D135" s="28" t="s">
        <v>931</v>
      </c>
      <c r="E135" s="28" t="s">
        <v>540</v>
      </c>
      <c r="F135" s="87">
        <v>52505</v>
      </c>
      <c r="G135" s="29">
        <v>41.22</v>
      </c>
      <c r="H135" s="29" t="s">
        <v>816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44812</v>
      </c>
      <c r="B136" s="29" t="s">
        <v>1152</v>
      </c>
      <c r="C136" s="28" t="s">
        <v>1153</v>
      </c>
      <c r="D136" s="28" t="s">
        <v>1154</v>
      </c>
      <c r="E136" s="28" t="s">
        <v>540</v>
      </c>
      <c r="F136" s="87">
        <v>40000</v>
      </c>
      <c r="G136" s="29">
        <v>71.52</v>
      </c>
      <c r="H136" s="29" t="s">
        <v>816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44812</v>
      </c>
      <c r="B137" s="29" t="s">
        <v>1152</v>
      </c>
      <c r="C137" s="28" t="s">
        <v>1153</v>
      </c>
      <c r="D137" s="28" t="s">
        <v>1155</v>
      </c>
      <c r="E137" s="28" t="s">
        <v>540</v>
      </c>
      <c r="F137" s="87">
        <v>44000</v>
      </c>
      <c r="G137" s="29">
        <v>69.33</v>
      </c>
      <c r="H137" s="29" t="s">
        <v>816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44812</v>
      </c>
      <c r="B138" s="29" t="s">
        <v>1152</v>
      </c>
      <c r="C138" s="28" t="s">
        <v>1153</v>
      </c>
      <c r="D138" s="28" t="s">
        <v>1156</v>
      </c>
      <c r="E138" s="28" t="s">
        <v>540</v>
      </c>
      <c r="F138" s="87">
        <v>64000</v>
      </c>
      <c r="G138" s="29">
        <v>67.73</v>
      </c>
      <c r="H138" s="29" t="s">
        <v>816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44812</v>
      </c>
      <c r="B139" s="29" t="s">
        <v>1152</v>
      </c>
      <c r="C139" s="28" t="s">
        <v>1153</v>
      </c>
      <c r="D139" s="28" t="s">
        <v>972</v>
      </c>
      <c r="E139" s="28" t="s">
        <v>540</v>
      </c>
      <c r="F139" s="87">
        <v>72000</v>
      </c>
      <c r="G139" s="29">
        <v>70.48</v>
      </c>
      <c r="H139" s="29" t="s">
        <v>816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44812</v>
      </c>
      <c r="B140" s="29" t="s">
        <v>1152</v>
      </c>
      <c r="C140" s="28" t="s">
        <v>1153</v>
      </c>
      <c r="D140" s="28" t="s">
        <v>866</v>
      </c>
      <c r="E140" s="28" t="s">
        <v>540</v>
      </c>
      <c r="F140" s="87">
        <v>40000</v>
      </c>
      <c r="G140" s="29">
        <v>68.400000000000006</v>
      </c>
      <c r="H140" s="29" t="s">
        <v>816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44812</v>
      </c>
      <c r="B141" s="29" t="s">
        <v>1004</v>
      </c>
      <c r="C141" s="28" t="s">
        <v>1005</v>
      </c>
      <c r="D141" s="28" t="s">
        <v>1006</v>
      </c>
      <c r="E141" s="28" t="s">
        <v>540</v>
      </c>
      <c r="F141" s="87">
        <v>60000</v>
      </c>
      <c r="G141" s="29">
        <v>24.45</v>
      </c>
      <c r="H141" s="29" t="s">
        <v>816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44812</v>
      </c>
      <c r="B142" s="29" t="s">
        <v>1004</v>
      </c>
      <c r="C142" s="28" t="s">
        <v>1005</v>
      </c>
      <c r="D142" s="28" t="s">
        <v>1017</v>
      </c>
      <c r="E142" s="28" t="s">
        <v>540</v>
      </c>
      <c r="F142" s="87">
        <v>84000</v>
      </c>
      <c r="G142" s="29">
        <v>24.45</v>
      </c>
      <c r="H142" s="29" t="s">
        <v>816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44812</v>
      </c>
      <c r="B143" s="29" t="s">
        <v>1157</v>
      </c>
      <c r="C143" s="28" t="s">
        <v>1158</v>
      </c>
      <c r="D143" s="28" t="s">
        <v>1159</v>
      </c>
      <c r="E143" s="28" t="s">
        <v>540</v>
      </c>
      <c r="F143" s="87">
        <v>19200</v>
      </c>
      <c r="G143" s="29">
        <v>235.52</v>
      </c>
      <c r="H143" s="29" t="s">
        <v>816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44812</v>
      </c>
      <c r="B144" s="29" t="s">
        <v>1160</v>
      </c>
      <c r="C144" s="28" t="s">
        <v>1161</v>
      </c>
      <c r="D144" s="28" t="s">
        <v>1077</v>
      </c>
      <c r="E144" s="28" t="s">
        <v>540</v>
      </c>
      <c r="F144" s="87">
        <v>1595040</v>
      </c>
      <c r="G144" s="29">
        <v>54.73</v>
      </c>
      <c r="H144" s="29" t="s">
        <v>816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44812</v>
      </c>
      <c r="B145" s="29" t="s">
        <v>955</v>
      </c>
      <c r="C145" s="28" t="s">
        <v>956</v>
      </c>
      <c r="D145" s="28" t="s">
        <v>931</v>
      </c>
      <c r="E145" s="28" t="s">
        <v>540</v>
      </c>
      <c r="F145" s="87">
        <v>196033</v>
      </c>
      <c r="G145" s="29">
        <v>35.86</v>
      </c>
      <c r="H145" s="29" t="s">
        <v>816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44812</v>
      </c>
      <c r="B146" s="29" t="s">
        <v>1162</v>
      </c>
      <c r="C146" s="28" t="s">
        <v>1163</v>
      </c>
      <c r="D146" s="28" t="s">
        <v>1164</v>
      </c>
      <c r="E146" s="28" t="s">
        <v>540</v>
      </c>
      <c r="F146" s="87">
        <v>405000</v>
      </c>
      <c r="G146" s="29">
        <v>361.73</v>
      </c>
      <c r="H146" s="29" t="s">
        <v>816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44812</v>
      </c>
      <c r="B147" s="29" t="s">
        <v>1165</v>
      </c>
      <c r="C147" s="28" t="s">
        <v>1166</v>
      </c>
      <c r="D147" s="28" t="s">
        <v>1167</v>
      </c>
      <c r="E147" s="28" t="s">
        <v>540</v>
      </c>
      <c r="F147" s="87">
        <v>169601</v>
      </c>
      <c r="G147" s="29">
        <v>461.09</v>
      </c>
      <c r="H147" s="29" t="s">
        <v>816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44812</v>
      </c>
      <c r="B148" s="29" t="s">
        <v>1165</v>
      </c>
      <c r="C148" s="28" t="s">
        <v>1166</v>
      </c>
      <c r="D148" s="28" t="s">
        <v>869</v>
      </c>
      <c r="E148" s="28" t="s">
        <v>540</v>
      </c>
      <c r="F148" s="87">
        <v>192345</v>
      </c>
      <c r="G148" s="29">
        <v>469.82</v>
      </c>
      <c r="H148" s="29" t="s">
        <v>816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44812</v>
      </c>
      <c r="B149" s="29" t="s">
        <v>1165</v>
      </c>
      <c r="C149" s="28" t="s">
        <v>1166</v>
      </c>
      <c r="D149" s="28" t="s">
        <v>1168</v>
      </c>
      <c r="E149" s="28" t="s">
        <v>540</v>
      </c>
      <c r="F149" s="87">
        <v>234209</v>
      </c>
      <c r="G149" s="29">
        <v>468.23</v>
      </c>
      <c r="H149" s="29" t="s">
        <v>816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44812</v>
      </c>
      <c r="B150" s="29" t="s">
        <v>1009</v>
      </c>
      <c r="C150" s="28" t="s">
        <v>1010</v>
      </c>
      <c r="D150" s="28" t="s">
        <v>1011</v>
      </c>
      <c r="E150" s="28" t="s">
        <v>540</v>
      </c>
      <c r="F150" s="87">
        <v>62710</v>
      </c>
      <c r="G150" s="29">
        <v>7.95</v>
      </c>
      <c r="H150" s="29" t="s">
        <v>816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44812</v>
      </c>
      <c r="B151" s="29" t="s">
        <v>1012</v>
      </c>
      <c r="C151" s="28" t="s">
        <v>1013</v>
      </c>
      <c r="D151" s="28" t="s">
        <v>1156</v>
      </c>
      <c r="E151" s="28" t="s">
        <v>540</v>
      </c>
      <c r="F151" s="87">
        <v>5677353</v>
      </c>
      <c r="G151" s="29">
        <v>3.61</v>
      </c>
      <c r="H151" s="29" t="s">
        <v>816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44812</v>
      </c>
      <c r="B152" s="29" t="s">
        <v>1012</v>
      </c>
      <c r="C152" s="28" t="s">
        <v>1013</v>
      </c>
      <c r="D152" s="28" t="s">
        <v>1169</v>
      </c>
      <c r="E152" s="28" t="s">
        <v>540</v>
      </c>
      <c r="F152" s="87">
        <v>4104000</v>
      </c>
      <c r="G152" s="29">
        <v>3.62</v>
      </c>
      <c r="H152" s="29" t="s">
        <v>816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44812</v>
      </c>
      <c r="B153" s="29" t="s">
        <v>976</v>
      </c>
      <c r="C153" s="28" t="s">
        <v>977</v>
      </c>
      <c r="D153" s="28" t="s">
        <v>1170</v>
      </c>
      <c r="E153" s="28" t="s">
        <v>540</v>
      </c>
      <c r="F153" s="87">
        <v>140000</v>
      </c>
      <c r="G153" s="29">
        <v>21.25</v>
      </c>
      <c r="H153" s="29" t="s">
        <v>816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44812</v>
      </c>
      <c r="B154" s="29" t="s">
        <v>1171</v>
      </c>
      <c r="C154" s="28" t="s">
        <v>1172</v>
      </c>
      <c r="D154" s="28" t="s">
        <v>1173</v>
      </c>
      <c r="E154" s="28" t="s">
        <v>540</v>
      </c>
      <c r="F154" s="87">
        <v>64000</v>
      </c>
      <c r="G154" s="29">
        <v>70</v>
      </c>
      <c r="H154" s="29" t="s">
        <v>816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44812</v>
      </c>
      <c r="B155" s="29" t="s">
        <v>1171</v>
      </c>
      <c r="C155" s="28" t="s">
        <v>1172</v>
      </c>
      <c r="D155" s="28" t="s">
        <v>1174</v>
      </c>
      <c r="E155" s="28" t="s">
        <v>540</v>
      </c>
      <c r="F155" s="87">
        <v>64000</v>
      </c>
      <c r="G155" s="29">
        <v>70</v>
      </c>
      <c r="H155" s="29" t="s">
        <v>816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44812</v>
      </c>
      <c r="B156" s="29" t="s">
        <v>1171</v>
      </c>
      <c r="C156" s="28" t="s">
        <v>1172</v>
      </c>
      <c r="D156" s="28" t="s">
        <v>1175</v>
      </c>
      <c r="E156" s="28" t="s">
        <v>540</v>
      </c>
      <c r="F156" s="87">
        <v>64000</v>
      </c>
      <c r="G156" s="29">
        <v>70</v>
      </c>
      <c r="H156" s="29" t="s">
        <v>816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44812</v>
      </c>
      <c r="B157" s="29" t="s">
        <v>1171</v>
      </c>
      <c r="C157" s="28" t="s">
        <v>1172</v>
      </c>
      <c r="D157" s="28" t="s">
        <v>1176</v>
      </c>
      <c r="E157" s="28" t="s">
        <v>540</v>
      </c>
      <c r="F157" s="87">
        <v>64000</v>
      </c>
      <c r="G157" s="29">
        <v>70</v>
      </c>
      <c r="H157" s="29" t="s">
        <v>816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44812</v>
      </c>
      <c r="B158" s="29" t="s">
        <v>1171</v>
      </c>
      <c r="C158" s="28" t="s">
        <v>1172</v>
      </c>
      <c r="D158" s="28" t="s">
        <v>1177</v>
      </c>
      <c r="E158" s="28" t="s">
        <v>540</v>
      </c>
      <c r="F158" s="87">
        <v>64000</v>
      </c>
      <c r="G158" s="29">
        <v>70</v>
      </c>
      <c r="H158" s="29" t="s">
        <v>816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44812</v>
      </c>
      <c r="B159" s="29" t="s">
        <v>1171</v>
      </c>
      <c r="C159" s="28" t="s">
        <v>1172</v>
      </c>
      <c r="D159" s="28" t="s">
        <v>1178</v>
      </c>
      <c r="E159" s="28" t="s">
        <v>540</v>
      </c>
      <c r="F159" s="87">
        <v>64000</v>
      </c>
      <c r="G159" s="29">
        <v>70</v>
      </c>
      <c r="H159" s="29" t="s">
        <v>816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44812</v>
      </c>
      <c r="B160" s="29" t="s">
        <v>1171</v>
      </c>
      <c r="C160" s="28" t="s">
        <v>1172</v>
      </c>
      <c r="D160" s="28" t="s">
        <v>1179</v>
      </c>
      <c r="E160" s="28" t="s">
        <v>540</v>
      </c>
      <c r="F160" s="87">
        <v>64000</v>
      </c>
      <c r="G160" s="29">
        <v>70</v>
      </c>
      <c r="H160" s="29" t="s">
        <v>816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44812</v>
      </c>
      <c r="B161" s="29" t="s">
        <v>1180</v>
      </c>
      <c r="C161" s="28" t="s">
        <v>1181</v>
      </c>
      <c r="D161" s="28" t="s">
        <v>1182</v>
      </c>
      <c r="E161" s="28" t="s">
        <v>540</v>
      </c>
      <c r="F161" s="87">
        <v>72000</v>
      </c>
      <c r="G161" s="29">
        <v>50</v>
      </c>
      <c r="H161" s="29" t="s">
        <v>816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44812</v>
      </c>
      <c r="B162" s="29" t="s">
        <v>1180</v>
      </c>
      <c r="C162" s="28" t="s">
        <v>1181</v>
      </c>
      <c r="D162" s="28" t="s">
        <v>1183</v>
      </c>
      <c r="E162" s="28" t="s">
        <v>540</v>
      </c>
      <c r="F162" s="87">
        <v>90000</v>
      </c>
      <c r="G162" s="29">
        <v>52.5</v>
      </c>
      <c r="H162" s="29" t="s">
        <v>816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44812</v>
      </c>
      <c r="B163" s="29" t="s">
        <v>1180</v>
      </c>
      <c r="C163" s="28" t="s">
        <v>1181</v>
      </c>
      <c r="D163" s="28" t="s">
        <v>1159</v>
      </c>
      <c r="E163" s="28" t="s">
        <v>540</v>
      </c>
      <c r="F163" s="87">
        <v>96000</v>
      </c>
      <c r="G163" s="29">
        <v>50</v>
      </c>
      <c r="H163" s="29" t="s">
        <v>816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44812</v>
      </c>
      <c r="B164" s="29" t="s">
        <v>1184</v>
      </c>
      <c r="C164" s="28" t="s">
        <v>1185</v>
      </c>
      <c r="D164" s="28" t="s">
        <v>866</v>
      </c>
      <c r="E164" s="28" t="s">
        <v>540</v>
      </c>
      <c r="F164" s="87">
        <v>689573</v>
      </c>
      <c r="G164" s="29">
        <v>35.64</v>
      </c>
      <c r="H164" s="29" t="s">
        <v>816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44812</v>
      </c>
      <c r="B165" s="29" t="s">
        <v>1186</v>
      </c>
      <c r="C165" s="28" t="s">
        <v>1187</v>
      </c>
      <c r="D165" s="28" t="s">
        <v>1188</v>
      </c>
      <c r="E165" s="28" t="s">
        <v>540</v>
      </c>
      <c r="F165" s="87">
        <v>40000</v>
      </c>
      <c r="G165" s="29">
        <v>75</v>
      </c>
      <c r="H165" s="29" t="s">
        <v>816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44812</v>
      </c>
      <c r="B166" s="29" t="s">
        <v>1186</v>
      </c>
      <c r="C166" s="28" t="s">
        <v>1187</v>
      </c>
      <c r="D166" s="28" t="s">
        <v>1189</v>
      </c>
      <c r="E166" s="28" t="s">
        <v>540</v>
      </c>
      <c r="F166" s="87">
        <v>26000</v>
      </c>
      <c r="G166" s="29">
        <v>75</v>
      </c>
      <c r="H166" s="29" t="s">
        <v>816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44812</v>
      </c>
      <c r="B167" s="29" t="s">
        <v>1190</v>
      </c>
      <c r="C167" s="28" t="s">
        <v>1191</v>
      </c>
      <c r="D167" s="28" t="s">
        <v>1192</v>
      </c>
      <c r="E167" s="28" t="s">
        <v>540</v>
      </c>
      <c r="F167" s="87">
        <v>106762</v>
      </c>
      <c r="G167" s="29">
        <v>71.989999999999995</v>
      </c>
      <c r="H167" s="29" t="s">
        <v>816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44812</v>
      </c>
      <c r="B168" s="29" t="s">
        <v>1193</v>
      </c>
      <c r="C168" s="28" t="s">
        <v>1194</v>
      </c>
      <c r="D168" s="28" t="s">
        <v>1116</v>
      </c>
      <c r="E168" s="28" t="s">
        <v>540</v>
      </c>
      <c r="F168" s="87">
        <v>75000</v>
      </c>
      <c r="G168" s="29">
        <v>200.43</v>
      </c>
      <c r="H168" s="29" t="s">
        <v>816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44812</v>
      </c>
      <c r="B169" s="29" t="s">
        <v>1195</v>
      </c>
      <c r="C169" s="28" t="s">
        <v>1196</v>
      </c>
      <c r="D169" s="28" t="s">
        <v>1197</v>
      </c>
      <c r="E169" s="28" t="s">
        <v>540</v>
      </c>
      <c r="F169" s="87">
        <v>50000</v>
      </c>
      <c r="G169" s="29">
        <v>231.5</v>
      </c>
      <c r="H169" s="29" t="s">
        <v>816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44812</v>
      </c>
      <c r="B170" s="29" t="s">
        <v>1195</v>
      </c>
      <c r="C170" s="28" t="s">
        <v>1196</v>
      </c>
      <c r="D170" s="28" t="s">
        <v>1198</v>
      </c>
      <c r="E170" s="28" t="s">
        <v>540</v>
      </c>
      <c r="F170" s="87">
        <v>24000</v>
      </c>
      <c r="G170" s="29">
        <v>231.5</v>
      </c>
      <c r="H170" s="29" t="s">
        <v>816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44812</v>
      </c>
      <c r="B171" s="29" t="s">
        <v>1195</v>
      </c>
      <c r="C171" s="28" t="s">
        <v>1196</v>
      </c>
      <c r="D171" s="28" t="s">
        <v>1199</v>
      </c>
      <c r="E171" s="28" t="s">
        <v>540</v>
      </c>
      <c r="F171" s="87">
        <v>32000</v>
      </c>
      <c r="G171" s="29">
        <v>230.88</v>
      </c>
      <c r="H171" s="29" t="s">
        <v>816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44812</v>
      </c>
      <c r="B172" s="29" t="s">
        <v>999</v>
      </c>
      <c r="C172" s="28" t="s">
        <v>1200</v>
      </c>
      <c r="D172" s="28" t="s">
        <v>1201</v>
      </c>
      <c r="E172" s="28" t="s">
        <v>540</v>
      </c>
      <c r="F172" s="87">
        <v>2525000</v>
      </c>
      <c r="G172" s="29">
        <v>26.9</v>
      </c>
      <c r="H172" s="29" t="s">
        <v>816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44812</v>
      </c>
      <c r="B173" s="29" t="s">
        <v>909</v>
      </c>
      <c r="C173" s="28" t="s">
        <v>910</v>
      </c>
      <c r="D173" s="28" t="s">
        <v>911</v>
      </c>
      <c r="E173" s="28" t="s">
        <v>540</v>
      </c>
      <c r="F173" s="87">
        <v>87923</v>
      </c>
      <c r="G173" s="29">
        <v>1220.93</v>
      </c>
      <c r="H173" s="29" t="s">
        <v>816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44812</v>
      </c>
      <c r="B174" s="29" t="s">
        <v>909</v>
      </c>
      <c r="C174" s="28" t="s">
        <v>910</v>
      </c>
      <c r="D174" s="28" t="s">
        <v>932</v>
      </c>
      <c r="E174" s="28" t="s">
        <v>540</v>
      </c>
      <c r="F174" s="87">
        <v>68777</v>
      </c>
      <c r="G174" s="29">
        <v>1219.9000000000001</v>
      </c>
      <c r="H174" s="29" t="s">
        <v>816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44812</v>
      </c>
      <c r="B175" s="29" t="s">
        <v>909</v>
      </c>
      <c r="C175" s="28" t="s">
        <v>910</v>
      </c>
      <c r="D175" s="28" t="s">
        <v>869</v>
      </c>
      <c r="E175" s="28" t="s">
        <v>540</v>
      </c>
      <c r="F175" s="87">
        <v>158851</v>
      </c>
      <c r="G175" s="29">
        <v>1221.1500000000001</v>
      </c>
      <c r="H175" s="29" t="s">
        <v>816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44812</v>
      </c>
      <c r="B176" s="29" t="s">
        <v>1202</v>
      </c>
      <c r="C176" s="28" t="s">
        <v>1203</v>
      </c>
      <c r="D176" s="28" t="s">
        <v>1155</v>
      </c>
      <c r="E176" s="28" t="s">
        <v>540</v>
      </c>
      <c r="F176" s="87">
        <v>150752</v>
      </c>
      <c r="G176" s="29">
        <v>290.22000000000003</v>
      </c>
      <c r="H176" s="29" t="s">
        <v>816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44812</v>
      </c>
      <c r="B177" s="29" t="s">
        <v>1202</v>
      </c>
      <c r="C177" s="28" t="s">
        <v>1203</v>
      </c>
      <c r="D177" s="28" t="s">
        <v>1071</v>
      </c>
      <c r="E177" s="28" t="s">
        <v>540</v>
      </c>
      <c r="F177" s="87">
        <v>70058</v>
      </c>
      <c r="G177" s="29">
        <v>288.81</v>
      </c>
      <c r="H177" s="29" t="s">
        <v>816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44812</v>
      </c>
      <c r="B178" s="29" t="s">
        <v>1202</v>
      </c>
      <c r="C178" s="28" t="s">
        <v>1203</v>
      </c>
      <c r="D178" s="28" t="s">
        <v>911</v>
      </c>
      <c r="E178" s="28" t="s">
        <v>540</v>
      </c>
      <c r="F178" s="87">
        <v>90013</v>
      </c>
      <c r="G178" s="29">
        <v>273.58</v>
      </c>
      <c r="H178" s="29" t="s">
        <v>816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44812</v>
      </c>
      <c r="B179" s="29" t="s">
        <v>1202</v>
      </c>
      <c r="C179" s="28" t="s">
        <v>1203</v>
      </c>
      <c r="D179" s="28" t="s">
        <v>869</v>
      </c>
      <c r="E179" s="28" t="s">
        <v>540</v>
      </c>
      <c r="F179" s="87">
        <v>97988</v>
      </c>
      <c r="G179" s="29">
        <v>269.14999999999998</v>
      </c>
      <c r="H179" s="29" t="s">
        <v>816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44812</v>
      </c>
      <c r="B180" s="29" t="s">
        <v>1202</v>
      </c>
      <c r="C180" s="28" t="s">
        <v>1203</v>
      </c>
      <c r="D180" s="28" t="s">
        <v>1204</v>
      </c>
      <c r="E180" s="28" t="s">
        <v>540</v>
      </c>
      <c r="F180" s="87">
        <v>77078</v>
      </c>
      <c r="G180" s="29">
        <v>290.35000000000002</v>
      </c>
      <c r="H180" s="29" t="s">
        <v>816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44812</v>
      </c>
      <c r="B181" s="29" t="s">
        <v>1205</v>
      </c>
      <c r="C181" s="28" t="s">
        <v>1206</v>
      </c>
      <c r="D181" s="28" t="s">
        <v>973</v>
      </c>
      <c r="E181" s="28" t="s">
        <v>540</v>
      </c>
      <c r="F181" s="87">
        <v>78744</v>
      </c>
      <c r="G181" s="29">
        <v>14.23</v>
      </c>
      <c r="H181" s="29" t="s">
        <v>816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44812</v>
      </c>
      <c r="B182" s="29" t="s">
        <v>1207</v>
      </c>
      <c r="C182" s="28" t="s">
        <v>1208</v>
      </c>
      <c r="D182" s="28" t="s">
        <v>1209</v>
      </c>
      <c r="E182" s="28" t="s">
        <v>540</v>
      </c>
      <c r="F182" s="87">
        <v>66239</v>
      </c>
      <c r="G182" s="29">
        <v>102.6</v>
      </c>
      <c r="H182" s="29" t="s">
        <v>816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44812</v>
      </c>
      <c r="B183" s="29" t="s">
        <v>1207</v>
      </c>
      <c r="C183" s="28" t="s">
        <v>1208</v>
      </c>
      <c r="D183" s="28" t="s">
        <v>1116</v>
      </c>
      <c r="E183" s="28" t="s">
        <v>540</v>
      </c>
      <c r="F183" s="87">
        <v>100000</v>
      </c>
      <c r="G183" s="29">
        <v>104.85</v>
      </c>
      <c r="H183" s="29" t="s">
        <v>816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44812</v>
      </c>
      <c r="B184" s="29" t="s">
        <v>1207</v>
      </c>
      <c r="C184" s="28" t="s">
        <v>1208</v>
      </c>
      <c r="D184" s="28" t="s">
        <v>1210</v>
      </c>
      <c r="E184" s="28" t="s">
        <v>540</v>
      </c>
      <c r="F184" s="87">
        <v>74000</v>
      </c>
      <c r="G184" s="29">
        <v>104.84</v>
      </c>
      <c r="H184" s="29" t="s">
        <v>816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44812</v>
      </c>
      <c r="B185" s="29" t="s">
        <v>1207</v>
      </c>
      <c r="C185" s="28" t="s">
        <v>1208</v>
      </c>
      <c r="D185" s="28" t="s">
        <v>1211</v>
      </c>
      <c r="E185" s="28" t="s">
        <v>540</v>
      </c>
      <c r="F185" s="87">
        <v>86886</v>
      </c>
      <c r="G185" s="29">
        <v>103.36</v>
      </c>
      <c r="H185" s="29" t="s">
        <v>816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44812</v>
      </c>
      <c r="B186" s="29" t="s">
        <v>1207</v>
      </c>
      <c r="C186" s="28" t="s">
        <v>1208</v>
      </c>
      <c r="D186" s="28" t="s">
        <v>1212</v>
      </c>
      <c r="E186" s="28" t="s">
        <v>540</v>
      </c>
      <c r="F186" s="87">
        <v>119658</v>
      </c>
      <c r="G186" s="29">
        <v>104.53</v>
      </c>
      <c r="H186" s="29" t="s">
        <v>816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44812</v>
      </c>
      <c r="B187" s="29" t="s">
        <v>1136</v>
      </c>
      <c r="C187" s="28" t="s">
        <v>1213</v>
      </c>
      <c r="D187" s="28" t="s">
        <v>1214</v>
      </c>
      <c r="E187" s="28" t="s">
        <v>540</v>
      </c>
      <c r="F187" s="87">
        <v>182683</v>
      </c>
      <c r="G187" s="29">
        <v>26.74</v>
      </c>
      <c r="H187" s="29" t="s">
        <v>816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44812</v>
      </c>
      <c r="B188" s="29" t="s">
        <v>1015</v>
      </c>
      <c r="C188" s="28" t="s">
        <v>1016</v>
      </c>
      <c r="D188" s="28" t="s">
        <v>1215</v>
      </c>
      <c r="E188" s="28" t="s">
        <v>540</v>
      </c>
      <c r="F188" s="87">
        <v>84377</v>
      </c>
      <c r="G188" s="29">
        <v>121.08</v>
      </c>
      <c r="H188" s="29" t="s">
        <v>816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44812</v>
      </c>
      <c r="B189" s="29" t="s">
        <v>1216</v>
      </c>
      <c r="C189" s="28" t="s">
        <v>1217</v>
      </c>
      <c r="D189" s="28" t="s">
        <v>866</v>
      </c>
      <c r="E189" s="28" t="s">
        <v>540</v>
      </c>
      <c r="F189" s="87">
        <v>120952</v>
      </c>
      <c r="G189" s="29">
        <v>653.71</v>
      </c>
      <c r="H189" s="29" t="s">
        <v>816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44812</v>
      </c>
      <c r="B190" s="29" t="s">
        <v>1218</v>
      </c>
      <c r="C190" s="28" t="s">
        <v>1219</v>
      </c>
      <c r="D190" s="28" t="s">
        <v>1220</v>
      </c>
      <c r="E190" s="28" t="s">
        <v>540</v>
      </c>
      <c r="F190" s="87">
        <v>1693797</v>
      </c>
      <c r="G190" s="29">
        <v>1.46</v>
      </c>
      <c r="H190" s="29" t="s">
        <v>816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44812</v>
      </c>
      <c r="B191" s="29" t="s">
        <v>1218</v>
      </c>
      <c r="C191" s="28" t="s">
        <v>1219</v>
      </c>
      <c r="D191" s="28" t="s">
        <v>1008</v>
      </c>
      <c r="E191" s="28" t="s">
        <v>540</v>
      </c>
      <c r="F191" s="87">
        <v>1521136</v>
      </c>
      <c r="G191" s="29">
        <v>1.6</v>
      </c>
      <c r="H191" s="29" t="s">
        <v>816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44812</v>
      </c>
      <c r="B192" s="29" t="s">
        <v>1218</v>
      </c>
      <c r="C192" s="28" t="s">
        <v>1219</v>
      </c>
      <c r="D192" s="28" t="s">
        <v>1156</v>
      </c>
      <c r="E192" s="28" t="s">
        <v>540</v>
      </c>
      <c r="F192" s="87">
        <v>1650000</v>
      </c>
      <c r="G192" s="29">
        <v>1.54</v>
      </c>
      <c r="H192" s="29" t="s">
        <v>816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44812</v>
      </c>
      <c r="B193" s="29" t="s">
        <v>1148</v>
      </c>
      <c r="C193" s="28" t="s">
        <v>1149</v>
      </c>
      <c r="D193" s="28" t="s">
        <v>866</v>
      </c>
      <c r="E193" s="28" t="s">
        <v>541</v>
      </c>
      <c r="F193" s="87">
        <v>220000</v>
      </c>
      <c r="G193" s="29">
        <v>36.18</v>
      </c>
      <c r="H193" s="29" t="s">
        <v>816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44812</v>
      </c>
      <c r="B194" s="29" t="s">
        <v>952</v>
      </c>
      <c r="C194" s="28" t="s">
        <v>953</v>
      </c>
      <c r="D194" s="28" t="s">
        <v>1150</v>
      </c>
      <c r="E194" s="28" t="s">
        <v>541</v>
      </c>
      <c r="F194" s="87">
        <v>77855</v>
      </c>
      <c r="G194" s="29">
        <v>42.1</v>
      </c>
      <c r="H194" s="29" t="s">
        <v>816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44812</v>
      </c>
      <c r="B195" s="29" t="s">
        <v>952</v>
      </c>
      <c r="C195" s="28" t="s">
        <v>953</v>
      </c>
      <c r="D195" s="28" t="s">
        <v>954</v>
      </c>
      <c r="E195" s="28" t="s">
        <v>541</v>
      </c>
      <c r="F195" s="87">
        <v>81458</v>
      </c>
      <c r="G195" s="29">
        <v>41.71</v>
      </c>
      <c r="H195" s="29" t="s">
        <v>816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44812</v>
      </c>
      <c r="B196" s="29" t="s">
        <v>952</v>
      </c>
      <c r="C196" s="28" t="s">
        <v>953</v>
      </c>
      <c r="D196" s="28" t="s">
        <v>931</v>
      </c>
      <c r="E196" s="28" t="s">
        <v>541</v>
      </c>
      <c r="F196" s="87">
        <v>53257</v>
      </c>
      <c r="G196" s="29">
        <v>41.61</v>
      </c>
      <c r="H196" s="29" t="s">
        <v>816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44812</v>
      </c>
      <c r="B197" s="29" t="s">
        <v>1152</v>
      </c>
      <c r="C197" s="28" t="s">
        <v>1153</v>
      </c>
      <c r="D197" s="28" t="s">
        <v>1033</v>
      </c>
      <c r="E197" s="28" t="s">
        <v>541</v>
      </c>
      <c r="F197" s="87">
        <v>52000</v>
      </c>
      <c r="G197" s="29">
        <v>68.150000000000006</v>
      </c>
      <c r="H197" s="29" t="s">
        <v>816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44812</v>
      </c>
      <c r="B198" s="29" t="s">
        <v>1004</v>
      </c>
      <c r="C198" s="28" t="s">
        <v>1005</v>
      </c>
      <c r="D198" s="28" t="s">
        <v>1007</v>
      </c>
      <c r="E198" s="28" t="s">
        <v>541</v>
      </c>
      <c r="F198" s="87">
        <v>68000</v>
      </c>
      <c r="G198" s="29">
        <v>24.48</v>
      </c>
      <c r="H198" s="29" t="s">
        <v>816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44812</v>
      </c>
      <c r="B199" s="29" t="s">
        <v>1004</v>
      </c>
      <c r="C199" s="28" t="s">
        <v>1005</v>
      </c>
      <c r="D199" s="28" t="s">
        <v>1018</v>
      </c>
      <c r="E199" s="28" t="s">
        <v>541</v>
      </c>
      <c r="F199" s="87">
        <v>100000</v>
      </c>
      <c r="G199" s="29">
        <v>24.45</v>
      </c>
      <c r="H199" s="29" t="s">
        <v>816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44812</v>
      </c>
      <c r="B200" s="29" t="s">
        <v>1160</v>
      </c>
      <c r="C200" s="28" t="s">
        <v>1161</v>
      </c>
      <c r="D200" s="28" t="s">
        <v>1221</v>
      </c>
      <c r="E200" s="28" t="s">
        <v>541</v>
      </c>
      <c r="F200" s="87">
        <v>1856200</v>
      </c>
      <c r="G200" s="29">
        <v>54.37</v>
      </c>
      <c r="H200" s="29" t="s">
        <v>816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44812</v>
      </c>
      <c r="B201" s="29" t="s">
        <v>1160</v>
      </c>
      <c r="C201" s="28" t="s">
        <v>1161</v>
      </c>
      <c r="D201" s="28" t="s">
        <v>1077</v>
      </c>
      <c r="E201" s="28" t="s">
        <v>541</v>
      </c>
      <c r="F201" s="87">
        <v>1551790</v>
      </c>
      <c r="G201" s="29">
        <v>54.99</v>
      </c>
      <c r="H201" s="29" t="s">
        <v>816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44812</v>
      </c>
      <c r="B202" s="29" t="s">
        <v>955</v>
      </c>
      <c r="C202" s="28" t="s">
        <v>956</v>
      </c>
      <c r="D202" s="28" t="s">
        <v>931</v>
      </c>
      <c r="E202" s="28" t="s">
        <v>541</v>
      </c>
      <c r="F202" s="87">
        <v>215387</v>
      </c>
      <c r="G202" s="29">
        <v>35.869999999999997</v>
      </c>
      <c r="H202" s="29" t="s">
        <v>816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44812</v>
      </c>
      <c r="B203" s="29" t="s">
        <v>1222</v>
      </c>
      <c r="C203" s="28" t="s">
        <v>1223</v>
      </c>
      <c r="D203" s="28" t="s">
        <v>1224</v>
      </c>
      <c r="E203" s="28" t="s">
        <v>541</v>
      </c>
      <c r="F203" s="87">
        <v>1000000</v>
      </c>
      <c r="G203" s="29">
        <v>6.7</v>
      </c>
      <c r="H203" s="29" t="s">
        <v>816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44812</v>
      </c>
      <c r="B204" s="29" t="s">
        <v>1162</v>
      </c>
      <c r="C204" s="28" t="s">
        <v>1163</v>
      </c>
      <c r="D204" s="28" t="s">
        <v>1225</v>
      </c>
      <c r="E204" s="28" t="s">
        <v>541</v>
      </c>
      <c r="F204" s="87">
        <v>405000</v>
      </c>
      <c r="G204" s="29">
        <v>361.73</v>
      </c>
      <c r="H204" s="29" t="s">
        <v>816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44812</v>
      </c>
      <c r="B205" s="29" t="s">
        <v>1165</v>
      </c>
      <c r="C205" s="28" t="s">
        <v>1166</v>
      </c>
      <c r="D205" s="28" t="s">
        <v>1167</v>
      </c>
      <c r="E205" s="28" t="s">
        <v>541</v>
      </c>
      <c r="F205" s="87">
        <v>169601</v>
      </c>
      <c r="G205" s="29">
        <v>462.02</v>
      </c>
      <c r="H205" s="29" t="s">
        <v>816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44812</v>
      </c>
      <c r="B206" s="29" t="s">
        <v>1165</v>
      </c>
      <c r="C206" s="28" t="s">
        <v>1166</v>
      </c>
      <c r="D206" s="28" t="s">
        <v>1168</v>
      </c>
      <c r="E206" s="28" t="s">
        <v>541</v>
      </c>
      <c r="F206" s="87">
        <v>222009</v>
      </c>
      <c r="G206" s="29">
        <v>468.88</v>
      </c>
      <c r="H206" s="29" t="s">
        <v>816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44812</v>
      </c>
      <c r="B207" s="29" t="s">
        <v>1165</v>
      </c>
      <c r="C207" s="28" t="s">
        <v>1166</v>
      </c>
      <c r="D207" s="28" t="s">
        <v>869</v>
      </c>
      <c r="E207" s="28" t="s">
        <v>541</v>
      </c>
      <c r="F207" s="87">
        <v>192345</v>
      </c>
      <c r="G207" s="29">
        <v>470.13</v>
      </c>
      <c r="H207" s="29" t="s">
        <v>816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44812</v>
      </c>
      <c r="B208" s="29" t="s">
        <v>131</v>
      </c>
      <c r="C208" s="28" t="s">
        <v>1226</v>
      </c>
      <c r="D208" s="28" t="s">
        <v>1227</v>
      </c>
      <c r="E208" s="28" t="s">
        <v>541</v>
      </c>
      <c r="F208" s="87">
        <v>2798000</v>
      </c>
      <c r="G208" s="29">
        <v>1886.47</v>
      </c>
      <c r="H208" s="29" t="s">
        <v>816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44812</v>
      </c>
      <c r="B209" s="29" t="s">
        <v>131</v>
      </c>
      <c r="C209" s="28" t="s">
        <v>1226</v>
      </c>
      <c r="D209" s="28" t="s">
        <v>1227</v>
      </c>
      <c r="E209" s="28" t="s">
        <v>541</v>
      </c>
      <c r="F209" s="87">
        <v>2602000</v>
      </c>
      <c r="G209" s="29">
        <v>1890.75</v>
      </c>
      <c r="H209" s="29" t="s">
        <v>816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44812</v>
      </c>
      <c r="B210" s="29" t="s">
        <v>131</v>
      </c>
      <c r="C210" s="28" t="s">
        <v>1226</v>
      </c>
      <c r="D210" s="28" t="s">
        <v>1228</v>
      </c>
      <c r="E210" s="28" t="s">
        <v>541</v>
      </c>
      <c r="F210" s="87">
        <v>2165000</v>
      </c>
      <c r="G210" s="29">
        <v>1895.46</v>
      </c>
      <c r="H210" s="29" t="s">
        <v>816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>
        <v>44812</v>
      </c>
      <c r="B211" s="29" t="s">
        <v>131</v>
      </c>
      <c r="C211" s="28" t="s">
        <v>1226</v>
      </c>
      <c r="D211" s="28" t="s">
        <v>1228</v>
      </c>
      <c r="E211" s="28" t="s">
        <v>541</v>
      </c>
      <c r="F211" s="87">
        <v>3022100</v>
      </c>
      <c r="G211" s="29">
        <v>1901.34</v>
      </c>
      <c r="H211" s="29" t="s">
        <v>816</v>
      </c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>
        <v>44812</v>
      </c>
      <c r="B212" s="29" t="s">
        <v>1012</v>
      </c>
      <c r="C212" s="28" t="s">
        <v>1013</v>
      </c>
      <c r="D212" s="28" t="s">
        <v>1169</v>
      </c>
      <c r="E212" s="28" t="s">
        <v>541</v>
      </c>
      <c r="F212" s="87">
        <v>4581000</v>
      </c>
      <c r="G212" s="29">
        <v>3.62</v>
      </c>
      <c r="H212" s="29" t="s">
        <v>816</v>
      </c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>
        <v>44812</v>
      </c>
      <c r="B213" s="29" t="s">
        <v>1012</v>
      </c>
      <c r="C213" s="28" t="s">
        <v>1013</v>
      </c>
      <c r="D213" s="28" t="s">
        <v>1156</v>
      </c>
      <c r="E213" s="28" t="s">
        <v>541</v>
      </c>
      <c r="F213" s="87">
        <v>5977353</v>
      </c>
      <c r="G213" s="29">
        <v>3.64</v>
      </c>
      <c r="H213" s="29" t="s">
        <v>816</v>
      </c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>
        <v>44812</v>
      </c>
      <c r="B214" s="29" t="s">
        <v>1012</v>
      </c>
      <c r="C214" s="28" t="s">
        <v>1013</v>
      </c>
      <c r="D214" s="28" t="s">
        <v>1014</v>
      </c>
      <c r="E214" s="28" t="s">
        <v>541</v>
      </c>
      <c r="F214" s="87">
        <v>5000000</v>
      </c>
      <c r="G214" s="29">
        <v>3.65</v>
      </c>
      <c r="H214" s="29" t="s">
        <v>816</v>
      </c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>
        <v>44812</v>
      </c>
      <c r="B215" s="29" t="s">
        <v>974</v>
      </c>
      <c r="C215" s="28" t="s">
        <v>975</v>
      </c>
      <c r="D215" s="28" t="s">
        <v>1229</v>
      </c>
      <c r="E215" s="28" t="s">
        <v>541</v>
      </c>
      <c r="F215" s="87">
        <v>105000</v>
      </c>
      <c r="G215" s="29">
        <v>10.199999999999999</v>
      </c>
      <c r="H215" s="29" t="s">
        <v>816</v>
      </c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>
        <v>44812</v>
      </c>
      <c r="B216" s="29" t="s">
        <v>976</v>
      </c>
      <c r="C216" s="28" t="s">
        <v>977</v>
      </c>
      <c r="D216" s="28" t="s">
        <v>1230</v>
      </c>
      <c r="E216" s="28" t="s">
        <v>541</v>
      </c>
      <c r="F216" s="87">
        <v>175815</v>
      </c>
      <c r="G216" s="29">
        <v>21.28</v>
      </c>
      <c r="H216" s="29" t="s">
        <v>816</v>
      </c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>
        <v>44812</v>
      </c>
      <c r="B217" s="29" t="s">
        <v>1184</v>
      </c>
      <c r="C217" s="28" t="s">
        <v>1185</v>
      </c>
      <c r="D217" s="28" t="s">
        <v>866</v>
      </c>
      <c r="E217" s="28" t="s">
        <v>541</v>
      </c>
      <c r="F217" s="87">
        <v>689571</v>
      </c>
      <c r="G217" s="29">
        <v>39.020000000000003</v>
      </c>
      <c r="H217" s="29" t="s">
        <v>816</v>
      </c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>
        <v>44812</v>
      </c>
      <c r="B218" s="29" t="s">
        <v>1186</v>
      </c>
      <c r="C218" s="28" t="s">
        <v>1187</v>
      </c>
      <c r="D218" s="28" t="s">
        <v>1231</v>
      </c>
      <c r="E218" s="28" t="s">
        <v>541</v>
      </c>
      <c r="F218" s="87">
        <v>58000</v>
      </c>
      <c r="G218" s="29">
        <v>75</v>
      </c>
      <c r="H218" s="29" t="s">
        <v>816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>
        <v>44812</v>
      </c>
      <c r="B219" s="29" t="s">
        <v>1190</v>
      </c>
      <c r="C219" s="28" t="s">
        <v>1191</v>
      </c>
      <c r="D219" s="28" t="s">
        <v>1192</v>
      </c>
      <c r="E219" s="28" t="s">
        <v>541</v>
      </c>
      <c r="F219" s="87">
        <v>4633</v>
      </c>
      <c r="G219" s="29">
        <v>71.349999999999994</v>
      </c>
      <c r="H219" s="29" t="s">
        <v>816</v>
      </c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>
        <v>44812</v>
      </c>
      <c r="B220" s="29" t="s">
        <v>1232</v>
      </c>
      <c r="C220" s="28" t="s">
        <v>1233</v>
      </c>
      <c r="D220" s="28" t="s">
        <v>1234</v>
      </c>
      <c r="E220" s="28" t="s">
        <v>541</v>
      </c>
      <c r="F220" s="87">
        <v>100000</v>
      </c>
      <c r="G220" s="29">
        <v>34.01</v>
      </c>
      <c r="H220" s="29" t="s">
        <v>816</v>
      </c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>
        <v>44812</v>
      </c>
      <c r="B221" s="29" t="s">
        <v>1232</v>
      </c>
      <c r="C221" s="28" t="s">
        <v>1233</v>
      </c>
      <c r="D221" s="28" t="s">
        <v>1235</v>
      </c>
      <c r="E221" s="28" t="s">
        <v>541</v>
      </c>
      <c r="F221" s="87">
        <v>85000</v>
      </c>
      <c r="G221" s="29">
        <v>35.86</v>
      </c>
      <c r="H221" s="29" t="s">
        <v>816</v>
      </c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>
        <v>44812</v>
      </c>
      <c r="B222" s="29" t="s">
        <v>1236</v>
      </c>
      <c r="C222" s="28" t="s">
        <v>1237</v>
      </c>
      <c r="D222" s="28" t="s">
        <v>1238</v>
      </c>
      <c r="E222" s="28" t="s">
        <v>541</v>
      </c>
      <c r="F222" s="87">
        <v>1020656</v>
      </c>
      <c r="G222" s="29">
        <v>17.079999999999998</v>
      </c>
      <c r="H222" s="29" t="s">
        <v>816</v>
      </c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>
        <v>44812</v>
      </c>
      <c r="B223" s="29" t="s">
        <v>1195</v>
      </c>
      <c r="C223" s="28" t="s">
        <v>1196</v>
      </c>
      <c r="D223" s="28" t="s">
        <v>1239</v>
      </c>
      <c r="E223" s="28" t="s">
        <v>541</v>
      </c>
      <c r="F223" s="87">
        <v>68000</v>
      </c>
      <c r="G223" s="29">
        <v>231.5</v>
      </c>
      <c r="H223" s="29" t="s">
        <v>816</v>
      </c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>
        <v>44812</v>
      </c>
      <c r="B224" s="29" t="s">
        <v>1195</v>
      </c>
      <c r="C224" s="28" t="s">
        <v>1196</v>
      </c>
      <c r="D224" s="28" t="s">
        <v>1240</v>
      </c>
      <c r="E224" s="28" t="s">
        <v>541</v>
      </c>
      <c r="F224" s="87">
        <v>40000</v>
      </c>
      <c r="G224" s="29">
        <v>231</v>
      </c>
      <c r="H224" s="29" t="s">
        <v>816</v>
      </c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>
        <v>44812</v>
      </c>
      <c r="B225" s="29" t="s">
        <v>909</v>
      </c>
      <c r="C225" s="28" t="s">
        <v>910</v>
      </c>
      <c r="D225" s="28" t="s">
        <v>869</v>
      </c>
      <c r="E225" s="28" t="s">
        <v>541</v>
      </c>
      <c r="F225" s="87">
        <v>158851</v>
      </c>
      <c r="G225" s="29">
        <v>1221.33</v>
      </c>
      <c r="H225" s="29" t="s">
        <v>816</v>
      </c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>
        <v>44812</v>
      </c>
      <c r="B226" s="29" t="s">
        <v>909</v>
      </c>
      <c r="C226" s="28" t="s">
        <v>910</v>
      </c>
      <c r="D226" s="28" t="s">
        <v>911</v>
      </c>
      <c r="E226" s="28" t="s">
        <v>541</v>
      </c>
      <c r="F226" s="87">
        <v>88520</v>
      </c>
      <c r="G226" s="29">
        <v>1220.8499999999999</v>
      </c>
      <c r="H226" s="29" t="s">
        <v>816</v>
      </c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>
        <v>44812</v>
      </c>
      <c r="B227" s="29" t="s">
        <v>909</v>
      </c>
      <c r="C227" s="28" t="s">
        <v>910</v>
      </c>
      <c r="D227" s="28" t="s">
        <v>932</v>
      </c>
      <c r="E227" s="28" t="s">
        <v>541</v>
      </c>
      <c r="F227" s="87">
        <v>90772</v>
      </c>
      <c r="G227" s="29">
        <v>1221.18</v>
      </c>
      <c r="H227" s="29" t="s">
        <v>816</v>
      </c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>
        <v>44812</v>
      </c>
      <c r="B228" s="29" t="s">
        <v>1111</v>
      </c>
      <c r="C228" s="28" t="s">
        <v>1241</v>
      </c>
      <c r="D228" s="28" t="s">
        <v>1112</v>
      </c>
      <c r="E228" s="28" t="s">
        <v>541</v>
      </c>
      <c r="F228" s="87">
        <v>800000</v>
      </c>
      <c r="G228" s="29">
        <v>10.56</v>
      </c>
      <c r="H228" s="29" t="s">
        <v>816</v>
      </c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>
        <v>44812</v>
      </c>
      <c r="B229" s="29" t="s">
        <v>1202</v>
      </c>
      <c r="C229" s="28" t="s">
        <v>1203</v>
      </c>
      <c r="D229" s="28" t="s">
        <v>1071</v>
      </c>
      <c r="E229" s="28" t="s">
        <v>541</v>
      </c>
      <c r="F229" s="87">
        <v>86558</v>
      </c>
      <c r="G229" s="29">
        <v>288.44</v>
      </c>
      <c r="H229" s="29" t="s">
        <v>816</v>
      </c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>
        <v>44812</v>
      </c>
      <c r="B230" s="29" t="s">
        <v>1202</v>
      </c>
      <c r="C230" s="28" t="s">
        <v>1203</v>
      </c>
      <c r="D230" s="28" t="s">
        <v>1155</v>
      </c>
      <c r="E230" s="28" t="s">
        <v>541</v>
      </c>
      <c r="F230" s="87">
        <v>150752</v>
      </c>
      <c r="G230" s="29">
        <v>288.36</v>
      </c>
      <c r="H230" s="29" t="s">
        <v>816</v>
      </c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>
        <v>44812</v>
      </c>
      <c r="B231" s="29" t="s">
        <v>1202</v>
      </c>
      <c r="C231" s="28" t="s">
        <v>1203</v>
      </c>
      <c r="D231" s="28" t="s">
        <v>1204</v>
      </c>
      <c r="E231" s="28" t="s">
        <v>541</v>
      </c>
      <c r="F231" s="87">
        <v>53299</v>
      </c>
      <c r="G231" s="29">
        <v>288.41000000000003</v>
      </c>
      <c r="H231" s="29" t="s">
        <v>816</v>
      </c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>
        <v>44812</v>
      </c>
      <c r="B232" s="29" t="s">
        <v>1202</v>
      </c>
      <c r="C232" s="28" t="s">
        <v>1203</v>
      </c>
      <c r="D232" s="28" t="s">
        <v>869</v>
      </c>
      <c r="E232" s="28" t="s">
        <v>541</v>
      </c>
      <c r="F232" s="87">
        <v>97988</v>
      </c>
      <c r="G232" s="29">
        <v>269.06</v>
      </c>
      <c r="H232" s="29" t="s">
        <v>816</v>
      </c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>
        <v>44812</v>
      </c>
      <c r="B233" s="29" t="s">
        <v>1202</v>
      </c>
      <c r="C233" s="28" t="s">
        <v>1203</v>
      </c>
      <c r="D233" s="28" t="s">
        <v>911</v>
      </c>
      <c r="E233" s="28" t="s">
        <v>541</v>
      </c>
      <c r="F233" s="87">
        <v>86362</v>
      </c>
      <c r="G233" s="29">
        <v>274.88</v>
      </c>
      <c r="H233" s="29" t="s">
        <v>816</v>
      </c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>
        <v>44812</v>
      </c>
      <c r="B234" s="29" t="s">
        <v>1205</v>
      </c>
      <c r="C234" s="28" t="s">
        <v>1206</v>
      </c>
      <c r="D234" s="28" t="s">
        <v>973</v>
      </c>
      <c r="E234" s="28" t="s">
        <v>541</v>
      </c>
      <c r="F234" s="87">
        <v>639683</v>
      </c>
      <c r="G234" s="29">
        <v>14.05</v>
      </c>
      <c r="H234" s="29" t="s">
        <v>816</v>
      </c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>
        <v>44812</v>
      </c>
      <c r="B235" s="29" t="s">
        <v>1207</v>
      </c>
      <c r="C235" s="28" t="s">
        <v>1208</v>
      </c>
      <c r="D235" s="28" t="s">
        <v>1211</v>
      </c>
      <c r="E235" s="28" t="s">
        <v>541</v>
      </c>
      <c r="F235" s="87">
        <v>86886</v>
      </c>
      <c r="G235" s="29">
        <v>104.03</v>
      </c>
      <c r="H235" s="29" t="s">
        <v>816</v>
      </c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>
        <v>44812</v>
      </c>
      <c r="B236" s="29" t="s">
        <v>1207</v>
      </c>
      <c r="C236" s="28" t="s">
        <v>1208</v>
      </c>
      <c r="D236" s="28" t="s">
        <v>1212</v>
      </c>
      <c r="E236" s="28" t="s">
        <v>541</v>
      </c>
      <c r="F236" s="87">
        <v>119658</v>
      </c>
      <c r="G236" s="29">
        <v>104.85</v>
      </c>
      <c r="H236" s="29" t="s">
        <v>816</v>
      </c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>
        <v>44812</v>
      </c>
      <c r="B237" s="29" t="s">
        <v>1207</v>
      </c>
      <c r="C237" s="28" t="s">
        <v>1208</v>
      </c>
      <c r="D237" s="28" t="s">
        <v>1209</v>
      </c>
      <c r="E237" s="28" t="s">
        <v>541</v>
      </c>
      <c r="F237" s="87">
        <v>66239</v>
      </c>
      <c r="G237" s="29">
        <v>103.14</v>
      </c>
      <c r="H237" s="29" t="s">
        <v>816</v>
      </c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>
        <v>44812</v>
      </c>
      <c r="B238" s="29" t="s">
        <v>1207</v>
      </c>
      <c r="C238" s="28" t="s">
        <v>1208</v>
      </c>
      <c r="D238" s="28" t="s">
        <v>1210</v>
      </c>
      <c r="E238" s="28" t="s">
        <v>541</v>
      </c>
      <c r="F238" s="87">
        <v>65000</v>
      </c>
      <c r="G238" s="29">
        <v>104.81</v>
      </c>
      <c r="H238" s="29" t="s">
        <v>816</v>
      </c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>
        <v>44812</v>
      </c>
      <c r="B239" s="29" t="s">
        <v>1136</v>
      </c>
      <c r="C239" s="28" t="s">
        <v>1213</v>
      </c>
      <c r="D239" s="28" t="s">
        <v>1214</v>
      </c>
      <c r="E239" s="28" t="s">
        <v>541</v>
      </c>
      <c r="F239" s="87">
        <v>132683</v>
      </c>
      <c r="G239" s="29">
        <v>26.75</v>
      </c>
      <c r="H239" s="29" t="s">
        <v>816</v>
      </c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>
        <v>44812</v>
      </c>
      <c r="B240" s="29" t="s">
        <v>1015</v>
      </c>
      <c r="C240" s="28" t="s">
        <v>1016</v>
      </c>
      <c r="D240" s="28" t="s">
        <v>1215</v>
      </c>
      <c r="E240" s="28" t="s">
        <v>541</v>
      </c>
      <c r="F240" s="87">
        <v>84377</v>
      </c>
      <c r="G240" s="29">
        <v>121.3</v>
      </c>
      <c r="H240" s="29" t="s">
        <v>816</v>
      </c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>
        <v>44812</v>
      </c>
      <c r="B241" s="29" t="s">
        <v>1141</v>
      </c>
      <c r="C241" s="28" t="s">
        <v>1242</v>
      </c>
      <c r="D241" s="28" t="s">
        <v>1243</v>
      </c>
      <c r="E241" s="28" t="s">
        <v>541</v>
      </c>
      <c r="F241" s="87">
        <v>100000</v>
      </c>
      <c r="G241" s="29">
        <v>107</v>
      </c>
      <c r="H241" s="29" t="s">
        <v>816</v>
      </c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>
        <v>44812</v>
      </c>
      <c r="B242" s="29" t="s">
        <v>1216</v>
      </c>
      <c r="C242" s="28" t="s">
        <v>1217</v>
      </c>
      <c r="D242" s="28" t="s">
        <v>866</v>
      </c>
      <c r="E242" s="28" t="s">
        <v>541</v>
      </c>
      <c r="F242" s="87">
        <v>125952</v>
      </c>
      <c r="G242" s="29">
        <v>653.97</v>
      </c>
      <c r="H242" s="29" t="s">
        <v>816</v>
      </c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>
        <v>44812</v>
      </c>
      <c r="B243" s="29" t="s">
        <v>1218</v>
      </c>
      <c r="C243" s="28" t="s">
        <v>1219</v>
      </c>
      <c r="D243" s="28" t="s">
        <v>1156</v>
      </c>
      <c r="E243" s="28" t="s">
        <v>541</v>
      </c>
      <c r="F243" s="87">
        <v>440</v>
      </c>
      <c r="G243" s="29">
        <v>1.6</v>
      </c>
      <c r="H243" s="29" t="s">
        <v>816</v>
      </c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>
        <v>44812</v>
      </c>
      <c r="B244" s="29" t="s">
        <v>1218</v>
      </c>
      <c r="C244" s="28" t="s">
        <v>1219</v>
      </c>
      <c r="D244" s="28" t="s">
        <v>1220</v>
      </c>
      <c r="E244" s="28" t="s">
        <v>541</v>
      </c>
      <c r="F244" s="87">
        <v>297927</v>
      </c>
      <c r="G244" s="29">
        <v>1.52</v>
      </c>
      <c r="H244" s="29" t="s">
        <v>816</v>
      </c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1"/>
  <sheetViews>
    <sheetView zoomScale="85" zoomScaleNormal="85" workbookViewId="0">
      <selection activeCell="D38" sqref="D3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908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44813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58" customFormat="1" ht="13.9" customHeight="1">
      <c r="A10" s="344">
        <v>1</v>
      </c>
      <c r="B10" s="345">
        <v>44785</v>
      </c>
      <c r="C10" s="346"/>
      <c r="D10" s="347" t="s">
        <v>69</v>
      </c>
      <c r="E10" s="348" t="s">
        <v>557</v>
      </c>
      <c r="F10" s="344">
        <v>1905</v>
      </c>
      <c r="G10" s="344">
        <v>1750</v>
      </c>
      <c r="H10" s="344">
        <v>1982.5</v>
      </c>
      <c r="I10" s="349" t="s">
        <v>867</v>
      </c>
      <c r="J10" s="350" t="s">
        <v>868</v>
      </c>
      <c r="K10" s="350">
        <f t="shared" ref="K10" si="0">H10-F10</f>
        <v>77.5</v>
      </c>
      <c r="L10" s="351">
        <f t="shared" ref="L10" si="1">(F10*-0.7)/100</f>
        <v>-13.335000000000001</v>
      </c>
      <c r="M10" s="352">
        <f t="shared" ref="M10" si="2">(K10+L10)/F10</f>
        <v>3.3682414698162723E-2</v>
      </c>
      <c r="N10" s="353" t="s">
        <v>555</v>
      </c>
      <c r="O10" s="354">
        <v>44789</v>
      </c>
      <c r="P10" s="353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</row>
    <row r="11" spans="1:56" s="258" customFormat="1" ht="13.9" customHeight="1">
      <c r="A11" s="223">
        <v>2</v>
      </c>
      <c r="B11" s="221">
        <v>44792</v>
      </c>
      <c r="C11" s="340"/>
      <c r="D11" s="341" t="s">
        <v>259</v>
      </c>
      <c r="E11" s="342" t="s">
        <v>557</v>
      </c>
      <c r="F11" s="223" t="s">
        <v>870</v>
      </c>
      <c r="G11" s="223">
        <v>229</v>
      </c>
      <c r="H11" s="223"/>
      <c r="I11" s="343" t="s">
        <v>871</v>
      </c>
      <c r="J11" s="254" t="s">
        <v>558</v>
      </c>
      <c r="K11" s="254"/>
      <c r="L11" s="255"/>
      <c r="M11" s="256"/>
      <c r="N11" s="254"/>
      <c r="O11" s="277"/>
      <c r="P11" s="25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</row>
    <row r="12" spans="1:56" s="258" customFormat="1" ht="13.9" customHeight="1">
      <c r="A12" s="369">
        <v>3</v>
      </c>
      <c r="B12" s="370">
        <v>44795</v>
      </c>
      <c r="C12" s="371"/>
      <c r="D12" s="372" t="s">
        <v>519</v>
      </c>
      <c r="E12" s="373" t="s">
        <v>557</v>
      </c>
      <c r="F12" s="369">
        <v>327.5</v>
      </c>
      <c r="G12" s="369">
        <v>298</v>
      </c>
      <c r="H12" s="369">
        <v>344.5</v>
      </c>
      <c r="I12" s="374" t="s">
        <v>872</v>
      </c>
      <c r="J12" s="365" t="s">
        <v>883</v>
      </c>
      <c r="K12" s="365">
        <f t="shared" ref="K12" si="3">H12-F12</f>
        <v>17</v>
      </c>
      <c r="L12" s="366">
        <f t="shared" ref="L12" si="4">(F12*-0.7)/100</f>
        <v>-2.2924999999999995</v>
      </c>
      <c r="M12" s="367">
        <f t="shared" ref="M12" si="5">(K12+L12)/F12</f>
        <v>4.4908396946564885E-2</v>
      </c>
      <c r="N12" s="365" t="s">
        <v>555</v>
      </c>
      <c r="O12" s="368">
        <v>44798</v>
      </c>
      <c r="P12" s="365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s="258" customFormat="1" ht="13.9" customHeight="1">
      <c r="A13" s="336">
        <v>4</v>
      </c>
      <c r="B13" s="337">
        <v>44795</v>
      </c>
      <c r="C13" s="318"/>
      <c r="D13" s="319" t="s">
        <v>873</v>
      </c>
      <c r="E13" s="320" t="s">
        <v>557</v>
      </c>
      <c r="F13" s="336" t="s">
        <v>874</v>
      </c>
      <c r="G13" s="336">
        <v>2480</v>
      </c>
      <c r="H13" s="336"/>
      <c r="I13" s="321" t="s">
        <v>875</v>
      </c>
      <c r="J13" s="363" t="s">
        <v>558</v>
      </c>
      <c r="K13" s="363"/>
      <c r="L13" s="312"/>
      <c r="M13" s="313"/>
      <c r="N13" s="363"/>
      <c r="O13" s="314"/>
      <c r="P13" s="363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8" customFormat="1" ht="13.9" customHeight="1">
      <c r="A14" s="300">
        <v>5</v>
      </c>
      <c r="B14" s="299">
        <v>44796</v>
      </c>
      <c r="C14" s="404"/>
      <c r="D14" s="405" t="s">
        <v>129</v>
      </c>
      <c r="E14" s="406" t="s">
        <v>557</v>
      </c>
      <c r="F14" s="300">
        <v>405</v>
      </c>
      <c r="G14" s="300">
        <v>375</v>
      </c>
      <c r="H14" s="300">
        <v>428.5</v>
      </c>
      <c r="I14" s="407" t="s">
        <v>877</v>
      </c>
      <c r="J14" s="303" t="s">
        <v>928</v>
      </c>
      <c r="K14" s="303">
        <f t="shared" ref="K14" si="6">H14-F14</f>
        <v>23.5</v>
      </c>
      <c r="L14" s="391">
        <f t="shared" ref="L14" si="7">(F14*-0.7)/100</f>
        <v>-2.835</v>
      </c>
      <c r="M14" s="392">
        <f t="shared" ref="M14" si="8">(K14+L14)/F14</f>
        <v>5.102469135802469E-2</v>
      </c>
      <c r="N14" s="303" t="s">
        <v>555</v>
      </c>
      <c r="O14" s="393">
        <v>44806</v>
      </c>
      <c r="P14" s="303"/>
      <c r="Q14" s="219"/>
      <c r="R14" s="219" t="s">
        <v>556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8" customFormat="1" ht="13.9" customHeight="1">
      <c r="A15" s="336">
        <v>6</v>
      </c>
      <c r="B15" s="337">
        <v>44799</v>
      </c>
      <c r="C15" s="318"/>
      <c r="D15" s="319" t="s">
        <v>340</v>
      </c>
      <c r="E15" s="320" t="s">
        <v>557</v>
      </c>
      <c r="F15" s="336" t="s">
        <v>912</v>
      </c>
      <c r="G15" s="336">
        <v>199</v>
      </c>
      <c r="H15" s="336"/>
      <c r="I15" s="321" t="s">
        <v>913</v>
      </c>
      <c r="J15" s="363" t="s">
        <v>558</v>
      </c>
      <c r="K15" s="363"/>
      <c r="L15" s="312"/>
      <c r="M15" s="313"/>
      <c r="N15" s="363"/>
      <c r="O15" s="314"/>
      <c r="P15" s="363"/>
      <c r="Q15" s="219"/>
      <c r="R15" s="219" t="s">
        <v>827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8" customFormat="1" ht="13.9" customHeight="1">
      <c r="A16" s="322">
        <v>7</v>
      </c>
      <c r="B16" s="399">
        <v>44802</v>
      </c>
      <c r="C16" s="400"/>
      <c r="D16" s="401" t="s">
        <v>356</v>
      </c>
      <c r="E16" s="402" t="s">
        <v>557</v>
      </c>
      <c r="F16" s="322">
        <v>1650</v>
      </c>
      <c r="G16" s="322">
        <v>1540</v>
      </c>
      <c r="H16" s="322">
        <v>1775</v>
      </c>
      <c r="I16" s="403" t="s">
        <v>885</v>
      </c>
      <c r="J16" s="303" t="s">
        <v>933</v>
      </c>
      <c r="K16" s="303">
        <f t="shared" ref="K16" si="9">H16-F16</f>
        <v>125</v>
      </c>
      <c r="L16" s="391">
        <f t="shared" ref="L16" si="10">(F16*-0.7)/100</f>
        <v>-11.55</v>
      </c>
      <c r="M16" s="392">
        <f t="shared" ref="M16" si="11">(K16+L16)/F16</f>
        <v>6.8757575757575753E-2</v>
      </c>
      <c r="N16" s="303" t="s">
        <v>555</v>
      </c>
      <c r="O16" s="393">
        <v>44806</v>
      </c>
      <c r="P16" s="303"/>
      <c r="Q16" s="219"/>
      <c r="R16" s="219" t="s">
        <v>827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8" customFormat="1" ht="13.9" customHeight="1">
      <c r="A17" s="408">
        <v>8</v>
      </c>
      <c r="B17" s="409">
        <v>44802</v>
      </c>
      <c r="C17" s="410"/>
      <c r="D17" s="411" t="s">
        <v>394</v>
      </c>
      <c r="E17" s="412" t="s">
        <v>557</v>
      </c>
      <c r="F17" s="408">
        <v>157</v>
      </c>
      <c r="G17" s="408">
        <v>149.5</v>
      </c>
      <c r="H17" s="408">
        <v>158.5</v>
      </c>
      <c r="I17" s="413" t="s">
        <v>886</v>
      </c>
      <c r="J17" s="414" t="s">
        <v>934</v>
      </c>
      <c r="K17" s="414">
        <f t="shared" ref="K17" si="12">H17-F17</f>
        <v>1.5</v>
      </c>
      <c r="L17" s="415">
        <f t="shared" ref="L17" si="13">(F17*-0.7)/100</f>
        <v>-1.099</v>
      </c>
      <c r="M17" s="416">
        <f t="shared" ref="M17" si="14">(K17+L17)/F17</f>
        <v>2.5541401273885354E-3</v>
      </c>
      <c r="N17" s="414" t="s">
        <v>676</v>
      </c>
      <c r="O17" s="417">
        <v>44809</v>
      </c>
      <c r="P17" s="414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8" customFormat="1" ht="13.9" customHeight="1">
      <c r="A18" s="419">
        <v>9</v>
      </c>
      <c r="B18" s="420">
        <v>44809</v>
      </c>
      <c r="C18" s="421"/>
      <c r="D18" s="422" t="s">
        <v>50</v>
      </c>
      <c r="E18" s="423" t="s">
        <v>557</v>
      </c>
      <c r="F18" s="419">
        <v>514</v>
      </c>
      <c r="G18" s="419">
        <v>480</v>
      </c>
      <c r="H18" s="419">
        <v>536</v>
      </c>
      <c r="I18" s="424" t="s">
        <v>939</v>
      </c>
      <c r="J18" s="425" t="s">
        <v>957</v>
      </c>
      <c r="K18" s="425">
        <f t="shared" ref="K18" si="15">H18-F18</f>
        <v>22</v>
      </c>
      <c r="L18" s="426">
        <f>(F18*-0.07)/100</f>
        <v>-0.35980000000000006</v>
      </c>
      <c r="M18" s="427">
        <f t="shared" ref="M18" si="16">(K18+L18)/F18</f>
        <v>4.2101556420233464E-2</v>
      </c>
      <c r="N18" s="425" t="s">
        <v>555</v>
      </c>
      <c r="O18" s="428">
        <v>44809</v>
      </c>
      <c r="P18" s="425"/>
      <c r="Q18" s="219"/>
      <c r="R18" s="219" t="s">
        <v>827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8" customFormat="1" ht="13.9" customHeight="1">
      <c r="A19" s="336">
        <v>10</v>
      </c>
      <c r="B19" s="337">
        <v>44810</v>
      </c>
      <c r="C19" s="318"/>
      <c r="D19" s="319" t="s">
        <v>88</v>
      </c>
      <c r="E19" s="320" t="s">
        <v>557</v>
      </c>
      <c r="F19" s="336" t="s">
        <v>964</v>
      </c>
      <c r="G19" s="336">
        <v>1535</v>
      </c>
      <c r="H19" s="336"/>
      <c r="I19" s="321" t="s">
        <v>965</v>
      </c>
      <c r="J19" s="363" t="s">
        <v>558</v>
      </c>
      <c r="K19" s="363"/>
      <c r="L19" s="312"/>
      <c r="M19" s="313"/>
      <c r="N19" s="363"/>
      <c r="O19" s="314"/>
      <c r="P19" s="363"/>
      <c r="Q19" s="219"/>
      <c r="R19" s="219" t="s">
        <v>556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8" customFormat="1" ht="13.9" customHeight="1">
      <c r="A20" s="336">
        <v>11</v>
      </c>
      <c r="B20" s="221">
        <v>44811</v>
      </c>
      <c r="C20" s="318"/>
      <c r="D20" s="319" t="s">
        <v>146</v>
      </c>
      <c r="E20" s="320" t="s">
        <v>557</v>
      </c>
      <c r="F20" s="336" t="s">
        <v>990</v>
      </c>
      <c r="G20" s="336">
        <v>4140</v>
      </c>
      <c r="H20" s="336"/>
      <c r="I20" s="321" t="s">
        <v>991</v>
      </c>
      <c r="J20" s="363" t="s">
        <v>558</v>
      </c>
      <c r="K20" s="363"/>
      <c r="L20" s="312"/>
      <c r="M20" s="313"/>
      <c r="N20" s="363"/>
      <c r="O20" s="314"/>
      <c r="P20" s="363"/>
      <c r="Q20" s="219"/>
      <c r="R20" s="219" t="s">
        <v>556</v>
      </c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s="258" customFormat="1" ht="13.9" customHeight="1">
      <c r="A21" s="306">
        <v>12</v>
      </c>
      <c r="B21" s="376">
        <v>44812</v>
      </c>
      <c r="C21" s="318"/>
      <c r="D21" s="319" t="s">
        <v>347</v>
      </c>
      <c r="E21" s="320" t="s">
        <v>557</v>
      </c>
      <c r="F21" s="336" t="s">
        <v>1029</v>
      </c>
      <c r="G21" s="336">
        <v>65</v>
      </c>
      <c r="H21" s="336"/>
      <c r="I21" s="321" t="s">
        <v>1030</v>
      </c>
      <c r="J21" s="363" t="s">
        <v>558</v>
      </c>
      <c r="K21" s="363"/>
      <c r="L21" s="312"/>
      <c r="M21" s="313"/>
      <c r="N21" s="363"/>
      <c r="O21" s="314"/>
      <c r="P21" s="363"/>
      <c r="Q21" s="219"/>
      <c r="R21" s="219" t="s">
        <v>556</v>
      </c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3.9" customHeight="1">
      <c r="A22" s="310"/>
      <c r="B22" s="307"/>
      <c r="C22" s="318"/>
      <c r="D22" s="319"/>
      <c r="E22" s="320"/>
      <c r="F22" s="310"/>
      <c r="G22" s="310"/>
      <c r="H22" s="310"/>
      <c r="I22" s="321"/>
      <c r="J22" s="311"/>
      <c r="K22" s="311"/>
      <c r="L22" s="312"/>
      <c r="M22" s="313"/>
      <c r="N22" s="311"/>
      <c r="O22" s="314"/>
      <c r="P22" s="312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H23" s="103"/>
      <c r="I23" s="104"/>
      <c r="J23" s="105"/>
      <c r="K23" s="105"/>
      <c r="L23" s="106"/>
      <c r="M23" s="107"/>
      <c r="N23" s="108"/>
      <c r="O23" s="109"/>
      <c r="P23" s="110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</row>
    <row r="24" spans="1:56" ht="14.25" customHeight="1">
      <c r="A24" s="99"/>
      <c r="B24" s="100"/>
      <c r="C24" s="101"/>
      <c r="D24" s="102"/>
      <c r="E24" s="103"/>
      <c r="F24" s="103"/>
      <c r="G24" s="99"/>
      <c r="H24" s="103"/>
      <c r="I24" s="104"/>
      <c r="J24" s="105"/>
      <c r="K24" s="105"/>
      <c r="L24" s="106"/>
      <c r="M24" s="107"/>
      <c r="N24" s="108"/>
      <c r="O24" s="109"/>
      <c r="P24" s="11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1" t="s">
        <v>559</v>
      </c>
      <c r="B25" s="112"/>
      <c r="C25" s="113"/>
      <c r="D25" s="114"/>
      <c r="E25" s="115"/>
      <c r="F25" s="115"/>
      <c r="G25" s="115"/>
      <c r="H25" s="115"/>
      <c r="I25" s="115"/>
      <c r="J25" s="116"/>
      <c r="K25" s="115"/>
      <c r="L25" s="117"/>
      <c r="M25" s="56"/>
      <c r="N25" s="116"/>
      <c r="O25" s="11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8" t="s">
        <v>560</v>
      </c>
      <c r="B26" s="111"/>
      <c r="C26" s="111"/>
      <c r="D26" s="111"/>
      <c r="E26" s="41"/>
      <c r="F26" s="119" t="s">
        <v>561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 t="s">
        <v>562</v>
      </c>
      <c r="B27" s="111"/>
      <c r="C27" s="111"/>
      <c r="D27" s="111" t="s">
        <v>815</v>
      </c>
      <c r="E27" s="6"/>
      <c r="F27" s="119" t="s">
        <v>563</v>
      </c>
      <c r="G27" s="6"/>
      <c r="H27" s="6"/>
      <c r="I27" s="6"/>
      <c r="J27" s="120"/>
      <c r="K27" s="121"/>
      <c r="L27" s="121"/>
      <c r="M27" s="122"/>
      <c r="N27" s="1"/>
      <c r="O27" s="123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1"/>
      <c r="B28" s="111"/>
      <c r="C28" s="111"/>
      <c r="D28" s="111"/>
      <c r="E28" s="6"/>
      <c r="F28" s="6"/>
      <c r="G28" s="6"/>
      <c r="H28" s="6"/>
      <c r="I28" s="6"/>
      <c r="J28" s="124"/>
      <c r="K28" s="121"/>
      <c r="L28" s="121"/>
      <c r="M28" s="6"/>
      <c r="N28" s="125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6" t="s">
        <v>564</v>
      </c>
      <c r="C29" s="126"/>
      <c r="D29" s="126"/>
      <c r="E29" s="126"/>
      <c r="F29" s="127"/>
      <c r="G29" s="6"/>
      <c r="H29" s="6"/>
      <c r="I29" s="128"/>
      <c r="J29" s="129"/>
      <c r="K29" s="130"/>
      <c r="L29" s="129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95" t="s">
        <v>16</v>
      </c>
      <c r="B30" s="96" t="s">
        <v>532</v>
      </c>
      <c r="C30" s="98"/>
      <c r="D30" s="97" t="s">
        <v>543</v>
      </c>
      <c r="E30" s="96" t="s">
        <v>544</v>
      </c>
      <c r="F30" s="96" t="s">
        <v>545</v>
      </c>
      <c r="G30" s="96" t="s">
        <v>565</v>
      </c>
      <c r="H30" s="96" t="s">
        <v>547</v>
      </c>
      <c r="I30" s="96" t="s">
        <v>548</v>
      </c>
      <c r="J30" s="96" t="s">
        <v>549</v>
      </c>
      <c r="K30" s="96" t="s">
        <v>566</v>
      </c>
      <c r="L30" s="132" t="s">
        <v>551</v>
      </c>
      <c r="M30" s="98" t="s">
        <v>552</v>
      </c>
      <c r="N30" s="95" t="s">
        <v>553</v>
      </c>
      <c r="O30" s="260" t="s">
        <v>554</v>
      </c>
      <c r="P30" s="41"/>
      <c r="Q30" s="1"/>
      <c r="R30" s="257"/>
      <c r="S30" s="257"/>
      <c r="T30" s="257"/>
      <c r="U30" s="251"/>
      <c r="V30" s="251"/>
      <c r="W30" s="251"/>
      <c r="X30" s="251"/>
      <c r="Y30" s="25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324" customFormat="1" ht="15" customHeight="1">
      <c r="A31" s="388">
        <v>1</v>
      </c>
      <c r="B31" s="299">
        <v>44796</v>
      </c>
      <c r="C31" s="389"/>
      <c r="D31" s="390" t="s">
        <v>131</v>
      </c>
      <c r="E31" s="300" t="s">
        <v>557</v>
      </c>
      <c r="F31" s="300">
        <v>2005</v>
      </c>
      <c r="G31" s="300">
        <v>1940</v>
      </c>
      <c r="H31" s="300">
        <v>2060</v>
      </c>
      <c r="I31" s="300" t="s">
        <v>876</v>
      </c>
      <c r="J31" s="303" t="s">
        <v>693</v>
      </c>
      <c r="K31" s="303">
        <f t="shared" ref="K31" si="17">H31-F31</f>
        <v>55</v>
      </c>
      <c r="L31" s="391">
        <f t="shared" ref="L31" si="18">(F31*-0.7)/100</f>
        <v>-14.035</v>
      </c>
      <c r="M31" s="392">
        <f t="shared" ref="M31" si="19">(K31+L31)/F31</f>
        <v>2.0431421446384043E-2</v>
      </c>
      <c r="N31" s="303" t="s">
        <v>555</v>
      </c>
      <c r="O31" s="393">
        <v>44806</v>
      </c>
      <c r="P31" s="41"/>
      <c r="Q31" s="258"/>
      <c r="R31" s="259" t="s">
        <v>556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5"/>
      <c r="AJ31" s="316"/>
      <c r="AK31" s="323"/>
      <c r="AL31" s="323"/>
    </row>
    <row r="32" spans="1:56" s="324" customFormat="1" ht="13.5" customHeight="1">
      <c r="A32" s="388">
        <v>2</v>
      </c>
      <c r="B32" s="394">
        <v>44799</v>
      </c>
      <c r="C32" s="389"/>
      <c r="D32" s="390" t="s">
        <v>154</v>
      </c>
      <c r="E32" s="300" t="s">
        <v>557</v>
      </c>
      <c r="F32" s="300">
        <v>810</v>
      </c>
      <c r="G32" s="300">
        <v>787</v>
      </c>
      <c r="H32" s="300">
        <v>829</v>
      </c>
      <c r="I32" s="300" t="s">
        <v>884</v>
      </c>
      <c r="J32" s="303" t="s">
        <v>914</v>
      </c>
      <c r="K32" s="303">
        <f t="shared" ref="K32" si="20">H32-F32</f>
        <v>19</v>
      </c>
      <c r="L32" s="391">
        <f t="shared" ref="L32" si="21">(F32*-0.7)/100</f>
        <v>-5.67</v>
      </c>
      <c r="M32" s="392">
        <f t="shared" ref="M32" si="22">(K32+L32)/F32</f>
        <v>1.6456790123456789E-2</v>
      </c>
      <c r="N32" s="303" t="s">
        <v>555</v>
      </c>
      <c r="O32" s="393">
        <v>44806</v>
      </c>
      <c r="P32" s="41"/>
      <c r="Q32" s="258"/>
      <c r="R32" s="259" t="s">
        <v>556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5"/>
      <c r="AJ32" s="316"/>
      <c r="AK32" s="323"/>
      <c r="AL32" s="323"/>
    </row>
    <row r="33" spans="1:38" s="324" customFormat="1" ht="13.5" customHeight="1">
      <c r="A33" s="385">
        <v>3</v>
      </c>
      <c r="B33" s="333">
        <v>44803</v>
      </c>
      <c r="C33" s="386"/>
      <c r="D33" s="387" t="s">
        <v>87</v>
      </c>
      <c r="E33" s="223" t="s">
        <v>557</v>
      </c>
      <c r="F33" s="223" t="s">
        <v>890</v>
      </c>
      <c r="G33" s="223">
        <v>3430</v>
      </c>
      <c r="H33" s="223"/>
      <c r="I33" s="223" t="s">
        <v>891</v>
      </c>
      <c r="J33" s="254" t="s">
        <v>558</v>
      </c>
      <c r="K33" s="254"/>
      <c r="L33" s="255"/>
      <c r="M33" s="256"/>
      <c r="N33" s="254"/>
      <c r="O33" s="221"/>
      <c r="P33" s="41"/>
      <c r="Q33" s="258"/>
      <c r="R33" s="259" t="s">
        <v>556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5"/>
      <c r="AJ33" s="316"/>
      <c r="AK33" s="323"/>
      <c r="AL33" s="323"/>
    </row>
    <row r="34" spans="1:38" s="324" customFormat="1" ht="13.5" customHeight="1">
      <c r="A34" s="306">
        <v>4</v>
      </c>
      <c r="B34" s="221">
        <v>44805</v>
      </c>
      <c r="C34" s="308"/>
      <c r="D34" s="309" t="s">
        <v>825</v>
      </c>
      <c r="E34" s="336" t="s">
        <v>557</v>
      </c>
      <c r="F34" s="336" t="s">
        <v>901</v>
      </c>
      <c r="G34" s="336">
        <v>367</v>
      </c>
      <c r="H34" s="336"/>
      <c r="I34" s="336" t="s">
        <v>902</v>
      </c>
      <c r="J34" s="254" t="s">
        <v>558</v>
      </c>
      <c r="K34" s="254"/>
      <c r="L34" s="255"/>
      <c r="M34" s="256"/>
      <c r="N34" s="254"/>
      <c r="O34" s="221"/>
      <c r="P34" s="41"/>
      <c r="Q34" s="258"/>
      <c r="R34" s="259" t="s">
        <v>827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5"/>
      <c r="AJ34" s="316"/>
      <c r="AK34" s="323"/>
      <c r="AL34" s="323"/>
    </row>
    <row r="35" spans="1:38" s="324" customFormat="1" ht="13.5" customHeight="1">
      <c r="A35" s="429">
        <v>5</v>
      </c>
      <c r="B35" s="430">
        <v>44809</v>
      </c>
      <c r="C35" s="431"/>
      <c r="D35" s="432" t="s">
        <v>464</v>
      </c>
      <c r="E35" s="322" t="s">
        <v>557</v>
      </c>
      <c r="F35" s="322">
        <v>150</v>
      </c>
      <c r="G35" s="322">
        <v>145</v>
      </c>
      <c r="H35" s="322">
        <v>154.5</v>
      </c>
      <c r="I35" s="322" t="s">
        <v>944</v>
      </c>
      <c r="J35" s="303" t="s">
        <v>969</v>
      </c>
      <c r="K35" s="303">
        <f t="shared" ref="K35" si="23">H35-F35</f>
        <v>4.5</v>
      </c>
      <c r="L35" s="391">
        <f t="shared" ref="L35" si="24">(F35*-0.7)/100</f>
        <v>-1.05</v>
      </c>
      <c r="M35" s="392">
        <f t="shared" ref="M35" si="25">(K35+L35)/F35</f>
        <v>2.3E-2</v>
      </c>
      <c r="N35" s="303" t="s">
        <v>555</v>
      </c>
      <c r="O35" s="393">
        <v>44810</v>
      </c>
      <c r="P35" s="41"/>
      <c r="Q35" s="258"/>
      <c r="R35" s="259" t="s">
        <v>556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5"/>
      <c r="AJ35" s="316"/>
      <c r="AK35" s="323"/>
      <c r="AL35" s="323"/>
    </row>
    <row r="36" spans="1:38" s="324" customFormat="1" ht="13.5" customHeight="1">
      <c r="A36" s="429">
        <v>6</v>
      </c>
      <c r="B36" s="430">
        <v>44810</v>
      </c>
      <c r="C36" s="431"/>
      <c r="D36" s="432" t="s">
        <v>66</v>
      </c>
      <c r="E36" s="322" t="s">
        <v>557</v>
      </c>
      <c r="F36" s="322">
        <v>1970</v>
      </c>
      <c r="G36" s="322">
        <v>1915</v>
      </c>
      <c r="H36" s="322">
        <v>2003</v>
      </c>
      <c r="I36" s="322" t="s">
        <v>961</v>
      </c>
      <c r="J36" s="303" t="s">
        <v>962</v>
      </c>
      <c r="K36" s="303">
        <f t="shared" ref="K36:K37" si="26">H36-F36</f>
        <v>33</v>
      </c>
      <c r="L36" s="391">
        <f>(F36*-0.07)/100</f>
        <v>-1.379</v>
      </c>
      <c r="M36" s="392">
        <f t="shared" ref="M36:M37" si="27">(K36+L36)/F36</f>
        <v>1.6051269035532993E-2</v>
      </c>
      <c r="N36" s="303" t="s">
        <v>555</v>
      </c>
      <c r="O36" s="393">
        <v>44810</v>
      </c>
      <c r="P36" s="41"/>
      <c r="Q36" s="258"/>
      <c r="R36" s="259" t="s">
        <v>556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5"/>
      <c r="AJ36" s="316"/>
      <c r="AK36" s="323"/>
      <c r="AL36" s="323"/>
    </row>
    <row r="37" spans="1:38" s="324" customFormat="1" ht="13.5" customHeight="1">
      <c r="A37" s="429">
        <v>7</v>
      </c>
      <c r="B37" s="430">
        <v>44810</v>
      </c>
      <c r="C37" s="431"/>
      <c r="D37" s="432" t="s">
        <v>198</v>
      </c>
      <c r="E37" s="322" t="s">
        <v>557</v>
      </c>
      <c r="F37" s="322">
        <v>243</v>
      </c>
      <c r="G37" s="322">
        <v>237</v>
      </c>
      <c r="H37" s="322">
        <v>251</v>
      </c>
      <c r="I37" s="322" t="s">
        <v>963</v>
      </c>
      <c r="J37" s="303" t="s">
        <v>989</v>
      </c>
      <c r="K37" s="303">
        <f t="shared" si="26"/>
        <v>8</v>
      </c>
      <c r="L37" s="391">
        <f t="shared" ref="L37" si="28">(F37*-0.7)/100</f>
        <v>-1.7009999999999998</v>
      </c>
      <c r="M37" s="392">
        <f t="shared" si="27"/>
        <v>2.5921810699588477E-2</v>
      </c>
      <c r="N37" s="303" t="s">
        <v>555</v>
      </c>
      <c r="O37" s="393">
        <v>44810</v>
      </c>
      <c r="P37" s="41"/>
      <c r="Q37" s="258"/>
      <c r="R37" s="259" t="s">
        <v>556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5"/>
      <c r="AJ37" s="316"/>
      <c r="AK37" s="323"/>
      <c r="AL37" s="323"/>
    </row>
    <row r="38" spans="1:38" s="324" customFormat="1" ht="13.5" customHeight="1">
      <c r="A38" s="306">
        <v>8</v>
      </c>
      <c r="B38" s="221">
        <v>44811</v>
      </c>
      <c r="C38" s="308"/>
      <c r="D38" s="309" t="s">
        <v>66</v>
      </c>
      <c r="E38" s="336" t="s">
        <v>557</v>
      </c>
      <c r="F38" s="336" t="s">
        <v>978</v>
      </c>
      <c r="G38" s="336">
        <v>1930</v>
      </c>
      <c r="H38" s="336"/>
      <c r="I38" s="336" t="s">
        <v>979</v>
      </c>
      <c r="J38" s="254" t="s">
        <v>558</v>
      </c>
      <c r="K38" s="254"/>
      <c r="L38" s="255"/>
      <c r="M38" s="256"/>
      <c r="N38" s="254"/>
      <c r="O38" s="277"/>
      <c r="P38" s="41"/>
      <c r="Q38" s="258"/>
      <c r="R38" s="259" t="s">
        <v>556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5"/>
      <c r="AJ38" s="316"/>
      <c r="AK38" s="323"/>
      <c r="AL38" s="323"/>
    </row>
    <row r="39" spans="1:38" s="324" customFormat="1" ht="13.5" customHeight="1">
      <c r="C39" s="308"/>
      <c r="D39" s="309"/>
      <c r="E39" s="336"/>
      <c r="F39" s="336"/>
      <c r="G39" s="336"/>
      <c r="H39" s="336"/>
      <c r="I39" s="336"/>
      <c r="J39" s="254"/>
      <c r="K39" s="254"/>
      <c r="L39" s="255"/>
      <c r="M39" s="256"/>
      <c r="N39" s="254"/>
      <c r="O39" s="277"/>
      <c r="P39" s="41"/>
      <c r="Q39" s="258"/>
      <c r="R39" s="25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5"/>
      <c r="AJ39" s="316"/>
      <c r="AK39" s="323"/>
      <c r="AL39" s="323"/>
    </row>
    <row r="40" spans="1:38" s="317" customFormat="1" ht="15" customHeight="1">
      <c r="A40" s="306"/>
      <c r="B40" s="307"/>
      <c r="C40" s="308"/>
      <c r="D40" s="309"/>
      <c r="E40" s="310"/>
      <c r="F40" s="310"/>
      <c r="G40" s="310"/>
      <c r="H40" s="310"/>
      <c r="I40" s="310"/>
      <c r="J40" s="254"/>
      <c r="K40" s="254"/>
      <c r="L40" s="255"/>
      <c r="M40" s="256"/>
      <c r="N40" s="254"/>
      <c r="O40" s="277"/>
      <c r="P40" s="41"/>
      <c r="Q40" s="258"/>
      <c r="R40" s="25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5"/>
      <c r="AJ40" s="316"/>
      <c r="AK40" s="316"/>
      <c r="AL40" s="316"/>
    </row>
    <row r="41" spans="1:38" ht="15" customHeight="1">
      <c r="A41" s="261"/>
      <c r="B41" s="262"/>
      <c r="C41" s="263"/>
      <c r="D41" s="264"/>
      <c r="E41" s="265"/>
      <c r="F41" s="265"/>
      <c r="G41" s="265"/>
      <c r="H41" s="265"/>
      <c r="I41" s="265"/>
      <c r="J41" s="266"/>
      <c r="K41" s="266"/>
      <c r="L41" s="267"/>
      <c r="M41" s="268"/>
      <c r="N41" s="266"/>
      <c r="O41" s="269"/>
      <c r="P41" s="242"/>
      <c r="Q41" s="258"/>
      <c r="R41" s="25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1"/>
      <c r="AI41" s="1"/>
      <c r="AJ41" s="1"/>
      <c r="AK41" s="1"/>
      <c r="AL41" s="1"/>
    </row>
    <row r="42" spans="1:38" ht="44.25" customHeight="1">
      <c r="A42" s="111" t="s">
        <v>559</v>
      </c>
      <c r="B42" s="133"/>
      <c r="C42" s="133"/>
      <c r="D42" s="1"/>
      <c r="E42" s="6"/>
      <c r="F42" s="6"/>
      <c r="G42" s="6"/>
      <c r="H42" s="6" t="s">
        <v>571</v>
      </c>
      <c r="I42" s="6"/>
      <c r="J42" s="6"/>
      <c r="K42" s="107"/>
      <c r="L42" s="135"/>
      <c r="M42" s="107"/>
      <c r="N42" s="108"/>
      <c r="O42" s="107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253"/>
      <c r="AD42" s="253"/>
      <c r="AE42" s="253"/>
      <c r="AF42" s="253"/>
      <c r="AG42" s="253"/>
      <c r="AH42" s="253"/>
    </row>
    <row r="43" spans="1:38" ht="12.75" customHeight="1">
      <c r="A43" s="118" t="s">
        <v>560</v>
      </c>
      <c r="B43" s="111"/>
      <c r="C43" s="111"/>
      <c r="D43" s="111"/>
      <c r="E43" s="41"/>
      <c r="F43" s="119" t="s">
        <v>561</v>
      </c>
      <c r="G43" s="56"/>
      <c r="H43" s="41"/>
      <c r="I43" s="56"/>
      <c r="J43" s="6"/>
      <c r="K43" s="136"/>
      <c r="L43" s="137"/>
      <c r="M43" s="6"/>
      <c r="N43" s="101"/>
      <c r="O43" s="138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8"/>
      <c r="B44" s="111"/>
      <c r="C44" s="111"/>
      <c r="D44" s="111"/>
      <c r="E44" s="6"/>
      <c r="F44" s="119" t="s">
        <v>563</v>
      </c>
      <c r="G44" s="56"/>
      <c r="H44" s="41"/>
      <c r="I44" s="56"/>
      <c r="J44" s="6"/>
      <c r="K44" s="136"/>
      <c r="L44" s="137"/>
      <c r="M44" s="6"/>
      <c r="N44" s="101"/>
      <c r="O44" s="138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1"/>
      <c r="B45" s="111"/>
      <c r="C45" s="111"/>
      <c r="D45" s="111"/>
      <c r="E45" s="6"/>
      <c r="F45" s="6"/>
      <c r="G45" s="6"/>
      <c r="H45" s="6"/>
      <c r="I45" s="6"/>
      <c r="J45" s="124"/>
      <c r="K45" s="121"/>
      <c r="L45" s="122"/>
      <c r="M45" s="6"/>
      <c r="N45" s="125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39" t="s">
        <v>572</v>
      </c>
      <c r="B46" s="139"/>
      <c r="C46" s="139"/>
      <c r="D46" s="139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6" t="s">
        <v>16</v>
      </c>
      <c r="B47" s="96" t="s">
        <v>532</v>
      </c>
      <c r="C47" s="96"/>
      <c r="D47" s="97" t="s">
        <v>543</v>
      </c>
      <c r="E47" s="96" t="s">
        <v>544</v>
      </c>
      <c r="F47" s="96" t="s">
        <v>545</v>
      </c>
      <c r="G47" s="96" t="s">
        <v>565</v>
      </c>
      <c r="H47" s="96" t="s">
        <v>547</v>
      </c>
      <c r="I47" s="96" t="s">
        <v>548</v>
      </c>
      <c r="J47" s="95" t="s">
        <v>549</v>
      </c>
      <c r="K47" s="140" t="s">
        <v>573</v>
      </c>
      <c r="L47" s="98" t="s">
        <v>551</v>
      </c>
      <c r="M47" s="140" t="s">
        <v>574</v>
      </c>
      <c r="N47" s="96" t="s">
        <v>575</v>
      </c>
      <c r="O47" s="95" t="s">
        <v>553</v>
      </c>
      <c r="P47" s="97" t="s">
        <v>554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s="220" customFormat="1" ht="12.75" customHeight="1">
      <c r="A48" s="300">
        <v>1</v>
      </c>
      <c r="B48" s="299">
        <v>44802</v>
      </c>
      <c r="C48" s="301"/>
      <c r="D48" s="301" t="s">
        <v>887</v>
      </c>
      <c r="E48" s="300" t="s">
        <v>557</v>
      </c>
      <c r="F48" s="300">
        <v>724</v>
      </c>
      <c r="G48" s="300">
        <v>710</v>
      </c>
      <c r="H48" s="302">
        <v>735.5</v>
      </c>
      <c r="I48" s="302" t="s">
        <v>880</v>
      </c>
      <c r="J48" s="303" t="s">
        <v>881</v>
      </c>
      <c r="K48" s="302">
        <f t="shared" ref="K48" si="29">H48-F48</f>
        <v>11.5</v>
      </c>
      <c r="L48" s="304">
        <f t="shared" ref="L48" si="30">(H48*N48)*0.07%</f>
        <v>489.10750000000007</v>
      </c>
      <c r="M48" s="305">
        <f t="shared" ref="M48" si="31">(K48*N48)-L48</f>
        <v>10435.8925</v>
      </c>
      <c r="N48" s="302">
        <v>950</v>
      </c>
      <c r="O48" s="303" t="s">
        <v>555</v>
      </c>
      <c r="P48" s="299">
        <v>44805</v>
      </c>
      <c r="Q48" s="222"/>
      <c r="R48" s="225" t="s">
        <v>556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5"/>
      <c r="AG48" s="262"/>
      <c r="AH48" s="222"/>
      <c r="AI48" s="222"/>
      <c r="AJ48" s="265"/>
      <c r="AK48" s="265"/>
      <c r="AL48" s="265"/>
    </row>
    <row r="49" spans="1:38" s="220" customFormat="1" ht="12.75" customHeight="1">
      <c r="A49" s="322">
        <v>2</v>
      </c>
      <c r="B49" s="299">
        <v>44805</v>
      </c>
      <c r="C49" s="301"/>
      <c r="D49" s="301" t="s">
        <v>889</v>
      </c>
      <c r="E49" s="300" t="s">
        <v>557</v>
      </c>
      <c r="F49" s="300">
        <v>873.5</v>
      </c>
      <c r="G49" s="322">
        <v>864</v>
      </c>
      <c r="H49" s="302">
        <v>884</v>
      </c>
      <c r="I49" s="302" t="s">
        <v>896</v>
      </c>
      <c r="J49" s="303" t="s">
        <v>903</v>
      </c>
      <c r="K49" s="302">
        <f t="shared" ref="K49" si="32">H49-F49</f>
        <v>10.5</v>
      </c>
      <c r="L49" s="304">
        <f t="shared" ref="L49" si="33">(H49*N49)*0.07%</f>
        <v>850.85000000000014</v>
      </c>
      <c r="M49" s="305">
        <f t="shared" ref="M49" si="34">(K49*N49)-L49</f>
        <v>13586.65</v>
      </c>
      <c r="N49" s="302">
        <v>1375</v>
      </c>
      <c r="O49" s="303" t="s">
        <v>555</v>
      </c>
      <c r="P49" s="299">
        <v>44805</v>
      </c>
      <c r="Q49" s="222"/>
      <c r="R49" s="225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5"/>
      <c r="AG49" s="262"/>
      <c r="AH49" s="222"/>
      <c r="AI49" s="222"/>
      <c r="AJ49" s="265"/>
      <c r="AK49" s="265"/>
      <c r="AL49" s="265"/>
    </row>
    <row r="50" spans="1:38" s="220" customFormat="1" ht="12.75" customHeight="1">
      <c r="A50" s="396">
        <v>3</v>
      </c>
      <c r="B50" s="331">
        <v>44805</v>
      </c>
      <c r="C50" s="397"/>
      <c r="D50" s="397" t="s">
        <v>897</v>
      </c>
      <c r="E50" s="398" t="s">
        <v>557</v>
      </c>
      <c r="F50" s="398">
        <v>696.5</v>
      </c>
      <c r="G50" s="396">
        <v>685</v>
      </c>
      <c r="H50" s="328">
        <v>685</v>
      </c>
      <c r="I50" s="328" t="s">
        <v>898</v>
      </c>
      <c r="J50" s="327" t="s">
        <v>925</v>
      </c>
      <c r="K50" s="328">
        <f t="shared" ref="K50" si="35">H50-F50</f>
        <v>-11.5</v>
      </c>
      <c r="L50" s="329">
        <f t="shared" ref="L50" si="36">(H50*N50)*0.07%</f>
        <v>479.50000000000006</v>
      </c>
      <c r="M50" s="330">
        <f t="shared" ref="M50" si="37">(K50*N50)-L50</f>
        <v>-11979.5</v>
      </c>
      <c r="N50" s="328">
        <v>1000</v>
      </c>
      <c r="O50" s="327" t="s">
        <v>567</v>
      </c>
      <c r="P50" s="331">
        <v>44806</v>
      </c>
      <c r="Q50" s="222"/>
      <c r="R50" s="225" t="s">
        <v>827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5"/>
      <c r="AG50" s="262"/>
      <c r="AH50" s="222"/>
      <c r="AI50" s="222"/>
      <c r="AJ50" s="265"/>
      <c r="AK50" s="265"/>
      <c r="AL50" s="265"/>
    </row>
    <row r="51" spans="1:38" s="220" customFormat="1" ht="12.75" customHeight="1">
      <c r="A51" s="322">
        <v>4</v>
      </c>
      <c r="B51" s="299">
        <v>44805</v>
      </c>
      <c r="C51" s="301"/>
      <c r="D51" s="301" t="s">
        <v>878</v>
      </c>
      <c r="E51" s="300" t="s">
        <v>557</v>
      </c>
      <c r="F51" s="300">
        <v>240</v>
      </c>
      <c r="G51" s="322">
        <v>234.5</v>
      </c>
      <c r="H51" s="302">
        <v>246</v>
      </c>
      <c r="I51" s="302" t="s">
        <v>879</v>
      </c>
      <c r="J51" s="303" t="s">
        <v>907</v>
      </c>
      <c r="K51" s="302">
        <f t="shared" ref="K51:K52" si="38">H51-F51</f>
        <v>6</v>
      </c>
      <c r="L51" s="304">
        <f t="shared" ref="L51:L52" si="39">(H51*N51)*0.07%</f>
        <v>430.50000000000006</v>
      </c>
      <c r="M51" s="305">
        <f t="shared" ref="M51:M52" si="40">(K51*N51)-L51</f>
        <v>14569.5</v>
      </c>
      <c r="N51" s="302">
        <v>2500</v>
      </c>
      <c r="O51" s="303" t="s">
        <v>555</v>
      </c>
      <c r="P51" s="299">
        <v>44805</v>
      </c>
      <c r="Q51" s="222"/>
      <c r="R51" s="225" t="s">
        <v>827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5"/>
      <c r="AG51" s="262"/>
      <c r="AH51" s="222"/>
      <c r="AI51" s="222"/>
      <c r="AJ51" s="265"/>
      <c r="AK51" s="265"/>
      <c r="AL51" s="265"/>
    </row>
    <row r="52" spans="1:38" s="220" customFormat="1" ht="12.75" customHeight="1">
      <c r="A52" s="396">
        <v>5</v>
      </c>
      <c r="B52" s="331">
        <v>44805</v>
      </c>
      <c r="C52" s="397"/>
      <c r="D52" s="397" t="s">
        <v>899</v>
      </c>
      <c r="E52" s="398" t="s">
        <v>557</v>
      </c>
      <c r="F52" s="398">
        <v>2070</v>
      </c>
      <c r="G52" s="396">
        <v>2000</v>
      </c>
      <c r="H52" s="328">
        <v>2000</v>
      </c>
      <c r="I52" s="328" t="s">
        <v>900</v>
      </c>
      <c r="J52" s="327" t="s">
        <v>960</v>
      </c>
      <c r="K52" s="328">
        <f t="shared" si="38"/>
        <v>-70</v>
      </c>
      <c r="L52" s="329">
        <f t="shared" si="39"/>
        <v>280.00000000000006</v>
      </c>
      <c r="M52" s="330">
        <f t="shared" si="40"/>
        <v>-14280</v>
      </c>
      <c r="N52" s="328">
        <v>200</v>
      </c>
      <c r="O52" s="327" t="s">
        <v>567</v>
      </c>
      <c r="P52" s="331">
        <v>44810</v>
      </c>
      <c r="Q52" s="222"/>
      <c r="R52" s="225" t="s">
        <v>827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5"/>
      <c r="AG52" s="262"/>
      <c r="AH52" s="222"/>
      <c r="AI52" s="222"/>
      <c r="AJ52" s="265"/>
      <c r="AK52" s="265"/>
      <c r="AL52" s="265"/>
    </row>
    <row r="53" spans="1:38" s="220" customFormat="1" ht="12.75" customHeight="1">
      <c r="A53" s="396">
        <v>6</v>
      </c>
      <c r="B53" s="331">
        <v>44806</v>
      </c>
      <c r="C53" s="397"/>
      <c r="D53" s="397" t="s">
        <v>926</v>
      </c>
      <c r="E53" s="398" t="s">
        <v>919</v>
      </c>
      <c r="F53" s="398">
        <v>534</v>
      </c>
      <c r="G53" s="396">
        <v>545</v>
      </c>
      <c r="H53" s="328">
        <v>543</v>
      </c>
      <c r="I53" s="328" t="s">
        <v>927</v>
      </c>
      <c r="J53" s="327" t="s">
        <v>959</v>
      </c>
      <c r="K53" s="328">
        <f>F53-H53</f>
        <v>-9</v>
      </c>
      <c r="L53" s="329">
        <f t="shared" ref="L53" si="41">(H53*N53)*0.07%</f>
        <v>570.15000000000009</v>
      </c>
      <c r="M53" s="330">
        <f t="shared" ref="M53" si="42">(K53*N53)-L53</f>
        <v>-14070.15</v>
      </c>
      <c r="N53" s="328">
        <v>1500</v>
      </c>
      <c r="O53" s="327" t="s">
        <v>567</v>
      </c>
      <c r="P53" s="331">
        <v>44810</v>
      </c>
      <c r="Q53" s="222"/>
      <c r="R53" s="225" t="s">
        <v>556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5"/>
      <c r="AG53" s="262"/>
      <c r="AH53" s="222"/>
      <c r="AI53" s="222"/>
      <c r="AJ53" s="265"/>
      <c r="AK53" s="265"/>
      <c r="AL53" s="265"/>
    </row>
    <row r="54" spans="1:38" s="220" customFormat="1" ht="12.75" customHeight="1">
      <c r="A54" s="322">
        <v>7</v>
      </c>
      <c r="B54" s="299">
        <v>44806</v>
      </c>
      <c r="C54" s="301"/>
      <c r="D54" s="301" t="s">
        <v>929</v>
      </c>
      <c r="E54" s="300" t="s">
        <v>557</v>
      </c>
      <c r="F54" s="300">
        <v>371.5</v>
      </c>
      <c r="G54" s="322">
        <v>365</v>
      </c>
      <c r="H54" s="302">
        <v>376</v>
      </c>
      <c r="I54" s="302" t="s">
        <v>930</v>
      </c>
      <c r="J54" s="303" t="s">
        <v>940</v>
      </c>
      <c r="K54" s="302">
        <f t="shared" ref="K54" si="43">H54-F54</f>
        <v>4.5</v>
      </c>
      <c r="L54" s="304">
        <f t="shared" ref="L54" si="44">(H54*N54)*0.07%</f>
        <v>473.76000000000005</v>
      </c>
      <c r="M54" s="305">
        <f t="shared" ref="M54" si="45">(K54*N54)-L54</f>
        <v>7626.24</v>
      </c>
      <c r="N54" s="302">
        <v>1800</v>
      </c>
      <c r="O54" s="303" t="s">
        <v>555</v>
      </c>
      <c r="P54" s="299">
        <v>44809</v>
      </c>
      <c r="Q54" s="222"/>
      <c r="R54" s="225" t="s">
        <v>556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5"/>
      <c r="AG54" s="262"/>
      <c r="AH54" s="222"/>
      <c r="AI54" s="222"/>
      <c r="AJ54" s="265"/>
      <c r="AK54" s="265"/>
      <c r="AL54" s="265"/>
    </row>
    <row r="55" spans="1:38" s="220" customFormat="1" ht="12.75" customHeight="1">
      <c r="A55" s="396">
        <v>8</v>
      </c>
      <c r="B55" s="331">
        <v>44806</v>
      </c>
      <c r="C55" s="397"/>
      <c r="D55" s="397" t="s">
        <v>878</v>
      </c>
      <c r="E55" s="398" t="s">
        <v>557</v>
      </c>
      <c r="F55" s="398">
        <v>239.5</v>
      </c>
      <c r="G55" s="396">
        <v>234.5</v>
      </c>
      <c r="H55" s="328">
        <v>234.5</v>
      </c>
      <c r="I55" s="328" t="s">
        <v>879</v>
      </c>
      <c r="J55" s="327" t="s">
        <v>942</v>
      </c>
      <c r="K55" s="328">
        <f t="shared" ref="K55" si="46">H55-F55</f>
        <v>-5</v>
      </c>
      <c r="L55" s="329">
        <f t="shared" ref="L55" si="47">(H55*N55)*0.07%</f>
        <v>410.37500000000006</v>
      </c>
      <c r="M55" s="330">
        <f t="shared" ref="M55" si="48">(K55*N55)-L55</f>
        <v>-12910.375</v>
      </c>
      <c r="N55" s="328">
        <v>2500</v>
      </c>
      <c r="O55" s="327" t="s">
        <v>567</v>
      </c>
      <c r="P55" s="331">
        <v>44809</v>
      </c>
      <c r="Q55" s="222"/>
      <c r="R55" s="225" t="s">
        <v>827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5"/>
      <c r="AG55" s="262"/>
      <c r="AH55" s="222"/>
      <c r="AI55" s="222"/>
      <c r="AJ55" s="265"/>
      <c r="AK55" s="265"/>
      <c r="AL55" s="265"/>
    </row>
    <row r="56" spans="1:38" s="220" customFormat="1" ht="12.75" customHeight="1">
      <c r="A56" s="322">
        <v>9</v>
      </c>
      <c r="B56" s="299">
        <v>44809</v>
      </c>
      <c r="C56" s="301"/>
      <c r="D56" s="301" t="s">
        <v>941</v>
      </c>
      <c r="E56" s="300" t="s">
        <v>919</v>
      </c>
      <c r="F56" s="300">
        <v>117</v>
      </c>
      <c r="G56" s="322">
        <v>119</v>
      </c>
      <c r="H56" s="302">
        <v>115.5</v>
      </c>
      <c r="I56" s="302">
        <v>112</v>
      </c>
      <c r="J56" s="303" t="s">
        <v>943</v>
      </c>
      <c r="K56" s="302">
        <f>F56-H56</f>
        <v>1.5</v>
      </c>
      <c r="L56" s="304">
        <f t="shared" ref="L56:L57" si="49">(H56*N56)*0.07%</f>
        <v>501.2700000000001</v>
      </c>
      <c r="M56" s="305">
        <f t="shared" ref="M56:M57" si="50">(K56*N56)-L56</f>
        <v>8798.73</v>
      </c>
      <c r="N56" s="302">
        <v>6200</v>
      </c>
      <c r="O56" s="303" t="s">
        <v>555</v>
      </c>
      <c r="P56" s="299">
        <v>44809</v>
      </c>
      <c r="Q56" s="222"/>
      <c r="R56" s="225" t="s">
        <v>556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5"/>
      <c r="AG56" s="262"/>
      <c r="AH56" s="222"/>
      <c r="AI56" s="222"/>
      <c r="AJ56" s="265"/>
      <c r="AK56" s="265"/>
      <c r="AL56" s="265"/>
    </row>
    <row r="57" spans="1:38" s="220" customFormat="1" ht="12.75" customHeight="1">
      <c r="A57" s="322">
        <v>10</v>
      </c>
      <c r="B57" s="299">
        <v>44810</v>
      </c>
      <c r="C57" s="301"/>
      <c r="D57" s="301" t="s">
        <v>929</v>
      </c>
      <c r="E57" s="300" t="s">
        <v>557</v>
      </c>
      <c r="F57" s="300">
        <v>370.5</v>
      </c>
      <c r="G57" s="322">
        <v>364</v>
      </c>
      <c r="H57" s="302">
        <v>375.5</v>
      </c>
      <c r="I57" s="302" t="s">
        <v>930</v>
      </c>
      <c r="J57" s="303" t="s">
        <v>992</v>
      </c>
      <c r="K57" s="302">
        <f t="shared" ref="K57" si="51">H57-F57</f>
        <v>5</v>
      </c>
      <c r="L57" s="304">
        <f t="shared" si="49"/>
        <v>473.13000000000005</v>
      </c>
      <c r="M57" s="305">
        <f t="shared" si="50"/>
        <v>8526.8700000000008</v>
      </c>
      <c r="N57" s="302">
        <v>1800</v>
      </c>
      <c r="O57" s="303" t="s">
        <v>555</v>
      </c>
      <c r="P57" s="299">
        <v>44811</v>
      </c>
      <c r="Q57" s="222"/>
      <c r="R57" s="225" t="s">
        <v>556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5"/>
      <c r="AG57" s="262"/>
      <c r="AH57" s="222"/>
      <c r="AI57" s="222"/>
      <c r="AJ57" s="265"/>
      <c r="AK57" s="265"/>
      <c r="AL57" s="265"/>
    </row>
    <row r="58" spans="1:38" s="220" customFormat="1" ht="12.75" customHeight="1">
      <c r="A58" s="336">
        <v>11</v>
      </c>
      <c r="B58" s="221">
        <v>44810</v>
      </c>
      <c r="C58" s="278"/>
      <c r="D58" s="278" t="s">
        <v>966</v>
      </c>
      <c r="E58" s="223" t="s">
        <v>557</v>
      </c>
      <c r="F58" s="223" t="s">
        <v>967</v>
      </c>
      <c r="G58" s="336">
        <v>810</v>
      </c>
      <c r="H58" s="224"/>
      <c r="I58" s="224" t="s">
        <v>968</v>
      </c>
      <c r="J58" s="363" t="s">
        <v>558</v>
      </c>
      <c r="K58" s="278"/>
      <c r="L58" s="223"/>
      <c r="M58" s="223"/>
      <c r="N58" s="223"/>
      <c r="O58" s="224"/>
      <c r="P58" s="224"/>
      <c r="Q58" s="222"/>
      <c r="R58" s="225" t="s">
        <v>556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5"/>
      <c r="AG58" s="262"/>
      <c r="AH58" s="222"/>
      <c r="AI58" s="222"/>
      <c r="AJ58" s="265"/>
      <c r="AK58" s="265"/>
      <c r="AL58" s="265"/>
    </row>
    <row r="59" spans="1:38" s="220" customFormat="1" ht="12.75" customHeight="1">
      <c r="A59" s="336">
        <v>12</v>
      </c>
      <c r="B59" s="221">
        <v>44811</v>
      </c>
      <c r="C59" s="278"/>
      <c r="D59" s="278" t="s">
        <v>980</v>
      </c>
      <c r="E59" s="223" t="s">
        <v>557</v>
      </c>
      <c r="F59" s="223" t="s">
        <v>981</v>
      </c>
      <c r="G59" s="336">
        <v>2540</v>
      </c>
      <c r="H59" s="224"/>
      <c r="I59" s="224" t="s">
        <v>982</v>
      </c>
      <c r="J59" s="363" t="s">
        <v>558</v>
      </c>
      <c r="K59" s="278"/>
      <c r="L59" s="223"/>
      <c r="M59" s="223"/>
      <c r="N59" s="223"/>
      <c r="O59" s="224"/>
      <c r="P59" s="224"/>
      <c r="Q59" s="222"/>
      <c r="R59" s="225" t="s">
        <v>827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5"/>
      <c r="AG59" s="262"/>
      <c r="AH59" s="222"/>
      <c r="AI59" s="222"/>
      <c r="AJ59" s="265"/>
      <c r="AK59" s="265"/>
      <c r="AL59" s="265"/>
    </row>
    <row r="60" spans="1:38" s="220" customFormat="1" ht="12.75" customHeight="1">
      <c r="A60" s="322">
        <v>13</v>
      </c>
      <c r="B60" s="299">
        <v>44811</v>
      </c>
      <c r="C60" s="301"/>
      <c r="D60" s="301" t="s">
        <v>983</v>
      </c>
      <c r="E60" s="300" t="s">
        <v>557</v>
      </c>
      <c r="F60" s="300">
        <v>750</v>
      </c>
      <c r="G60" s="322">
        <v>736</v>
      </c>
      <c r="H60" s="302">
        <v>759</v>
      </c>
      <c r="I60" s="302" t="s">
        <v>984</v>
      </c>
      <c r="J60" s="303" t="s">
        <v>1021</v>
      </c>
      <c r="K60" s="302">
        <f t="shared" ref="K60:K62" si="52">H60-F60</f>
        <v>9</v>
      </c>
      <c r="L60" s="304">
        <f t="shared" ref="L60:L63" si="53">(H60*N60)*0.07%</f>
        <v>504.73500000000007</v>
      </c>
      <c r="M60" s="305">
        <f t="shared" ref="M60:M63" si="54">(K60*N60)-L60</f>
        <v>8045.2650000000003</v>
      </c>
      <c r="N60" s="302">
        <v>950</v>
      </c>
      <c r="O60" s="303" t="s">
        <v>555</v>
      </c>
      <c r="P60" s="299">
        <v>44811</v>
      </c>
      <c r="Q60" s="222"/>
      <c r="R60" s="225" t="s">
        <v>556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5"/>
      <c r="AG60" s="262"/>
      <c r="AH60" s="222"/>
      <c r="AI60" s="222"/>
      <c r="AJ60" s="265"/>
      <c r="AK60" s="265"/>
      <c r="AL60" s="265"/>
    </row>
    <row r="61" spans="1:38" s="220" customFormat="1" ht="12.75" customHeight="1">
      <c r="A61" s="322">
        <v>14</v>
      </c>
      <c r="B61" s="299">
        <v>44811</v>
      </c>
      <c r="C61" s="301"/>
      <c r="D61" s="301" t="s">
        <v>985</v>
      </c>
      <c r="E61" s="300" t="s">
        <v>557</v>
      </c>
      <c r="F61" s="300">
        <v>1059</v>
      </c>
      <c r="G61" s="322">
        <v>1040</v>
      </c>
      <c r="H61" s="302">
        <v>1076</v>
      </c>
      <c r="I61" s="302" t="s">
        <v>986</v>
      </c>
      <c r="J61" s="303" t="s">
        <v>1020</v>
      </c>
      <c r="K61" s="302">
        <f t="shared" si="52"/>
        <v>17</v>
      </c>
      <c r="L61" s="304">
        <f t="shared" si="53"/>
        <v>489.5800000000001</v>
      </c>
      <c r="M61" s="305">
        <f t="shared" si="54"/>
        <v>10560.42</v>
      </c>
      <c r="N61" s="302">
        <v>650</v>
      </c>
      <c r="O61" s="303" t="s">
        <v>555</v>
      </c>
      <c r="P61" s="299">
        <v>44811</v>
      </c>
      <c r="Q61" s="222"/>
      <c r="R61" s="225" t="s">
        <v>827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5"/>
      <c r="AG61" s="262"/>
      <c r="AH61" s="222"/>
      <c r="AI61" s="222"/>
      <c r="AJ61" s="265"/>
      <c r="AK61" s="265"/>
      <c r="AL61" s="265"/>
    </row>
    <row r="62" spans="1:38" s="220" customFormat="1" ht="12.75" customHeight="1">
      <c r="A62" s="322">
        <v>15</v>
      </c>
      <c r="B62" s="299">
        <v>44811</v>
      </c>
      <c r="C62" s="301"/>
      <c r="D62" s="301" t="s">
        <v>987</v>
      </c>
      <c r="E62" s="300" t="s">
        <v>557</v>
      </c>
      <c r="F62" s="300">
        <v>933</v>
      </c>
      <c r="G62" s="322">
        <v>915</v>
      </c>
      <c r="H62" s="302">
        <v>943</v>
      </c>
      <c r="I62" s="302" t="s">
        <v>988</v>
      </c>
      <c r="J62" s="303" t="s">
        <v>1019</v>
      </c>
      <c r="K62" s="302">
        <f t="shared" si="52"/>
        <v>10</v>
      </c>
      <c r="L62" s="304">
        <f t="shared" si="53"/>
        <v>462.07000000000005</v>
      </c>
      <c r="M62" s="305">
        <f t="shared" si="54"/>
        <v>6537.93</v>
      </c>
      <c r="N62" s="302">
        <v>700</v>
      </c>
      <c r="O62" s="303" t="s">
        <v>555</v>
      </c>
      <c r="P62" s="299">
        <v>44811</v>
      </c>
      <c r="Q62" s="222"/>
      <c r="R62" s="225" t="s">
        <v>556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5"/>
      <c r="AG62" s="262"/>
      <c r="AH62" s="222"/>
      <c r="AI62" s="222"/>
      <c r="AJ62" s="265"/>
      <c r="AK62" s="265"/>
      <c r="AL62" s="265"/>
    </row>
    <row r="63" spans="1:38" s="220" customFormat="1" ht="12.75" customHeight="1">
      <c r="A63" s="396">
        <v>16</v>
      </c>
      <c r="B63" s="383">
        <v>44812</v>
      </c>
      <c r="C63" s="397"/>
      <c r="D63" s="397" t="s">
        <v>926</v>
      </c>
      <c r="E63" s="398" t="s">
        <v>919</v>
      </c>
      <c r="F63" s="398">
        <v>540</v>
      </c>
      <c r="G63" s="396">
        <v>548</v>
      </c>
      <c r="H63" s="328">
        <v>546</v>
      </c>
      <c r="I63" s="328" t="s">
        <v>1023</v>
      </c>
      <c r="J63" s="327" t="s">
        <v>1031</v>
      </c>
      <c r="K63" s="328">
        <f>F63-H63</f>
        <v>-6</v>
      </c>
      <c r="L63" s="329">
        <f t="shared" si="53"/>
        <v>573.30000000000007</v>
      </c>
      <c r="M63" s="330">
        <f t="shared" si="54"/>
        <v>-9573.2999999999993</v>
      </c>
      <c r="N63" s="328">
        <v>1500</v>
      </c>
      <c r="O63" s="327" t="s">
        <v>567</v>
      </c>
      <c r="P63" s="331">
        <v>44812</v>
      </c>
      <c r="Q63" s="222"/>
      <c r="R63" s="225" t="s">
        <v>556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5"/>
      <c r="AG63" s="262"/>
      <c r="AH63" s="222"/>
      <c r="AI63" s="222"/>
      <c r="AJ63" s="265"/>
      <c r="AK63" s="265"/>
      <c r="AL63" s="265"/>
    </row>
    <row r="64" spans="1:38" s="220" customFormat="1" ht="12.75" customHeight="1">
      <c r="A64" s="336">
        <v>17</v>
      </c>
      <c r="B64" s="376">
        <v>44812</v>
      </c>
      <c r="C64" s="278"/>
      <c r="D64" s="278" t="s">
        <v>987</v>
      </c>
      <c r="E64" s="223" t="s">
        <v>557</v>
      </c>
      <c r="F64" s="223" t="s">
        <v>1024</v>
      </c>
      <c r="G64" s="336">
        <v>918</v>
      </c>
      <c r="H64" s="224"/>
      <c r="I64" s="224" t="s">
        <v>1025</v>
      </c>
      <c r="J64" s="363" t="s">
        <v>558</v>
      </c>
      <c r="K64" s="278"/>
      <c r="L64" s="223"/>
      <c r="M64" s="223"/>
      <c r="N64" s="223"/>
      <c r="O64" s="224"/>
      <c r="P64" s="224"/>
      <c r="Q64" s="222"/>
      <c r="R64" s="225" t="s">
        <v>556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5"/>
      <c r="AG64" s="262"/>
      <c r="AH64" s="222"/>
      <c r="AI64" s="222"/>
      <c r="AJ64" s="265"/>
      <c r="AK64" s="265"/>
      <c r="AL64" s="265"/>
    </row>
    <row r="65" spans="1:38" s="220" customFormat="1" ht="12.75" customHeight="1">
      <c r="A65" s="336"/>
      <c r="B65" s="221"/>
      <c r="C65" s="278"/>
      <c r="D65" s="278"/>
      <c r="E65" s="223"/>
      <c r="F65" s="223"/>
      <c r="G65" s="336"/>
      <c r="H65" s="224"/>
      <c r="I65" s="224"/>
      <c r="J65" s="363"/>
      <c r="K65" s="278"/>
      <c r="L65" s="223"/>
      <c r="M65" s="223"/>
      <c r="N65" s="223"/>
      <c r="O65" s="224"/>
      <c r="P65" s="224"/>
      <c r="Q65" s="222"/>
      <c r="R65" s="225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5"/>
      <c r="AG65" s="262"/>
      <c r="AH65" s="222"/>
      <c r="AI65" s="222"/>
      <c r="AJ65" s="265"/>
      <c r="AK65" s="265"/>
      <c r="AL65" s="265"/>
    </row>
    <row r="66" spans="1:38" s="220" customFormat="1" ht="12.75" customHeight="1">
      <c r="A66" s="336"/>
      <c r="B66" s="221"/>
      <c r="C66" s="278"/>
      <c r="D66" s="278"/>
      <c r="E66" s="223"/>
      <c r="F66" s="223"/>
      <c r="G66" s="336"/>
      <c r="H66" s="224"/>
      <c r="I66" s="224"/>
      <c r="J66" s="363"/>
      <c r="K66" s="278"/>
      <c r="L66" s="223"/>
      <c r="M66" s="223"/>
      <c r="N66" s="223"/>
      <c r="O66" s="224"/>
      <c r="P66" s="224"/>
      <c r="Q66" s="222"/>
      <c r="R66" s="225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5"/>
      <c r="AG66" s="262"/>
      <c r="AH66" s="222"/>
      <c r="AI66" s="222"/>
      <c r="AJ66" s="265"/>
      <c r="AK66" s="265"/>
      <c r="AL66" s="265"/>
    </row>
    <row r="67" spans="1:38" s="220" customFormat="1" ht="12.75" customHeight="1">
      <c r="A67" s="223"/>
      <c r="B67" s="221"/>
      <c r="C67" s="278"/>
      <c r="D67" s="278"/>
      <c r="E67" s="223"/>
      <c r="F67" s="223"/>
      <c r="G67" s="223"/>
      <c r="H67" s="224"/>
      <c r="I67" s="224"/>
      <c r="J67" s="254"/>
      <c r="K67" s="278"/>
      <c r="L67" s="223"/>
      <c r="M67" s="223"/>
      <c r="N67" s="223"/>
      <c r="O67" s="224"/>
      <c r="P67" s="224"/>
      <c r="Q67" s="222"/>
      <c r="R67" s="225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5"/>
      <c r="AG67" s="262"/>
      <c r="AH67" s="222"/>
      <c r="AI67" s="222"/>
      <c r="AJ67" s="265"/>
      <c r="AK67" s="265"/>
      <c r="AL67" s="265"/>
    </row>
    <row r="68" spans="1:38" ht="13.5" customHeight="1">
      <c r="A68" s="265"/>
      <c r="B68" s="262"/>
      <c r="C68" s="222"/>
      <c r="D68" s="222"/>
      <c r="E68" s="265"/>
      <c r="F68" s="265"/>
      <c r="G68" s="265"/>
      <c r="H68" s="266"/>
      <c r="I68" s="266"/>
      <c r="J68" s="293"/>
      <c r="K68" s="266"/>
      <c r="L68" s="267"/>
      <c r="M68" s="294"/>
      <c r="N68" s="266"/>
      <c r="O68" s="295"/>
      <c r="P68" s="269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99"/>
      <c r="B69" s="100"/>
      <c r="C69" s="133"/>
      <c r="D69" s="141"/>
      <c r="E69" s="142"/>
      <c r="F69" s="99"/>
      <c r="G69" s="99"/>
      <c r="H69" s="99"/>
      <c r="I69" s="134"/>
      <c r="J69" s="134"/>
      <c r="K69" s="134"/>
      <c r="L69" s="134"/>
      <c r="M69" s="134"/>
      <c r="N69" s="134"/>
      <c r="O69" s="134"/>
      <c r="P69" s="134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143"/>
      <c r="B70" s="100"/>
      <c r="C70" s="101"/>
      <c r="D70" s="144"/>
      <c r="E70" s="104"/>
      <c r="F70" s="104"/>
      <c r="G70" s="104"/>
      <c r="H70" s="104"/>
      <c r="I70" s="104"/>
      <c r="J70" s="6"/>
      <c r="K70" s="104"/>
      <c r="L70" s="104"/>
      <c r="M70" s="6"/>
      <c r="N70" s="1"/>
      <c r="O70" s="101"/>
      <c r="P70" s="41"/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ht="38.25" customHeight="1">
      <c r="A71" s="145" t="s">
        <v>577</v>
      </c>
      <c r="B71" s="145"/>
      <c r="C71" s="145"/>
      <c r="D71" s="145"/>
      <c r="E71" s="146"/>
      <c r="F71" s="104"/>
      <c r="G71" s="104"/>
      <c r="H71" s="104"/>
      <c r="I71" s="104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96" t="s">
        <v>16</v>
      </c>
      <c r="B72" s="96" t="s">
        <v>532</v>
      </c>
      <c r="C72" s="96"/>
      <c r="D72" s="97" t="s">
        <v>543</v>
      </c>
      <c r="E72" s="96" t="s">
        <v>544</v>
      </c>
      <c r="F72" s="96" t="s">
        <v>545</v>
      </c>
      <c r="G72" s="96" t="s">
        <v>565</v>
      </c>
      <c r="H72" s="96" t="s">
        <v>547</v>
      </c>
      <c r="I72" s="96" t="s">
        <v>548</v>
      </c>
      <c r="J72" s="95" t="s">
        <v>549</v>
      </c>
      <c r="K72" s="95" t="s">
        <v>578</v>
      </c>
      <c r="L72" s="98" t="s">
        <v>551</v>
      </c>
      <c r="M72" s="140" t="s">
        <v>574</v>
      </c>
      <c r="N72" s="96" t="s">
        <v>575</v>
      </c>
      <c r="O72" s="96" t="s">
        <v>553</v>
      </c>
      <c r="P72" s="97" t="s">
        <v>554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339" customFormat="1" ht="12" customHeight="1">
      <c r="A73" s="359">
        <v>1</v>
      </c>
      <c r="B73" s="383">
        <v>44803</v>
      </c>
      <c r="C73" s="360"/>
      <c r="D73" s="361" t="s">
        <v>892</v>
      </c>
      <c r="E73" s="359" t="s">
        <v>557</v>
      </c>
      <c r="F73" s="359">
        <v>390</v>
      </c>
      <c r="G73" s="359">
        <v>280</v>
      </c>
      <c r="H73" s="362">
        <v>280</v>
      </c>
      <c r="I73" s="384" t="s">
        <v>893</v>
      </c>
      <c r="J73" s="327" t="s">
        <v>904</v>
      </c>
      <c r="K73" s="328">
        <f t="shared" ref="K73:K74" si="55">H73-F73</f>
        <v>-110</v>
      </c>
      <c r="L73" s="329">
        <v>100</v>
      </c>
      <c r="M73" s="330">
        <f t="shared" ref="M73:M74" si="56">(K73*N73)-L73</f>
        <v>-2850</v>
      </c>
      <c r="N73" s="328">
        <v>25</v>
      </c>
      <c r="O73" s="327" t="s">
        <v>567</v>
      </c>
      <c r="P73" s="331">
        <v>44805</v>
      </c>
      <c r="Q73" s="1"/>
      <c r="R73" s="6" t="s">
        <v>556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"/>
      <c r="AI73" s="1"/>
      <c r="AJ73" s="6"/>
      <c r="AK73" s="1"/>
      <c r="AL73" s="338"/>
    </row>
    <row r="74" spans="1:38" s="339" customFormat="1" ht="12" customHeight="1">
      <c r="A74" s="355">
        <v>2</v>
      </c>
      <c r="B74" s="299">
        <v>44805</v>
      </c>
      <c r="C74" s="356"/>
      <c r="D74" s="357" t="s">
        <v>905</v>
      </c>
      <c r="E74" s="355" t="s">
        <v>557</v>
      </c>
      <c r="F74" s="355">
        <v>120</v>
      </c>
      <c r="G74" s="355">
        <v>30</v>
      </c>
      <c r="H74" s="358">
        <v>175</v>
      </c>
      <c r="I74" s="364" t="s">
        <v>906</v>
      </c>
      <c r="J74" s="303" t="s">
        <v>693</v>
      </c>
      <c r="K74" s="302">
        <f t="shared" si="55"/>
        <v>55</v>
      </c>
      <c r="L74" s="304">
        <v>100</v>
      </c>
      <c r="M74" s="305">
        <f t="shared" si="56"/>
        <v>1275</v>
      </c>
      <c r="N74" s="302">
        <v>25</v>
      </c>
      <c r="O74" s="303" t="s">
        <v>555</v>
      </c>
      <c r="P74" s="299">
        <v>44805</v>
      </c>
      <c r="Q74" s="1"/>
      <c r="R74" s="6" t="s">
        <v>827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  <c r="AL74" s="338"/>
    </row>
    <row r="75" spans="1:38" s="339" customFormat="1" ht="12" customHeight="1">
      <c r="A75" s="359">
        <v>3</v>
      </c>
      <c r="B75" s="331">
        <v>44805</v>
      </c>
      <c r="C75" s="360"/>
      <c r="D75" s="361" t="s">
        <v>905</v>
      </c>
      <c r="E75" s="359" t="s">
        <v>557</v>
      </c>
      <c r="F75" s="359">
        <v>95</v>
      </c>
      <c r="G75" s="359">
        <v>0</v>
      </c>
      <c r="H75" s="362">
        <v>0</v>
      </c>
      <c r="I75" s="384" t="s">
        <v>882</v>
      </c>
      <c r="J75" s="327" t="s">
        <v>681</v>
      </c>
      <c r="K75" s="328">
        <f t="shared" ref="K75:K76" si="57">H75-F75</f>
        <v>-95</v>
      </c>
      <c r="L75" s="329">
        <v>100</v>
      </c>
      <c r="M75" s="330">
        <f t="shared" ref="M75:M77" si="58">(K75*N75)-L75</f>
        <v>-2475</v>
      </c>
      <c r="N75" s="328">
        <v>25</v>
      </c>
      <c r="O75" s="327" t="s">
        <v>567</v>
      </c>
      <c r="P75" s="331">
        <v>44805</v>
      </c>
      <c r="Q75" s="1"/>
      <c r="R75" s="6" t="s">
        <v>827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  <c r="AL75" s="338"/>
    </row>
    <row r="76" spans="1:38" s="339" customFormat="1" ht="12" customHeight="1">
      <c r="A76" s="355">
        <v>4</v>
      </c>
      <c r="B76" s="395">
        <v>44806</v>
      </c>
      <c r="C76" s="356"/>
      <c r="D76" s="357" t="s">
        <v>915</v>
      </c>
      <c r="E76" s="355" t="s">
        <v>557</v>
      </c>
      <c r="F76" s="355">
        <v>82</v>
      </c>
      <c r="G76" s="355">
        <v>45</v>
      </c>
      <c r="H76" s="358">
        <v>122.5</v>
      </c>
      <c r="I76" s="364" t="s">
        <v>916</v>
      </c>
      <c r="J76" s="303" t="s">
        <v>917</v>
      </c>
      <c r="K76" s="302">
        <f t="shared" si="57"/>
        <v>40.5</v>
      </c>
      <c r="L76" s="304">
        <v>100</v>
      </c>
      <c r="M76" s="305">
        <f t="shared" si="58"/>
        <v>1925</v>
      </c>
      <c r="N76" s="302">
        <v>50</v>
      </c>
      <c r="O76" s="303" t="s">
        <v>555</v>
      </c>
      <c r="P76" s="299">
        <v>44806</v>
      </c>
      <c r="Q76" s="1"/>
      <c r="R76" s="6" t="s">
        <v>556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  <c r="AL76" s="338"/>
    </row>
    <row r="77" spans="1:38" s="339" customFormat="1" ht="12" customHeight="1">
      <c r="A77" s="359">
        <v>5</v>
      </c>
      <c r="B77" s="383">
        <v>44806</v>
      </c>
      <c r="C77" s="360"/>
      <c r="D77" s="361" t="s">
        <v>918</v>
      </c>
      <c r="E77" s="359" t="s">
        <v>919</v>
      </c>
      <c r="F77" s="359">
        <v>170</v>
      </c>
      <c r="G77" s="359">
        <v>350</v>
      </c>
      <c r="H77" s="362">
        <v>340</v>
      </c>
      <c r="I77" s="384">
        <v>0.1</v>
      </c>
      <c r="J77" s="327" t="s">
        <v>958</v>
      </c>
      <c r="K77" s="328">
        <f>F77-H77</f>
        <v>-170</v>
      </c>
      <c r="L77" s="329">
        <v>100</v>
      </c>
      <c r="M77" s="330">
        <f t="shared" si="58"/>
        <v>-4350</v>
      </c>
      <c r="N77" s="328">
        <v>25</v>
      </c>
      <c r="O77" s="327" t="s">
        <v>567</v>
      </c>
      <c r="P77" s="331">
        <v>44810</v>
      </c>
      <c r="Q77" s="1"/>
      <c r="R77" s="6" t="s">
        <v>556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  <c r="AL77" s="338"/>
    </row>
    <row r="78" spans="1:38" s="339" customFormat="1" ht="12" customHeight="1">
      <c r="A78" s="359">
        <v>6</v>
      </c>
      <c r="B78" s="383">
        <v>44806</v>
      </c>
      <c r="C78" s="360"/>
      <c r="D78" s="361" t="s">
        <v>915</v>
      </c>
      <c r="E78" s="359" t="s">
        <v>557</v>
      </c>
      <c r="F78" s="359">
        <v>97.5</v>
      </c>
      <c r="G78" s="359">
        <v>65</v>
      </c>
      <c r="H78" s="362">
        <v>65</v>
      </c>
      <c r="I78" s="384" t="s">
        <v>920</v>
      </c>
      <c r="J78" s="327" t="s">
        <v>935</v>
      </c>
      <c r="K78" s="328">
        <f t="shared" ref="K78:K79" si="59">H78-F78</f>
        <v>-32.5</v>
      </c>
      <c r="L78" s="329">
        <v>100</v>
      </c>
      <c r="M78" s="330">
        <f t="shared" ref="M78:M80" si="60">(K78*N78)-L78</f>
        <v>-1725</v>
      </c>
      <c r="N78" s="328">
        <v>50</v>
      </c>
      <c r="O78" s="327" t="s">
        <v>567</v>
      </c>
      <c r="P78" s="331">
        <v>44809</v>
      </c>
      <c r="Q78" s="1"/>
      <c r="R78" s="6" t="s">
        <v>556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"/>
      <c r="AI78" s="1"/>
      <c r="AJ78" s="6"/>
      <c r="AK78" s="1"/>
      <c r="AL78" s="338"/>
    </row>
    <row r="79" spans="1:38" s="339" customFormat="1" ht="12" customHeight="1">
      <c r="A79" s="359">
        <v>7</v>
      </c>
      <c r="B79" s="383">
        <v>44806</v>
      </c>
      <c r="C79" s="360"/>
      <c r="D79" s="361" t="s">
        <v>923</v>
      </c>
      <c r="E79" s="359" t="s">
        <v>557</v>
      </c>
      <c r="F79" s="359">
        <v>375</v>
      </c>
      <c r="G79" s="359">
        <v>270</v>
      </c>
      <c r="H79" s="362">
        <v>270</v>
      </c>
      <c r="I79" s="384" t="s">
        <v>921</v>
      </c>
      <c r="J79" s="327" t="s">
        <v>936</v>
      </c>
      <c r="K79" s="328">
        <f t="shared" si="59"/>
        <v>-105</v>
      </c>
      <c r="L79" s="329">
        <v>100</v>
      </c>
      <c r="M79" s="330">
        <f t="shared" si="60"/>
        <v>-2725</v>
      </c>
      <c r="N79" s="328">
        <v>25</v>
      </c>
      <c r="O79" s="327" t="s">
        <v>567</v>
      </c>
      <c r="P79" s="331">
        <v>44809</v>
      </c>
      <c r="Q79" s="1"/>
      <c r="R79" s="6" t="s">
        <v>827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  <c r="AL79" s="338"/>
    </row>
    <row r="80" spans="1:38" s="339" customFormat="1" ht="12" customHeight="1">
      <c r="A80" s="359">
        <v>8</v>
      </c>
      <c r="B80" s="383">
        <v>44806</v>
      </c>
      <c r="C80" s="360"/>
      <c r="D80" s="361" t="s">
        <v>922</v>
      </c>
      <c r="E80" s="359" t="s">
        <v>919</v>
      </c>
      <c r="F80" s="359">
        <v>26</v>
      </c>
      <c r="G80" s="359">
        <v>35</v>
      </c>
      <c r="H80" s="362">
        <v>35</v>
      </c>
      <c r="I80" s="418" t="s">
        <v>924</v>
      </c>
      <c r="J80" s="327" t="s">
        <v>937</v>
      </c>
      <c r="K80" s="328">
        <f>F80-H80</f>
        <v>-9</v>
      </c>
      <c r="L80" s="329">
        <v>100</v>
      </c>
      <c r="M80" s="330">
        <f t="shared" si="60"/>
        <v>-4600</v>
      </c>
      <c r="N80" s="328">
        <v>500</v>
      </c>
      <c r="O80" s="327" t="s">
        <v>567</v>
      </c>
      <c r="P80" s="331">
        <v>44809</v>
      </c>
      <c r="Q80" s="1"/>
      <c r="R80" s="6" t="s">
        <v>556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  <c r="AL80" s="338"/>
    </row>
    <row r="81" spans="1:38" s="339" customFormat="1" ht="12" customHeight="1">
      <c r="A81" s="359">
        <v>9</v>
      </c>
      <c r="B81" s="383">
        <v>44809</v>
      </c>
      <c r="C81" s="360"/>
      <c r="D81" s="361" t="s">
        <v>938</v>
      </c>
      <c r="E81" s="359" t="s">
        <v>557</v>
      </c>
      <c r="F81" s="359">
        <v>77.5</v>
      </c>
      <c r="G81" s="359">
        <v>45</v>
      </c>
      <c r="H81" s="362">
        <v>45</v>
      </c>
      <c r="I81" s="384" t="s">
        <v>916</v>
      </c>
      <c r="J81" s="327" t="s">
        <v>935</v>
      </c>
      <c r="K81" s="328">
        <f t="shared" ref="K81:K82" si="61">H81-F81</f>
        <v>-32.5</v>
      </c>
      <c r="L81" s="329">
        <v>100</v>
      </c>
      <c r="M81" s="330">
        <f t="shared" ref="M81:M82" si="62">(K81*N81)-L81</f>
        <v>-1725</v>
      </c>
      <c r="N81" s="328">
        <v>50</v>
      </c>
      <c r="O81" s="327" t="s">
        <v>567</v>
      </c>
      <c r="P81" s="331">
        <v>44810</v>
      </c>
      <c r="Q81" s="1"/>
      <c r="R81" s="6" t="s">
        <v>556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  <c r="AL81" s="338"/>
    </row>
    <row r="82" spans="1:38" s="339" customFormat="1" ht="12" customHeight="1">
      <c r="A82" s="359">
        <v>10</v>
      </c>
      <c r="B82" s="383">
        <v>44812</v>
      </c>
      <c r="C82" s="360"/>
      <c r="D82" s="361" t="s">
        <v>1022</v>
      </c>
      <c r="E82" s="359" t="s">
        <v>557</v>
      </c>
      <c r="F82" s="359">
        <v>140</v>
      </c>
      <c r="G82" s="359">
        <v>30</v>
      </c>
      <c r="H82" s="362">
        <v>30</v>
      </c>
      <c r="I82" s="384" t="s">
        <v>906</v>
      </c>
      <c r="J82" s="327" t="s">
        <v>904</v>
      </c>
      <c r="K82" s="328">
        <f t="shared" si="61"/>
        <v>-110</v>
      </c>
      <c r="L82" s="329">
        <v>100</v>
      </c>
      <c r="M82" s="330">
        <f t="shared" si="62"/>
        <v>-2850</v>
      </c>
      <c r="N82" s="328">
        <v>25</v>
      </c>
      <c r="O82" s="327" t="s">
        <v>567</v>
      </c>
      <c r="P82" s="331">
        <v>44812</v>
      </c>
      <c r="Q82" s="1"/>
      <c r="R82" s="6" t="s">
        <v>827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338"/>
    </row>
    <row r="83" spans="1:38" s="339" customFormat="1" ht="12" customHeight="1">
      <c r="A83" s="375">
        <v>11</v>
      </c>
      <c r="B83" s="376">
        <v>44812</v>
      </c>
      <c r="C83" s="377"/>
      <c r="D83" s="378" t="s">
        <v>1026</v>
      </c>
      <c r="E83" s="375" t="s">
        <v>557</v>
      </c>
      <c r="F83" s="375" t="s">
        <v>1027</v>
      </c>
      <c r="G83" s="375">
        <v>35</v>
      </c>
      <c r="H83" s="379"/>
      <c r="I83" s="380" t="s">
        <v>1028</v>
      </c>
      <c r="J83" s="379" t="s">
        <v>558</v>
      </c>
      <c r="K83" s="379"/>
      <c r="L83" s="381"/>
      <c r="M83" s="382"/>
      <c r="N83" s="379"/>
      <c r="O83" s="379"/>
      <c r="P83" s="376"/>
      <c r="Q83" s="1"/>
      <c r="R83" s="6" t="s">
        <v>556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338"/>
    </row>
    <row r="84" spans="1:38" s="339" customFormat="1" ht="12" customHeight="1">
      <c r="A84" s="375"/>
      <c r="B84" s="376"/>
      <c r="C84" s="377"/>
      <c r="D84" s="378"/>
      <c r="E84" s="375"/>
      <c r="F84" s="375"/>
      <c r="G84" s="375"/>
      <c r="H84" s="379"/>
      <c r="I84" s="380"/>
      <c r="J84" s="379"/>
      <c r="K84" s="379"/>
      <c r="L84" s="381"/>
      <c r="M84" s="382"/>
      <c r="N84" s="379"/>
      <c r="O84" s="379"/>
      <c r="P84" s="376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338"/>
    </row>
    <row r="85" spans="1:38" s="339" customFormat="1" ht="12" customHeight="1">
      <c r="A85" s="375"/>
      <c r="B85" s="376"/>
      <c r="C85" s="377"/>
      <c r="D85" s="378"/>
      <c r="E85" s="375"/>
      <c r="F85" s="375"/>
      <c r="G85" s="375"/>
      <c r="H85" s="379"/>
      <c r="I85" s="380"/>
      <c r="J85" s="379"/>
      <c r="K85" s="379"/>
      <c r="L85" s="381"/>
      <c r="M85" s="382"/>
      <c r="N85" s="379"/>
      <c r="O85" s="379"/>
      <c r="P85" s="376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338"/>
    </row>
    <row r="86" spans="1:38" ht="15" customHeight="1">
      <c r="A86" s="288"/>
      <c r="B86" s="332"/>
      <c r="C86" s="289"/>
      <c r="D86" s="290"/>
      <c r="E86" s="288"/>
      <c r="F86" s="288"/>
      <c r="G86" s="288"/>
      <c r="H86" s="291"/>
      <c r="I86" s="292"/>
      <c r="J86" s="254"/>
      <c r="K86" s="224"/>
      <c r="L86" s="243"/>
      <c r="M86" s="244"/>
      <c r="N86" s="224"/>
      <c r="O86" s="254"/>
      <c r="P86" s="221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1"/>
    </row>
    <row r="87" spans="1:38" ht="12.75" customHeight="1">
      <c r="A87" s="142"/>
      <c r="B87" s="147"/>
      <c r="C87" s="147"/>
      <c r="D87" s="148"/>
      <c r="E87" s="142"/>
      <c r="F87" s="149"/>
      <c r="G87" s="142"/>
      <c r="H87" s="142"/>
      <c r="I87" s="142"/>
      <c r="J87" s="147"/>
      <c r="K87" s="150"/>
      <c r="L87" s="142"/>
      <c r="M87" s="142"/>
      <c r="N87" s="142"/>
      <c r="O87" s="151"/>
      <c r="P87" s="1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</row>
    <row r="88" spans="1:38" ht="38.25" customHeight="1">
      <c r="A88" s="94" t="s">
        <v>579</v>
      </c>
      <c r="B88" s="152"/>
      <c r="C88" s="152"/>
      <c r="D88" s="153"/>
      <c r="E88" s="127"/>
      <c r="F88" s="6"/>
      <c r="G88" s="6"/>
      <c r="H88" s="128"/>
      <c r="I88" s="154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</row>
    <row r="89" spans="1:38" s="220" customFormat="1" ht="14.25" customHeight="1">
      <c r="A89" s="95" t="s">
        <v>16</v>
      </c>
      <c r="B89" s="96" t="s">
        <v>532</v>
      </c>
      <c r="C89" s="96"/>
      <c r="D89" s="97" t="s">
        <v>543</v>
      </c>
      <c r="E89" s="96" t="s">
        <v>544</v>
      </c>
      <c r="F89" s="96" t="s">
        <v>545</v>
      </c>
      <c r="G89" s="96" t="s">
        <v>546</v>
      </c>
      <c r="H89" s="96" t="s">
        <v>547</v>
      </c>
      <c r="I89" s="96" t="s">
        <v>548</v>
      </c>
      <c r="J89" s="95" t="s">
        <v>549</v>
      </c>
      <c r="K89" s="131" t="s">
        <v>566</v>
      </c>
      <c r="L89" s="132" t="s">
        <v>551</v>
      </c>
      <c r="M89" s="98" t="s">
        <v>552</v>
      </c>
      <c r="N89" s="96" t="s">
        <v>553</v>
      </c>
      <c r="O89" s="97" t="s">
        <v>554</v>
      </c>
      <c r="P89" s="96" t="s">
        <v>784</v>
      </c>
      <c r="Q89" s="219"/>
      <c r="R89" s="6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</row>
    <row r="90" spans="1:38" s="220" customFormat="1" ht="12.75" customHeight="1">
      <c r="A90" s="332"/>
      <c r="B90" s="332"/>
      <c r="C90" s="332"/>
      <c r="D90" s="332"/>
      <c r="E90" s="335"/>
      <c r="F90" s="335"/>
      <c r="G90" s="335"/>
      <c r="H90" s="335"/>
      <c r="I90" s="335"/>
      <c r="J90" s="254"/>
      <c r="K90" s="224"/>
      <c r="L90" s="243"/>
      <c r="M90" s="244"/>
      <c r="N90" s="224"/>
      <c r="O90" s="254"/>
      <c r="P90" s="221"/>
      <c r="Q90" s="219"/>
      <c r="R90" s="1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</row>
    <row r="91" spans="1:38" ht="14.25" customHeight="1">
      <c r="A91" s="335"/>
      <c r="B91" s="333"/>
      <c r="C91" s="334"/>
      <c r="D91" s="334"/>
      <c r="E91" s="335"/>
      <c r="F91" s="335"/>
      <c r="G91" s="335"/>
      <c r="H91" s="335"/>
      <c r="I91" s="335"/>
      <c r="J91" s="254"/>
      <c r="K91" s="224"/>
      <c r="L91" s="243"/>
      <c r="M91" s="244"/>
      <c r="N91" s="224"/>
      <c r="O91" s="254"/>
      <c r="P91" s="221"/>
      <c r="R91" s="219"/>
      <c r="S91" s="41"/>
      <c r="T91" s="1"/>
      <c r="U91" s="1"/>
      <c r="V91" s="1"/>
      <c r="W91" s="1"/>
      <c r="X91" s="1"/>
      <c r="Y91" s="1"/>
      <c r="Z91" s="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335"/>
      <c r="B92" s="333"/>
      <c r="C92" s="334"/>
      <c r="D92" s="334"/>
      <c r="E92" s="335"/>
      <c r="F92" s="335"/>
      <c r="G92" s="335"/>
      <c r="H92" s="335"/>
      <c r="I92" s="335"/>
      <c r="J92" s="254"/>
      <c r="K92" s="224"/>
      <c r="L92" s="243"/>
      <c r="M92" s="244"/>
      <c r="N92" s="224"/>
      <c r="O92" s="254"/>
      <c r="P92" s="221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11" t="s">
        <v>559</v>
      </c>
      <c r="B93" s="111"/>
      <c r="C93" s="111"/>
      <c r="D93" s="111"/>
      <c r="E93" s="41"/>
      <c r="F93" s="119" t="s">
        <v>561</v>
      </c>
      <c r="G93" s="56"/>
      <c r="H93" s="56"/>
      <c r="I93" s="56"/>
      <c r="J93" s="6"/>
      <c r="K93" s="136"/>
      <c r="L93" s="137"/>
      <c r="M93" s="6"/>
      <c r="N93" s="101"/>
      <c r="O93" s="155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8" t="s">
        <v>560</v>
      </c>
      <c r="B94" s="111"/>
      <c r="C94" s="111"/>
      <c r="D94" s="111"/>
      <c r="E94" s="6"/>
      <c r="F94" s="119" t="s">
        <v>563</v>
      </c>
      <c r="G94" s="6"/>
      <c r="H94" s="6" t="s">
        <v>780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8"/>
      <c r="B95" s="111"/>
      <c r="C95" s="111"/>
      <c r="D95" s="111"/>
      <c r="E95" s="6"/>
      <c r="F95" s="119"/>
      <c r="G95" s="6"/>
      <c r="H95" s="6"/>
      <c r="I95" s="6"/>
      <c r="J95" s="1"/>
      <c r="K95" s="6"/>
      <c r="L95" s="6"/>
      <c r="M95" s="6"/>
      <c r="N95" s="1"/>
      <c r="O95" s="1"/>
      <c r="Q95" s="1"/>
      <c r="R95" s="5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8"/>
      <c r="B96" s="111"/>
      <c r="C96" s="111"/>
      <c r="D96" s="111"/>
      <c r="E96" s="6"/>
      <c r="F96" s="119"/>
      <c r="G96" s="56"/>
      <c r="H96" s="41"/>
      <c r="I96" s="56"/>
      <c r="J96" s="6"/>
      <c r="K96" s="136"/>
      <c r="L96" s="137"/>
      <c r="M96" s="6"/>
      <c r="N96" s="101"/>
      <c r="O96" s="138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56"/>
      <c r="B97" s="100"/>
      <c r="C97" s="100"/>
      <c r="D97" s="41"/>
      <c r="E97" s="56"/>
      <c r="F97" s="56"/>
      <c r="G97" s="56"/>
      <c r="H97" s="41"/>
      <c r="I97" s="56"/>
      <c r="J97" s="6"/>
      <c r="K97" s="136"/>
      <c r="L97" s="137"/>
      <c r="M97" s="6"/>
      <c r="N97" s="101"/>
      <c r="O97" s="138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41"/>
      <c r="B98" s="156" t="s">
        <v>580</v>
      </c>
      <c r="C98" s="156"/>
      <c r="D98" s="156"/>
      <c r="E98" s="156"/>
      <c r="F98" s="6"/>
      <c r="G98" s="6"/>
      <c r="H98" s="129"/>
      <c r="I98" s="6"/>
      <c r="J98" s="129"/>
      <c r="K98" s="130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95" t="s">
        <v>16</v>
      </c>
      <c r="B99" s="96" t="s">
        <v>532</v>
      </c>
      <c r="C99" s="96"/>
      <c r="D99" s="97" t="s">
        <v>543</v>
      </c>
      <c r="E99" s="96" t="s">
        <v>544</v>
      </c>
      <c r="F99" s="96" t="s">
        <v>545</v>
      </c>
      <c r="G99" s="96" t="s">
        <v>581</v>
      </c>
      <c r="H99" s="96" t="s">
        <v>582</v>
      </c>
      <c r="I99" s="96" t="s">
        <v>548</v>
      </c>
      <c r="J99" s="157" t="s">
        <v>549</v>
      </c>
      <c r="K99" s="96" t="s">
        <v>550</v>
      </c>
      <c r="L99" s="96" t="s">
        <v>583</v>
      </c>
      <c r="M99" s="96" t="s">
        <v>553</v>
      </c>
      <c r="N99" s="97" t="s">
        <v>554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1</v>
      </c>
      <c r="B100" s="159">
        <v>41579</v>
      </c>
      <c r="C100" s="159"/>
      <c r="D100" s="160" t="s">
        <v>584</v>
      </c>
      <c r="E100" s="161" t="s">
        <v>585</v>
      </c>
      <c r="F100" s="162">
        <v>82</v>
      </c>
      <c r="G100" s="161" t="s">
        <v>586</v>
      </c>
      <c r="H100" s="161">
        <v>100</v>
      </c>
      <c r="I100" s="163">
        <v>100</v>
      </c>
      <c r="J100" s="164" t="s">
        <v>587</v>
      </c>
      <c r="K100" s="165">
        <f t="shared" ref="K100:K152" si="63">H100-F100</f>
        <v>18</v>
      </c>
      <c r="L100" s="166">
        <f t="shared" ref="L100:L152" si="64">K100/F100</f>
        <v>0.21951219512195122</v>
      </c>
      <c r="M100" s="161" t="s">
        <v>555</v>
      </c>
      <c r="N100" s="167">
        <v>42657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2</v>
      </c>
      <c r="B101" s="159">
        <v>41794</v>
      </c>
      <c r="C101" s="159"/>
      <c r="D101" s="160" t="s">
        <v>588</v>
      </c>
      <c r="E101" s="161" t="s">
        <v>557</v>
      </c>
      <c r="F101" s="162">
        <v>257</v>
      </c>
      <c r="G101" s="161" t="s">
        <v>586</v>
      </c>
      <c r="H101" s="161">
        <v>300</v>
      </c>
      <c r="I101" s="163">
        <v>300</v>
      </c>
      <c r="J101" s="164" t="s">
        <v>587</v>
      </c>
      <c r="K101" s="165">
        <f t="shared" si="63"/>
        <v>43</v>
      </c>
      <c r="L101" s="166">
        <f t="shared" si="64"/>
        <v>0.16731517509727625</v>
      </c>
      <c r="M101" s="161" t="s">
        <v>555</v>
      </c>
      <c r="N101" s="167">
        <v>41822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3</v>
      </c>
      <c r="B102" s="159">
        <v>41828</v>
      </c>
      <c r="C102" s="159"/>
      <c r="D102" s="160" t="s">
        <v>589</v>
      </c>
      <c r="E102" s="161" t="s">
        <v>557</v>
      </c>
      <c r="F102" s="162">
        <v>393</v>
      </c>
      <c r="G102" s="161" t="s">
        <v>586</v>
      </c>
      <c r="H102" s="161">
        <v>468</v>
      </c>
      <c r="I102" s="163">
        <v>468</v>
      </c>
      <c r="J102" s="164" t="s">
        <v>587</v>
      </c>
      <c r="K102" s="165">
        <f t="shared" si="63"/>
        <v>75</v>
      </c>
      <c r="L102" s="166">
        <f t="shared" si="64"/>
        <v>0.19083969465648856</v>
      </c>
      <c r="M102" s="161" t="s">
        <v>555</v>
      </c>
      <c r="N102" s="167">
        <v>41863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4</v>
      </c>
      <c r="B103" s="159">
        <v>41857</v>
      </c>
      <c r="C103" s="159"/>
      <c r="D103" s="160" t="s">
        <v>590</v>
      </c>
      <c r="E103" s="161" t="s">
        <v>557</v>
      </c>
      <c r="F103" s="162">
        <v>205</v>
      </c>
      <c r="G103" s="161" t="s">
        <v>586</v>
      </c>
      <c r="H103" s="161">
        <v>275</v>
      </c>
      <c r="I103" s="163">
        <v>250</v>
      </c>
      <c r="J103" s="164" t="s">
        <v>587</v>
      </c>
      <c r="K103" s="165">
        <f t="shared" si="63"/>
        <v>70</v>
      </c>
      <c r="L103" s="166">
        <f t="shared" si="64"/>
        <v>0.34146341463414637</v>
      </c>
      <c r="M103" s="161" t="s">
        <v>555</v>
      </c>
      <c r="N103" s="167">
        <v>41962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5</v>
      </c>
      <c r="B104" s="159">
        <v>41886</v>
      </c>
      <c r="C104" s="159"/>
      <c r="D104" s="160" t="s">
        <v>591</v>
      </c>
      <c r="E104" s="161" t="s">
        <v>557</v>
      </c>
      <c r="F104" s="162">
        <v>162</v>
      </c>
      <c r="G104" s="161" t="s">
        <v>586</v>
      </c>
      <c r="H104" s="161">
        <v>190</v>
      </c>
      <c r="I104" s="163">
        <v>190</v>
      </c>
      <c r="J104" s="164" t="s">
        <v>587</v>
      </c>
      <c r="K104" s="165">
        <f t="shared" si="63"/>
        <v>28</v>
      </c>
      <c r="L104" s="166">
        <f t="shared" si="64"/>
        <v>0.1728395061728395</v>
      </c>
      <c r="M104" s="161" t="s">
        <v>555</v>
      </c>
      <c r="N104" s="167">
        <v>42006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6</v>
      </c>
      <c r="B105" s="159">
        <v>41886</v>
      </c>
      <c r="C105" s="159"/>
      <c r="D105" s="160" t="s">
        <v>592</v>
      </c>
      <c r="E105" s="161" t="s">
        <v>557</v>
      </c>
      <c r="F105" s="162">
        <v>75</v>
      </c>
      <c r="G105" s="161" t="s">
        <v>586</v>
      </c>
      <c r="H105" s="161">
        <v>91.5</v>
      </c>
      <c r="I105" s="163" t="s">
        <v>593</v>
      </c>
      <c r="J105" s="164" t="s">
        <v>594</v>
      </c>
      <c r="K105" s="165">
        <f t="shared" si="63"/>
        <v>16.5</v>
      </c>
      <c r="L105" s="166">
        <f t="shared" si="64"/>
        <v>0.22</v>
      </c>
      <c r="M105" s="161" t="s">
        <v>555</v>
      </c>
      <c r="N105" s="167">
        <v>41954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7</v>
      </c>
      <c r="B106" s="159">
        <v>41913</v>
      </c>
      <c r="C106" s="159"/>
      <c r="D106" s="160" t="s">
        <v>595</v>
      </c>
      <c r="E106" s="161" t="s">
        <v>557</v>
      </c>
      <c r="F106" s="162">
        <v>850</v>
      </c>
      <c r="G106" s="161" t="s">
        <v>586</v>
      </c>
      <c r="H106" s="161">
        <v>982.5</v>
      </c>
      <c r="I106" s="163">
        <v>1050</v>
      </c>
      <c r="J106" s="164" t="s">
        <v>596</v>
      </c>
      <c r="K106" s="165">
        <f t="shared" si="63"/>
        <v>132.5</v>
      </c>
      <c r="L106" s="166">
        <f t="shared" si="64"/>
        <v>0.15588235294117647</v>
      </c>
      <c r="M106" s="161" t="s">
        <v>555</v>
      </c>
      <c r="N106" s="167">
        <v>42039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8</v>
      </c>
      <c r="B107" s="159">
        <v>41913</v>
      </c>
      <c r="C107" s="159"/>
      <c r="D107" s="160" t="s">
        <v>597</v>
      </c>
      <c r="E107" s="161" t="s">
        <v>557</v>
      </c>
      <c r="F107" s="162">
        <v>475</v>
      </c>
      <c r="G107" s="161" t="s">
        <v>586</v>
      </c>
      <c r="H107" s="161">
        <v>515</v>
      </c>
      <c r="I107" s="163">
        <v>600</v>
      </c>
      <c r="J107" s="164" t="s">
        <v>598</v>
      </c>
      <c r="K107" s="165">
        <f t="shared" si="63"/>
        <v>40</v>
      </c>
      <c r="L107" s="166">
        <f t="shared" si="64"/>
        <v>8.4210526315789472E-2</v>
      </c>
      <c r="M107" s="161" t="s">
        <v>555</v>
      </c>
      <c r="N107" s="167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9</v>
      </c>
      <c r="B108" s="159">
        <v>41913</v>
      </c>
      <c r="C108" s="159"/>
      <c r="D108" s="160" t="s">
        <v>599</v>
      </c>
      <c r="E108" s="161" t="s">
        <v>557</v>
      </c>
      <c r="F108" s="162">
        <v>86</v>
      </c>
      <c r="G108" s="161" t="s">
        <v>586</v>
      </c>
      <c r="H108" s="161">
        <v>99</v>
      </c>
      <c r="I108" s="163">
        <v>140</v>
      </c>
      <c r="J108" s="164" t="s">
        <v>600</v>
      </c>
      <c r="K108" s="165">
        <f t="shared" si="63"/>
        <v>13</v>
      </c>
      <c r="L108" s="166">
        <f t="shared" si="64"/>
        <v>0.15116279069767441</v>
      </c>
      <c r="M108" s="161" t="s">
        <v>555</v>
      </c>
      <c r="N108" s="167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10</v>
      </c>
      <c r="B109" s="159">
        <v>41926</v>
      </c>
      <c r="C109" s="159"/>
      <c r="D109" s="160" t="s">
        <v>601</v>
      </c>
      <c r="E109" s="161" t="s">
        <v>557</v>
      </c>
      <c r="F109" s="162">
        <v>496.6</v>
      </c>
      <c r="G109" s="161" t="s">
        <v>586</v>
      </c>
      <c r="H109" s="161">
        <v>621</v>
      </c>
      <c r="I109" s="163">
        <v>580</v>
      </c>
      <c r="J109" s="164" t="s">
        <v>587</v>
      </c>
      <c r="K109" s="165">
        <f t="shared" si="63"/>
        <v>124.39999999999998</v>
      </c>
      <c r="L109" s="166">
        <f t="shared" si="64"/>
        <v>0.25050342327829234</v>
      </c>
      <c r="M109" s="161" t="s">
        <v>555</v>
      </c>
      <c r="N109" s="167">
        <v>42605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11</v>
      </c>
      <c r="B110" s="159">
        <v>41926</v>
      </c>
      <c r="C110" s="159"/>
      <c r="D110" s="160" t="s">
        <v>602</v>
      </c>
      <c r="E110" s="161" t="s">
        <v>557</v>
      </c>
      <c r="F110" s="162">
        <v>2481.9</v>
      </c>
      <c r="G110" s="161" t="s">
        <v>586</v>
      </c>
      <c r="H110" s="161">
        <v>2840</v>
      </c>
      <c r="I110" s="163">
        <v>2870</v>
      </c>
      <c r="J110" s="164" t="s">
        <v>603</v>
      </c>
      <c r="K110" s="165">
        <f t="shared" si="63"/>
        <v>358.09999999999991</v>
      </c>
      <c r="L110" s="166">
        <f t="shared" si="64"/>
        <v>0.14428462065353154</v>
      </c>
      <c r="M110" s="161" t="s">
        <v>555</v>
      </c>
      <c r="N110" s="167">
        <v>42017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12</v>
      </c>
      <c r="B111" s="159">
        <v>41928</v>
      </c>
      <c r="C111" s="159"/>
      <c r="D111" s="160" t="s">
        <v>604</v>
      </c>
      <c r="E111" s="161" t="s">
        <v>557</v>
      </c>
      <c r="F111" s="162">
        <v>84.5</v>
      </c>
      <c r="G111" s="161" t="s">
        <v>586</v>
      </c>
      <c r="H111" s="161">
        <v>93</v>
      </c>
      <c r="I111" s="163">
        <v>110</v>
      </c>
      <c r="J111" s="164" t="s">
        <v>605</v>
      </c>
      <c r="K111" s="165">
        <f t="shared" si="63"/>
        <v>8.5</v>
      </c>
      <c r="L111" s="166">
        <f t="shared" si="64"/>
        <v>0.10059171597633136</v>
      </c>
      <c r="M111" s="161" t="s">
        <v>555</v>
      </c>
      <c r="N111" s="167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13</v>
      </c>
      <c r="B112" s="159">
        <v>41928</v>
      </c>
      <c r="C112" s="159"/>
      <c r="D112" s="160" t="s">
        <v>606</v>
      </c>
      <c r="E112" s="161" t="s">
        <v>557</v>
      </c>
      <c r="F112" s="162">
        <v>401</v>
      </c>
      <c r="G112" s="161" t="s">
        <v>586</v>
      </c>
      <c r="H112" s="161">
        <v>428</v>
      </c>
      <c r="I112" s="163">
        <v>450</v>
      </c>
      <c r="J112" s="164" t="s">
        <v>607</v>
      </c>
      <c r="K112" s="165">
        <f t="shared" si="63"/>
        <v>27</v>
      </c>
      <c r="L112" s="166">
        <f t="shared" si="64"/>
        <v>6.7331670822942641E-2</v>
      </c>
      <c r="M112" s="161" t="s">
        <v>555</v>
      </c>
      <c r="N112" s="167">
        <v>42020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14</v>
      </c>
      <c r="B113" s="159">
        <v>41928</v>
      </c>
      <c r="C113" s="159"/>
      <c r="D113" s="160" t="s">
        <v>608</v>
      </c>
      <c r="E113" s="161" t="s">
        <v>557</v>
      </c>
      <c r="F113" s="162">
        <v>101</v>
      </c>
      <c r="G113" s="161" t="s">
        <v>586</v>
      </c>
      <c r="H113" s="161">
        <v>112</v>
      </c>
      <c r="I113" s="163">
        <v>120</v>
      </c>
      <c r="J113" s="164" t="s">
        <v>609</v>
      </c>
      <c r="K113" s="165">
        <f t="shared" si="63"/>
        <v>11</v>
      </c>
      <c r="L113" s="166">
        <f t="shared" si="64"/>
        <v>0.10891089108910891</v>
      </c>
      <c r="M113" s="161" t="s">
        <v>555</v>
      </c>
      <c r="N113" s="167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15</v>
      </c>
      <c r="B114" s="159">
        <v>41954</v>
      </c>
      <c r="C114" s="159"/>
      <c r="D114" s="160" t="s">
        <v>610</v>
      </c>
      <c r="E114" s="161" t="s">
        <v>557</v>
      </c>
      <c r="F114" s="162">
        <v>59</v>
      </c>
      <c r="G114" s="161" t="s">
        <v>586</v>
      </c>
      <c r="H114" s="161">
        <v>76</v>
      </c>
      <c r="I114" s="163">
        <v>76</v>
      </c>
      <c r="J114" s="164" t="s">
        <v>587</v>
      </c>
      <c r="K114" s="165">
        <f t="shared" si="63"/>
        <v>17</v>
      </c>
      <c r="L114" s="166">
        <f t="shared" si="64"/>
        <v>0.28813559322033899</v>
      </c>
      <c r="M114" s="161" t="s">
        <v>555</v>
      </c>
      <c r="N114" s="167">
        <v>43032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16</v>
      </c>
      <c r="B115" s="159">
        <v>41954</v>
      </c>
      <c r="C115" s="159"/>
      <c r="D115" s="160" t="s">
        <v>599</v>
      </c>
      <c r="E115" s="161" t="s">
        <v>557</v>
      </c>
      <c r="F115" s="162">
        <v>99</v>
      </c>
      <c r="G115" s="161" t="s">
        <v>586</v>
      </c>
      <c r="H115" s="161">
        <v>120</v>
      </c>
      <c r="I115" s="163">
        <v>120</v>
      </c>
      <c r="J115" s="164" t="s">
        <v>568</v>
      </c>
      <c r="K115" s="165">
        <f t="shared" si="63"/>
        <v>21</v>
      </c>
      <c r="L115" s="166">
        <f t="shared" si="64"/>
        <v>0.21212121212121213</v>
      </c>
      <c r="M115" s="161" t="s">
        <v>555</v>
      </c>
      <c r="N115" s="167">
        <v>41960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17</v>
      </c>
      <c r="B116" s="159">
        <v>41956</v>
      </c>
      <c r="C116" s="159"/>
      <c r="D116" s="160" t="s">
        <v>611</v>
      </c>
      <c r="E116" s="161" t="s">
        <v>557</v>
      </c>
      <c r="F116" s="162">
        <v>22</v>
      </c>
      <c r="G116" s="161" t="s">
        <v>586</v>
      </c>
      <c r="H116" s="161">
        <v>33.549999999999997</v>
      </c>
      <c r="I116" s="163">
        <v>32</v>
      </c>
      <c r="J116" s="164" t="s">
        <v>612</v>
      </c>
      <c r="K116" s="165">
        <f t="shared" si="63"/>
        <v>11.549999999999997</v>
      </c>
      <c r="L116" s="166">
        <f t="shared" si="64"/>
        <v>0.52499999999999991</v>
      </c>
      <c r="M116" s="161" t="s">
        <v>555</v>
      </c>
      <c r="N116" s="167">
        <v>42188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18</v>
      </c>
      <c r="B117" s="159">
        <v>41976</v>
      </c>
      <c r="C117" s="159"/>
      <c r="D117" s="160" t="s">
        <v>613</v>
      </c>
      <c r="E117" s="161" t="s">
        <v>557</v>
      </c>
      <c r="F117" s="162">
        <v>440</v>
      </c>
      <c r="G117" s="161" t="s">
        <v>586</v>
      </c>
      <c r="H117" s="161">
        <v>520</v>
      </c>
      <c r="I117" s="163">
        <v>520</v>
      </c>
      <c r="J117" s="164" t="s">
        <v>614</v>
      </c>
      <c r="K117" s="165">
        <f t="shared" si="63"/>
        <v>80</v>
      </c>
      <c r="L117" s="166">
        <f t="shared" si="64"/>
        <v>0.18181818181818182</v>
      </c>
      <c r="M117" s="161" t="s">
        <v>555</v>
      </c>
      <c r="N117" s="167">
        <v>42208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19</v>
      </c>
      <c r="B118" s="159">
        <v>41976</v>
      </c>
      <c r="C118" s="159"/>
      <c r="D118" s="160" t="s">
        <v>615</v>
      </c>
      <c r="E118" s="161" t="s">
        <v>557</v>
      </c>
      <c r="F118" s="162">
        <v>360</v>
      </c>
      <c r="G118" s="161" t="s">
        <v>586</v>
      </c>
      <c r="H118" s="161">
        <v>427</v>
      </c>
      <c r="I118" s="163">
        <v>425</v>
      </c>
      <c r="J118" s="164" t="s">
        <v>616</v>
      </c>
      <c r="K118" s="165">
        <f t="shared" si="63"/>
        <v>67</v>
      </c>
      <c r="L118" s="166">
        <f t="shared" si="64"/>
        <v>0.18611111111111112</v>
      </c>
      <c r="M118" s="161" t="s">
        <v>555</v>
      </c>
      <c r="N118" s="167">
        <v>42058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20</v>
      </c>
      <c r="B119" s="159">
        <v>42012</v>
      </c>
      <c r="C119" s="159"/>
      <c r="D119" s="160" t="s">
        <v>617</v>
      </c>
      <c r="E119" s="161" t="s">
        <v>557</v>
      </c>
      <c r="F119" s="162">
        <v>360</v>
      </c>
      <c r="G119" s="161" t="s">
        <v>586</v>
      </c>
      <c r="H119" s="161">
        <v>455</v>
      </c>
      <c r="I119" s="163">
        <v>420</v>
      </c>
      <c r="J119" s="164" t="s">
        <v>618</v>
      </c>
      <c r="K119" s="165">
        <f t="shared" si="63"/>
        <v>95</v>
      </c>
      <c r="L119" s="166">
        <f t="shared" si="64"/>
        <v>0.2638888888888889</v>
      </c>
      <c r="M119" s="161" t="s">
        <v>555</v>
      </c>
      <c r="N119" s="167">
        <v>42024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21</v>
      </c>
      <c r="B120" s="159">
        <v>42012</v>
      </c>
      <c r="C120" s="159"/>
      <c r="D120" s="160" t="s">
        <v>619</v>
      </c>
      <c r="E120" s="161" t="s">
        <v>557</v>
      </c>
      <c r="F120" s="162">
        <v>130</v>
      </c>
      <c r="G120" s="161"/>
      <c r="H120" s="161">
        <v>175.5</v>
      </c>
      <c r="I120" s="163">
        <v>165</v>
      </c>
      <c r="J120" s="164" t="s">
        <v>620</v>
      </c>
      <c r="K120" s="165">
        <f t="shared" si="63"/>
        <v>45.5</v>
      </c>
      <c r="L120" s="166">
        <f t="shared" si="64"/>
        <v>0.35</v>
      </c>
      <c r="M120" s="161" t="s">
        <v>555</v>
      </c>
      <c r="N120" s="167">
        <v>43088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22</v>
      </c>
      <c r="B121" s="159">
        <v>42040</v>
      </c>
      <c r="C121" s="159"/>
      <c r="D121" s="160" t="s">
        <v>371</v>
      </c>
      <c r="E121" s="161" t="s">
        <v>585</v>
      </c>
      <c r="F121" s="162">
        <v>98</v>
      </c>
      <c r="G121" s="161"/>
      <c r="H121" s="161">
        <v>120</v>
      </c>
      <c r="I121" s="163">
        <v>120</v>
      </c>
      <c r="J121" s="164" t="s">
        <v>587</v>
      </c>
      <c r="K121" s="165">
        <f t="shared" si="63"/>
        <v>22</v>
      </c>
      <c r="L121" s="166">
        <f t="shared" si="64"/>
        <v>0.22448979591836735</v>
      </c>
      <c r="M121" s="161" t="s">
        <v>555</v>
      </c>
      <c r="N121" s="167">
        <v>42753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23</v>
      </c>
      <c r="B122" s="159">
        <v>42040</v>
      </c>
      <c r="C122" s="159"/>
      <c r="D122" s="160" t="s">
        <v>621</v>
      </c>
      <c r="E122" s="161" t="s">
        <v>585</v>
      </c>
      <c r="F122" s="162">
        <v>196</v>
      </c>
      <c r="G122" s="161"/>
      <c r="H122" s="161">
        <v>262</v>
      </c>
      <c r="I122" s="163">
        <v>255</v>
      </c>
      <c r="J122" s="164" t="s">
        <v>587</v>
      </c>
      <c r="K122" s="165">
        <f t="shared" si="63"/>
        <v>66</v>
      </c>
      <c r="L122" s="166">
        <f t="shared" si="64"/>
        <v>0.33673469387755101</v>
      </c>
      <c r="M122" s="161" t="s">
        <v>555</v>
      </c>
      <c r="N122" s="167">
        <v>42599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8">
        <v>24</v>
      </c>
      <c r="B123" s="169">
        <v>42067</v>
      </c>
      <c r="C123" s="169"/>
      <c r="D123" s="170" t="s">
        <v>370</v>
      </c>
      <c r="E123" s="171" t="s">
        <v>585</v>
      </c>
      <c r="F123" s="172">
        <v>235</v>
      </c>
      <c r="G123" s="172"/>
      <c r="H123" s="173">
        <v>77</v>
      </c>
      <c r="I123" s="173" t="s">
        <v>622</v>
      </c>
      <c r="J123" s="174" t="s">
        <v>623</v>
      </c>
      <c r="K123" s="175">
        <f t="shared" si="63"/>
        <v>-158</v>
      </c>
      <c r="L123" s="176">
        <f t="shared" si="64"/>
        <v>-0.67234042553191486</v>
      </c>
      <c r="M123" s="172" t="s">
        <v>567</v>
      </c>
      <c r="N123" s="169">
        <v>43522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25</v>
      </c>
      <c r="B124" s="159">
        <v>42067</v>
      </c>
      <c r="C124" s="159"/>
      <c r="D124" s="160" t="s">
        <v>624</v>
      </c>
      <c r="E124" s="161" t="s">
        <v>585</v>
      </c>
      <c r="F124" s="162">
        <v>185</v>
      </c>
      <c r="G124" s="161"/>
      <c r="H124" s="161">
        <v>224</v>
      </c>
      <c r="I124" s="163" t="s">
        <v>625</v>
      </c>
      <c r="J124" s="164" t="s">
        <v>587</v>
      </c>
      <c r="K124" s="165">
        <f t="shared" si="63"/>
        <v>39</v>
      </c>
      <c r="L124" s="166">
        <f t="shared" si="64"/>
        <v>0.21081081081081082</v>
      </c>
      <c r="M124" s="161" t="s">
        <v>555</v>
      </c>
      <c r="N124" s="167">
        <v>42647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8">
        <v>26</v>
      </c>
      <c r="B125" s="169">
        <v>42090</v>
      </c>
      <c r="C125" s="169"/>
      <c r="D125" s="177" t="s">
        <v>626</v>
      </c>
      <c r="E125" s="172" t="s">
        <v>585</v>
      </c>
      <c r="F125" s="172">
        <v>49.5</v>
      </c>
      <c r="G125" s="173"/>
      <c r="H125" s="173">
        <v>15.85</v>
      </c>
      <c r="I125" s="173">
        <v>67</v>
      </c>
      <c r="J125" s="174" t="s">
        <v>627</v>
      </c>
      <c r="K125" s="173">
        <f t="shared" si="63"/>
        <v>-33.65</v>
      </c>
      <c r="L125" s="178">
        <f t="shared" si="64"/>
        <v>-0.67979797979797973</v>
      </c>
      <c r="M125" s="172" t="s">
        <v>567</v>
      </c>
      <c r="N125" s="179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27</v>
      </c>
      <c r="B126" s="159">
        <v>42093</v>
      </c>
      <c r="C126" s="159"/>
      <c r="D126" s="160" t="s">
        <v>628</v>
      </c>
      <c r="E126" s="161" t="s">
        <v>585</v>
      </c>
      <c r="F126" s="162">
        <v>183.5</v>
      </c>
      <c r="G126" s="161"/>
      <c r="H126" s="161">
        <v>219</v>
      </c>
      <c r="I126" s="163">
        <v>218</v>
      </c>
      <c r="J126" s="164" t="s">
        <v>629</v>
      </c>
      <c r="K126" s="165">
        <f t="shared" si="63"/>
        <v>35.5</v>
      </c>
      <c r="L126" s="166">
        <f t="shared" si="64"/>
        <v>0.19346049046321526</v>
      </c>
      <c r="M126" s="161" t="s">
        <v>555</v>
      </c>
      <c r="N126" s="167">
        <v>42103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28</v>
      </c>
      <c r="B127" s="159">
        <v>42114</v>
      </c>
      <c r="C127" s="159"/>
      <c r="D127" s="160" t="s">
        <v>630</v>
      </c>
      <c r="E127" s="161" t="s">
        <v>585</v>
      </c>
      <c r="F127" s="162">
        <f>(227+237)/2</f>
        <v>232</v>
      </c>
      <c r="G127" s="161"/>
      <c r="H127" s="161">
        <v>298</v>
      </c>
      <c r="I127" s="163">
        <v>298</v>
      </c>
      <c r="J127" s="164" t="s">
        <v>587</v>
      </c>
      <c r="K127" s="165">
        <f t="shared" si="63"/>
        <v>66</v>
      </c>
      <c r="L127" s="166">
        <f t="shared" si="64"/>
        <v>0.28448275862068967</v>
      </c>
      <c r="M127" s="161" t="s">
        <v>555</v>
      </c>
      <c r="N127" s="167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29</v>
      </c>
      <c r="B128" s="159">
        <v>42128</v>
      </c>
      <c r="C128" s="159"/>
      <c r="D128" s="160" t="s">
        <v>631</v>
      </c>
      <c r="E128" s="161" t="s">
        <v>557</v>
      </c>
      <c r="F128" s="162">
        <v>385</v>
      </c>
      <c r="G128" s="161"/>
      <c r="H128" s="161">
        <f>212.5+331</f>
        <v>543.5</v>
      </c>
      <c r="I128" s="163">
        <v>510</v>
      </c>
      <c r="J128" s="164" t="s">
        <v>632</v>
      </c>
      <c r="K128" s="165">
        <f t="shared" si="63"/>
        <v>158.5</v>
      </c>
      <c r="L128" s="166">
        <f t="shared" si="64"/>
        <v>0.41168831168831171</v>
      </c>
      <c r="M128" s="161" t="s">
        <v>555</v>
      </c>
      <c r="N128" s="167">
        <v>42235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30</v>
      </c>
      <c r="B129" s="159">
        <v>42128</v>
      </c>
      <c r="C129" s="159"/>
      <c r="D129" s="160" t="s">
        <v>633</v>
      </c>
      <c r="E129" s="161" t="s">
        <v>557</v>
      </c>
      <c r="F129" s="162">
        <v>115.5</v>
      </c>
      <c r="G129" s="161"/>
      <c r="H129" s="161">
        <v>146</v>
      </c>
      <c r="I129" s="163">
        <v>142</v>
      </c>
      <c r="J129" s="164" t="s">
        <v>634</v>
      </c>
      <c r="K129" s="165">
        <f t="shared" si="63"/>
        <v>30.5</v>
      </c>
      <c r="L129" s="166">
        <f t="shared" si="64"/>
        <v>0.26406926406926406</v>
      </c>
      <c r="M129" s="161" t="s">
        <v>555</v>
      </c>
      <c r="N129" s="167">
        <v>42202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31</v>
      </c>
      <c r="B130" s="159">
        <v>42151</v>
      </c>
      <c r="C130" s="159"/>
      <c r="D130" s="160" t="s">
        <v>635</v>
      </c>
      <c r="E130" s="161" t="s">
        <v>557</v>
      </c>
      <c r="F130" s="162">
        <v>237.5</v>
      </c>
      <c r="G130" s="161"/>
      <c r="H130" s="161">
        <v>279.5</v>
      </c>
      <c r="I130" s="163">
        <v>278</v>
      </c>
      <c r="J130" s="164" t="s">
        <v>587</v>
      </c>
      <c r="K130" s="165">
        <f t="shared" si="63"/>
        <v>42</v>
      </c>
      <c r="L130" s="166">
        <f t="shared" si="64"/>
        <v>0.17684210526315788</v>
      </c>
      <c r="M130" s="161" t="s">
        <v>555</v>
      </c>
      <c r="N130" s="167">
        <v>42222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32</v>
      </c>
      <c r="B131" s="159">
        <v>42174</v>
      </c>
      <c r="C131" s="159"/>
      <c r="D131" s="160" t="s">
        <v>606</v>
      </c>
      <c r="E131" s="161" t="s">
        <v>585</v>
      </c>
      <c r="F131" s="162">
        <v>340</v>
      </c>
      <c r="G131" s="161"/>
      <c r="H131" s="161">
        <v>448</v>
      </c>
      <c r="I131" s="163">
        <v>448</v>
      </c>
      <c r="J131" s="164" t="s">
        <v>587</v>
      </c>
      <c r="K131" s="165">
        <f t="shared" si="63"/>
        <v>108</v>
      </c>
      <c r="L131" s="166">
        <f t="shared" si="64"/>
        <v>0.31764705882352939</v>
      </c>
      <c r="M131" s="161" t="s">
        <v>555</v>
      </c>
      <c r="N131" s="167">
        <v>43018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33</v>
      </c>
      <c r="B132" s="159">
        <v>42191</v>
      </c>
      <c r="C132" s="159"/>
      <c r="D132" s="160" t="s">
        <v>636</v>
      </c>
      <c r="E132" s="161" t="s">
        <v>585</v>
      </c>
      <c r="F132" s="162">
        <v>390</v>
      </c>
      <c r="G132" s="161"/>
      <c r="H132" s="161">
        <v>460</v>
      </c>
      <c r="I132" s="163">
        <v>460</v>
      </c>
      <c r="J132" s="164" t="s">
        <v>587</v>
      </c>
      <c r="K132" s="165">
        <f t="shared" si="63"/>
        <v>70</v>
      </c>
      <c r="L132" s="166">
        <f t="shared" si="64"/>
        <v>0.17948717948717949</v>
      </c>
      <c r="M132" s="161" t="s">
        <v>555</v>
      </c>
      <c r="N132" s="167">
        <v>42478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8">
        <v>34</v>
      </c>
      <c r="B133" s="169">
        <v>42195</v>
      </c>
      <c r="C133" s="169"/>
      <c r="D133" s="170" t="s">
        <v>637</v>
      </c>
      <c r="E133" s="171" t="s">
        <v>585</v>
      </c>
      <c r="F133" s="172">
        <v>122.5</v>
      </c>
      <c r="G133" s="172"/>
      <c r="H133" s="173">
        <v>61</v>
      </c>
      <c r="I133" s="173">
        <v>172</v>
      </c>
      <c r="J133" s="174" t="s">
        <v>638</v>
      </c>
      <c r="K133" s="175">
        <f t="shared" si="63"/>
        <v>-61.5</v>
      </c>
      <c r="L133" s="176">
        <f t="shared" si="64"/>
        <v>-0.50204081632653064</v>
      </c>
      <c r="M133" s="172" t="s">
        <v>567</v>
      </c>
      <c r="N133" s="169">
        <v>43333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35</v>
      </c>
      <c r="B134" s="159">
        <v>42219</v>
      </c>
      <c r="C134" s="159"/>
      <c r="D134" s="160" t="s">
        <v>639</v>
      </c>
      <c r="E134" s="161" t="s">
        <v>585</v>
      </c>
      <c r="F134" s="162">
        <v>297.5</v>
      </c>
      <c r="G134" s="161"/>
      <c r="H134" s="161">
        <v>350</v>
      </c>
      <c r="I134" s="163">
        <v>360</v>
      </c>
      <c r="J134" s="164" t="s">
        <v>640</v>
      </c>
      <c r="K134" s="165">
        <f t="shared" si="63"/>
        <v>52.5</v>
      </c>
      <c r="L134" s="166">
        <f t="shared" si="64"/>
        <v>0.17647058823529413</v>
      </c>
      <c r="M134" s="161" t="s">
        <v>555</v>
      </c>
      <c r="N134" s="167">
        <v>42232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36</v>
      </c>
      <c r="B135" s="159">
        <v>42219</v>
      </c>
      <c r="C135" s="159"/>
      <c r="D135" s="160" t="s">
        <v>641</v>
      </c>
      <c r="E135" s="161" t="s">
        <v>585</v>
      </c>
      <c r="F135" s="162">
        <v>115.5</v>
      </c>
      <c r="G135" s="161"/>
      <c r="H135" s="161">
        <v>149</v>
      </c>
      <c r="I135" s="163">
        <v>140</v>
      </c>
      <c r="J135" s="164" t="s">
        <v>642</v>
      </c>
      <c r="K135" s="165">
        <f t="shared" si="63"/>
        <v>33.5</v>
      </c>
      <c r="L135" s="166">
        <f t="shared" si="64"/>
        <v>0.29004329004329005</v>
      </c>
      <c r="M135" s="161" t="s">
        <v>555</v>
      </c>
      <c r="N135" s="167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37</v>
      </c>
      <c r="B136" s="159">
        <v>42251</v>
      </c>
      <c r="C136" s="159"/>
      <c r="D136" s="160" t="s">
        <v>635</v>
      </c>
      <c r="E136" s="161" t="s">
        <v>585</v>
      </c>
      <c r="F136" s="162">
        <v>226</v>
      </c>
      <c r="G136" s="161"/>
      <c r="H136" s="161">
        <v>292</v>
      </c>
      <c r="I136" s="163">
        <v>292</v>
      </c>
      <c r="J136" s="164" t="s">
        <v>643</v>
      </c>
      <c r="K136" s="165">
        <f t="shared" si="63"/>
        <v>66</v>
      </c>
      <c r="L136" s="166">
        <f t="shared" si="64"/>
        <v>0.29203539823008851</v>
      </c>
      <c r="M136" s="161" t="s">
        <v>555</v>
      </c>
      <c r="N136" s="167">
        <v>42286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38</v>
      </c>
      <c r="B137" s="159">
        <v>42254</v>
      </c>
      <c r="C137" s="159"/>
      <c r="D137" s="160" t="s">
        <v>630</v>
      </c>
      <c r="E137" s="161" t="s">
        <v>585</v>
      </c>
      <c r="F137" s="162">
        <v>232.5</v>
      </c>
      <c r="G137" s="161"/>
      <c r="H137" s="161">
        <v>312.5</v>
      </c>
      <c r="I137" s="163">
        <v>310</v>
      </c>
      <c r="J137" s="164" t="s">
        <v>587</v>
      </c>
      <c r="K137" s="165">
        <f t="shared" si="63"/>
        <v>80</v>
      </c>
      <c r="L137" s="166">
        <f t="shared" si="64"/>
        <v>0.34408602150537637</v>
      </c>
      <c r="M137" s="161" t="s">
        <v>555</v>
      </c>
      <c r="N137" s="167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39</v>
      </c>
      <c r="B138" s="159">
        <v>42268</v>
      </c>
      <c r="C138" s="159"/>
      <c r="D138" s="160" t="s">
        <v>644</v>
      </c>
      <c r="E138" s="161" t="s">
        <v>585</v>
      </c>
      <c r="F138" s="162">
        <v>196.5</v>
      </c>
      <c r="G138" s="161"/>
      <c r="H138" s="161">
        <v>238</v>
      </c>
      <c r="I138" s="163">
        <v>238</v>
      </c>
      <c r="J138" s="164" t="s">
        <v>643</v>
      </c>
      <c r="K138" s="165">
        <f t="shared" si="63"/>
        <v>41.5</v>
      </c>
      <c r="L138" s="166">
        <f t="shared" si="64"/>
        <v>0.21119592875318066</v>
      </c>
      <c r="M138" s="161" t="s">
        <v>555</v>
      </c>
      <c r="N138" s="167">
        <v>42291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40</v>
      </c>
      <c r="B139" s="159">
        <v>42271</v>
      </c>
      <c r="C139" s="159"/>
      <c r="D139" s="160" t="s">
        <v>584</v>
      </c>
      <c r="E139" s="161" t="s">
        <v>585</v>
      </c>
      <c r="F139" s="162">
        <v>65</v>
      </c>
      <c r="G139" s="161"/>
      <c r="H139" s="161">
        <v>82</v>
      </c>
      <c r="I139" s="163">
        <v>82</v>
      </c>
      <c r="J139" s="164" t="s">
        <v>643</v>
      </c>
      <c r="K139" s="165">
        <f t="shared" si="63"/>
        <v>17</v>
      </c>
      <c r="L139" s="166">
        <f t="shared" si="64"/>
        <v>0.26153846153846155</v>
      </c>
      <c r="M139" s="161" t="s">
        <v>555</v>
      </c>
      <c r="N139" s="167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41</v>
      </c>
      <c r="B140" s="159">
        <v>42291</v>
      </c>
      <c r="C140" s="159"/>
      <c r="D140" s="160" t="s">
        <v>645</v>
      </c>
      <c r="E140" s="161" t="s">
        <v>585</v>
      </c>
      <c r="F140" s="162">
        <v>144</v>
      </c>
      <c r="G140" s="161"/>
      <c r="H140" s="161">
        <v>182.5</v>
      </c>
      <c r="I140" s="163">
        <v>181</v>
      </c>
      <c r="J140" s="164" t="s">
        <v>643</v>
      </c>
      <c r="K140" s="165">
        <f t="shared" si="63"/>
        <v>38.5</v>
      </c>
      <c r="L140" s="166">
        <f t="shared" si="64"/>
        <v>0.2673611111111111</v>
      </c>
      <c r="M140" s="161" t="s">
        <v>555</v>
      </c>
      <c r="N140" s="167">
        <v>42817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42</v>
      </c>
      <c r="B141" s="159">
        <v>42291</v>
      </c>
      <c r="C141" s="159"/>
      <c r="D141" s="160" t="s">
        <v>646</v>
      </c>
      <c r="E141" s="161" t="s">
        <v>585</v>
      </c>
      <c r="F141" s="162">
        <v>264</v>
      </c>
      <c r="G141" s="161"/>
      <c r="H141" s="161">
        <v>311</v>
      </c>
      <c r="I141" s="163">
        <v>311</v>
      </c>
      <c r="J141" s="164" t="s">
        <v>643</v>
      </c>
      <c r="K141" s="165">
        <f t="shared" si="63"/>
        <v>47</v>
      </c>
      <c r="L141" s="166">
        <f t="shared" si="64"/>
        <v>0.17803030303030304</v>
      </c>
      <c r="M141" s="161" t="s">
        <v>555</v>
      </c>
      <c r="N141" s="167">
        <v>42604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43</v>
      </c>
      <c r="B142" s="159">
        <v>42318</v>
      </c>
      <c r="C142" s="159"/>
      <c r="D142" s="160" t="s">
        <v>647</v>
      </c>
      <c r="E142" s="161" t="s">
        <v>557</v>
      </c>
      <c r="F142" s="162">
        <v>549.5</v>
      </c>
      <c r="G142" s="161"/>
      <c r="H142" s="161">
        <v>630</v>
      </c>
      <c r="I142" s="163">
        <v>630</v>
      </c>
      <c r="J142" s="164" t="s">
        <v>643</v>
      </c>
      <c r="K142" s="165">
        <f t="shared" si="63"/>
        <v>80.5</v>
      </c>
      <c r="L142" s="166">
        <f t="shared" si="64"/>
        <v>0.1464968152866242</v>
      </c>
      <c r="M142" s="161" t="s">
        <v>555</v>
      </c>
      <c r="N142" s="167">
        <v>42419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44</v>
      </c>
      <c r="B143" s="159">
        <v>42342</v>
      </c>
      <c r="C143" s="159"/>
      <c r="D143" s="160" t="s">
        <v>648</v>
      </c>
      <c r="E143" s="161" t="s">
        <v>585</v>
      </c>
      <c r="F143" s="162">
        <v>1027.5</v>
      </c>
      <c r="G143" s="161"/>
      <c r="H143" s="161">
        <v>1315</v>
      </c>
      <c r="I143" s="163">
        <v>1250</v>
      </c>
      <c r="J143" s="164" t="s">
        <v>643</v>
      </c>
      <c r="K143" s="165">
        <f t="shared" si="63"/>
        <v>287.5</v>
      </c>
      <c r="L143" s="166">
        <f t="shared" si="64"/>
        <v>0.27980535279805352</v>
      </c>
      <c r="M143" s="161" t="s">
        <v>555</v>
      </c>
      <c r="N143" s="167">
        <v>43244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45</v>
      </c>
      <c r="B144" s="159">
        <v>42367</v>
      </c>
      <c r="C144" s="159"/>
      <c r="D144" s="160" t="s">
        <v>649</v>
      </c>
      <c r="E144" s="161" t="s">
        <v>585</v>
      </c>
      <c r="F144" s="162">
        <v>465</v>
      </c>
      <c r="G144" s="161"/>
      <c r="H144" s="161">
        <v>540</v>
      </c>
      <c r="I144" s="163">
        <v>540</v>
      </c>
      <c r="J144" s="164" t="s">
        <v>643</v>
      </c>
      <c r="K144" s="165">
        <f t="shared" si="63"/>
        <v>75</v>
      </c>
      <c r="L144" s="166">
        <f t="shared" si="64"/>
        <v>0.16129032258064516</v>
      </c>
      <c r="M144" s="161" t="s">
        <v>555</v>
      </c>
      <c r="N144" s="167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46</v>
      </c>
      <c r="B145" s="159">
        <v>42380</v>
      </c>
      <c r="C145" s="159"/>
      <c r="D145" s="160" t="s">
        <v>371</v>
      </c>
      <c r="E145" s="161" t="s">
        <v>557</v>
      </c>
      <c r="F145" s="162">
        <v>81</v>
      </c>
      <c r="G145" s="161"/>
      <c r="H145" s="161">
        <v>110</v>
      </c>
      <c r="I145" s="163">
        <v>110</v>
      </c>
      <c r="J145" s="164" t="s">
        <v>643</v>
      </c>
      <c r="K145" s="165">
        <f t="shared" si="63"/>
        <v>29</v>
      </c>
      <c r="L145" s="166">
        <f t="shared" si="64"/>
        <v>0.35802469135802467</v>
      </c>
      <c r="M145" s="161" t="s">
        <v>555</v>
      </c>
      <c r="N145" s="167">
        <v>42745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47</v>
      </c>
      <c r="B146" s="159">
        <v>42382</v>
      </c>
      <c r="C146" s="159"/>
      <c r="D146" s="160" t="s">
        <v>650</v>
      </c>
      <c r="E146" s="161" t="s">
        <v>557</v>
      </c>
      <c r="F146" s="162">
        <v>417.5</v>
      </c>
      <c r="G146" s="161"/>
      <c r="H146" s="161">
        <v>547</v>
      </c>
      <c r="I146" s="163">
        <v>535</v>
      </c>
      <c r="J146" s="164" t="s">
        <v>643</v>
      </c>
      <c r="K146" s="165">
        <f t="shared" si="63"/>
        <v>129.5</v>
      </c>
      <c r="L146" s="166">
        <f t="shared" si="64"/>
        <v>0.31017964071856285</v>
      </c>
      <c r="M146" s="161" t="s">
        <v>555</v>
      </c>
      <c r="N146" s="167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48</v>
      </c>
      <c r="B147" s="159">
        <v>42408</v>
      </c>
      <c r="C147" s="159"/>
      <c r="D147" s="160" t="s">
        <v>651</v>
      </c>
      <c r="E147" s="161" t="s">
        <v>585</v>
      </c>
      <c r="F147" s="162">
        <v>650</v>
      </c>
      <c r="G147" s="161"/>
      <c r="H147" s="161">
        <v>800</v>
      </c>
      <c r="I147" s="163">
        <v>800</v>
      </c>
      <c r="J147" s="164" t="s">
        <v>643</v>
      </c>
      <c r="K147" s="165">
        <f t="shared" si="63"/>
        <v>150</v>
      </c>
      <c r="L147" s="166">
        <f t="shared" si="64"/>
        <v>0.23076923076923078</v>
      </c>
      <c r="M147" s="161" t="s">
        <v>555</v>
      </c>
      <c r="N147" s="167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49</v>
      </c>
      <c r="B148" s="159">
        <v>42433</v>
      </c>
      <c r="C148" s="159"/>
      <c r="D148" s="160" t="s">
        <v>209</v>
      </c>
      <c r="E148" s="161" t="s">
        <v>585</v>
      </c>
      <c r="F148" s="162">
        <v>437.5</v>
      </c>
      <c r="G148" s="161"/>
      <c r="H148" s="161">
        <v>504.5</v>
      </c>
      <c r="I148" s="163">
        <v>522</v>
      </c>
      <c r="J148" s="164" t="s">
        <v>652</v>
      </c>
      <c r="K148" s="165">
        <f t="shared" si="63"/>
        <v>67</v>
      </c>
      <c r="L148" s="166">
        <f t="shared" si="64"/>
        <v>0.15314285714285714</v>
      </c>
      <c r="M148" s="161" t="s">
        <v>555</v>
      </c>
      <c r="N148" s="167">
        <v>42480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50</v>
      </c>
      <c r="B149" s="159">
        <v>42438</v>
      </c>
      <c r="C149" s="159"/>
      <c r="D149" s="160" t="s">
        <v>653</v>
      </c>
      <c r="E149" s="161" t="s">
        <v>585</v>
      </c>
      <c r="F149" s="162">
        <v>189.5</v>
      </c>
      <c r="G149" s="161"/>
      <c r="H149" s="161">
        <v>218</v>
      </c>
      <c r="I149" s="163">
        <v>218</v>
      </c>
      <c r="J149" s="164" t="s">
        <v>643</v>
      </c>
      <c r="K149" s="165">
        <f t="shared" si="63"/>
        <v>28.5</v>
      </c>
      <c r="L149" s="166">
        <f t="shared" si="64"/>
        <v>0.15039577836411611</v>
      </c>
      <c r="M149" s="161" t="s">
        <v>555</v>
      </c>
      <c r="N149" s="167">
        <v>43034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8">
        <v>51</v>
      </c>
      <c r="B150" s="169">
        <v>42471</v>
      </c>
      <c r="C150" s="169"/>
      <c r="D150" s="177" t="s">
        <v>654</v>
      </c>
      <c r="E150" s="172" t="s">
        <v>585</v>
      </c>
      <c r="F150" s="172">
        <v>36.5</v>
      </c>
      <c r="G150" s="173"/>
      <c r="H150" s="173">
        <v>15.85</v>
      </c>
      <c r="I150" s="173">
        <v>60</v>
      </c>
      <c r="J150" s="174" t="s">
        <v>655</v>
      </c>
      <c r="K150" s="175">
        <f t="shared" si="63"/>
        <v>-20.65</v>
      </c>
      <c r="L150" s="176">
        <f t="shared" si="64"/>
        <v>-0.5657534246575342</v>
      </c>
      <c r="M150" s="172" t="s">
        <v>567</v>
      </c>
      <c r="N150" s="180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52</v>
      </c>
      <c r="B151" s="159">
        <v>42472</v>
      </c>
      <c r="C151" s="159"/>
      <c r="D151" s="160" t="s">
        <v>656</v>
      </c>
      <c r="E151" s="161" t="s">
        <v>585</v>
      </c>
      <c r="F151" s="162">
        <v>93</v>
      </c>
      <c r="G151" s="161"/>
      <c r="H151" s="161">
        <v>149</v>
      </c>
      <c r="I151" s="163">
        <v>140</v>
      </c>
      <c r="J151" s="164" t="s">
        <v>657</v>
      </c>
      <c r="K151" s="165">
        <f t="shared" si="63"/>
        <v>56</v>
      </c>
      <c r="L151" s="166">
        <f t="shared" si="64"/>
        <v>0.60215053763440862</v>
      </c>
      <c r="M151" s="161" t="s">
        <v>555</v>
      </c>
      <c r="N151" s="167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53</v>
      </c>
      <c r="B152" s="159">
        <v>42472</v>
      </c>
      <c r="C152" s="159"/>
      <c r="D152" s="160" t="s">
        <v>658</v>
      </c>
      <c r="E152" s="161" t="s">
        <v>585</v>
      </c>
      <c r="F152" s="162">
        <v>130</v>
      </c>
      <c r="G152" s="161"/>
      <c r="H152" s="161">
        <v>150</v>
      </c>
      <c r="I152" s="163" t="s">
        <v>659</v>
      </c>
      <c r="J152" s="164" t="s">
        <v>643</v>
      </c>
      <c r="K152" s="165">
        <f t="shared" si="63"/>
        <v>20</v>
      </c>
      <c r="L152" s="166">
        <f t="shared" si="64"/>
        <v>0.15384615384615385</v>
      </c>
      <c r="M152" s="161" t="s">
        <v>555</v>
      </c>
      <c r="N152" s="167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54</v>
      </c>
      <c r="B153" s="159">
        <v>42473</v>
      </c>
      <c r="C153" s="159"/>
      <c r="D153" s="160" t="s">
        <v>660</v>
      </c>
      <c r="E153" s="161" t="s">
        <v>585</v>
      </c>
      <c r="F153" s="162">
        <v>196</v>
      </c>
      <c r="G153" s="161"/>
      <c r="H153" s="161">
        <v>299</v>
      </c>
      <c r="I153" s="163">
        <v>299</v>
      </c>
      <c r="J153" s="164" t="s">
        <v>643</v>
      </c>
      <c r="K153" s="165">
        <v>103</v>
      </c>
      <c r="L153" s="166">
        <v>0.52551020408163296</v>
      </c>
      <c r="M153" s="161" t="s">
        <v>555</v>
      </c>
      <c r="N153" s="167">
        <v>42620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55</v>
      </c>
      <c r="B154" s="159">
        <v>42473</v>
      </c>
      <c r="C154" s="159"/>
      <c r="D154" s="160" t="s">
        <v>661</v>
      </c>
      <c r="E154" s="161" t="s">
        <v>585</v>
      </c>
      <c r="F154" s="162">
        <v>88</v>
      </c>
      <c r="G154" s="161"/>
      <c r="H154" s="161">
        <v>103</v>
      </c>
      <c r="I154" s="163">
        <v>103</v>
      </c>
      <c r="J154" s="164" t="s">
        <v>643</v>
      </c>
      <c r="K154" s="165">
        <v>15</v>
      </c>
      <c r="L154" s="166">
        <v>0.170454545454545</v>
      </c>
      <c r="M154" s="161" t="s">
        <v>555</v>
      </c>
      <c r="N154" s="167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56</v>
      </c>
      <c r="B155" s="159">
        <v>42492</v>
      </c>
      <c r="C155" s="159"/>
      <c r="D155" s="160" t="s">
        <v>662</v>
      </c>
      <c r="E155" s="161" t="s">
        <v>585</v>
      </c>
      <c r="F155" s="162">
        <v>127.5</v>
      </c>
      <c r="G155" s="161"/>
      <c r="H155" s="161">
        <v>148</v>
      </c>
      <c r="I155" s="163" t="s">
        <v>663</v>
      </c>
      <c r="J155" s="164" t="s">
        <v>643</v>
      </c>
      <c r="K155" s="165">
        <f>H155-F155</f>
        <v>20.5</v>
      </c>
      <c r="L155" s="166">
        <f>K155/F155</f>
        <v>0.16078431372549021</v>
      </c>
      <c r="M155" s="161" t="s">
        <v>555</v>
      </c>
      <c r="N155" s="167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57</v>
      </c>
      <c r="B156" s="159">
        <v>42493</v>
      </c>
      <c r="C156" s="159"/>
      <c r="D156" s="160" t="s">
        <v>664</v>
      </c>
      <c r="E156" s="161" t="s">
        <v>585</v>
      </c>
      <c r="F156" s="162">
        <v>675</v>
      </c>
      <c r="G156" s="161"/>
      <c r="H156" s="161">
        <v>815</v>
      </c>
      <c r="I156" s="163" t="s">
        <v>665</v>
      </c>
      <c r="J156" s="164" t="s">
        <v>643</v>
      </c>
      <c r="K156" s="165">
        <f>H156-F156</f>
        <v>140</v>
      </c>
      <c r="L156" s="166">
        <f>K156/F156</f>
        <v>0.2074074074074074</v>
      </c>
      <c r="M156" s="161" t="s">
        <v>555</v>
      </c>
      <c r="N156" s="167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8">
        <v>58</v>
      </c>
      <c r="B157" s="169">
        <v>42522</v>
      </c>
      <c r="C157" s="169"/>
      <c r="D157" s="170" t="s">
        <v>666</v>
      </c>
      <c r="E157" s="171" t="s">
        <v>585</v>
      </c>
      <c r="F157" s="172">
        <v>500</v>
      </c>
      <c r="G157" s="172"/>
      <c r="H157" s="173">
        <v>232.5</v>
      </c>
      <c r="I157" s="173" t="s">
        <v>667</v>
      </c>
      <c r="J157" s="174" t="s">
        <v>668</v>
      </c>
      <c r="K157" s="175">
        <f>H157-F157</f>
        <v>-267.5</v>
      </c>
      <c r="L157" s="176">
        <f>K157/F157</f>
        <v>-0.53500000000000003</v>
      </c>
      <c r="M157" s="172" t="s">
        <v>567</v>
      </c>
      <c r="N157" s="169">
        <v>43735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59</v>
      </c>
      <c r="B158" s="159">
        <v>42527</v>
      </c>
      <c r="C158" s="159"/>
      <c r="D158" s="160" t="s">
        <v>510</v>
      </c>
      <c r="E158" s="161" t="s">
        <v>585</v>
      </c>
      <c r="F158" s="162">
        <v>110</v>
      </c>
      <c r="G158" s="161"/>
      <c r="H158" s="161">
        <v>126.5</v>
      </c>
      <c r="I158" s="163">
        <v>125</v>
      </c>
      <c r="J158" s="164" t="s">
        <v>594</v>
      </c>
      <c r="K158" s="165">
        <f>H158-F158</f>
        <v>16.5</v>
      </c>
      <c r="L158" s="166">
        <f>K158/F158</f>
        <v>0.15</v>
      </c>
      <c r="M158" s="161" t="s">
        <v>555</v>
      </c>
      <c r="N158" s="167">
        <v>42552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60</v>
      </c>
      <c r="B159" s="159">
        <v>42538</v>
      </c>
      <c r="C159" s="159"/>
      <c r="D159" s="160" t="s">
        <v>669</v>
      </c>
      <c r="E159" s="161" t="s">
        <v>585</v>
      </c>
      <c r="F159" s="162">
        <v>44</v>
      </c>
      <c r="G159" s="161"/>
      <c r="H159" s="161">
        <v>69.5</v>
      </c>
      <c r="I159" s="163">
        <v>69.5</v>
      </c>
      <c r="J159" s="164" t="s">
        <v>670</v>
      </c>
      <c r="K159" s="165">
        <f>H159-F159</f>
        <v>25.5</v>
      </c>
      <c r="L159" s="166">
        <f>K159/F159</f>
        <v>0.57954545454545459</v>
      </c>
      <c r="M159" s="161" t="s">
        <v>555</v>
      </c>
      <c r="N159" s="167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61</v>
      </c>
      <c r="B160" s="159">
        <v>42549</v>
      </c>
      <c r="C160" s="159"/>
      <c r="D160" s="160" t="s">
        <v>671</v>
      </c>
      <c r="E160" s="161" t="s">
        <v>585</v>
      </c>
      <c r="F160" s="162">
        <v>262.5</v>
      </c>
      <c r="G160" s="161"/>
      <c r="H160" s="161">
        <v>340</v>
      </c>
      <c r="I160" s="163">
        <v>333</v>
      </c>
      <c r="J160" s="164" t="s">
        <v>672</v>
      </c>
      <c r="K160" s="165">
        <v>77.5</v>
      </c>
      <c r="L160" s="166">
        <v>0.29523809523809502</v>
      </c>
      <c r="M160" s="161" t="s">
        <v>555</v>
      </c>
      <c r="N160" s="167">
        <v>43017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62</v>
      </c>
      <c r="B161" s="159">
        <v>42549</v>
      </c>
      <c r="C161" s="159"/>
      <c r="D161" s="160" t="s">
        <v>673</v>
      </c>
      <c r="E161" s="161" t="s">
        <v>585</v>
      </c>
      <c r="F161" s="162">
        <v>840</v>
      </c>
      <c r="G161" s="161"/>
      <c r="H161" s="161">
        <v>1230</v>
      </c>
      <c r="I161" s="163">
        <v>1230</v>
      </c>
      <c r="J161" s="164" t="s">
        <v>643</v>
      </c>
      <c r="K161" s="165">
        <v>390</v>
      </c>
      <c r="L161" s="166">
        <v>0.46428571428571402</v>
      </c>
      <c r="M161" s="161" t="s">
        <v>555</v>
      </c>
      <c r="N161" s="167">
        <v>42649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1">
        <v>63</v>
      </c>
      <c r="B162" s="182">
        <v>42556</v>
      </c>
      <c r="C162" s="182"/>
      <c r="D162" s="183" t="s">
        <v>674</v>
      </c>
      <c r="E162" s="184" t="s">
        <v>585</v>
      </c>
      <c r="F162" s="184">
        <v>395</v>
      </c>
      <c r="G162" s="185"/>
      <c r="H162" s="185">
        <f>(468.5+342.5)/2</f>
        <v>405.5</v>
      </c>
      <c r="I162" s="185">
        <v>510</v>
      </c>
      <c r="J162" s="186" t="s">
        <v>675</v>
      </c>
      <c r="K162" s="187">
        <f t="shared" ref="K162:K168" si="65">H162-F162</f>
        <v>10.5</v>
      </c>
      <c r="L162" s="188">
        <f t="shared" ref="L162:L168" si="66">K162/F162</f>
        <v>2.6582278481012658E-2</v>
      </c>
      <c r="M162" s="184" t="s">
        <v>676</v>
      </c>
      <c r="N162" s="182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64</v>
      </c>
      <c r="B163" s="169">
        <v>42584</v>
      </c>
      <c r="C163" s="169"/>
      <c r="D163" s="170" t="s">
        <v>677</v>
      </c>
      <c r="E163" s="171" t="s">
        <v>557</v>
      </c>
      <c r="F163" s="172">
        <f>169.5-12.8</f>
        <v>156.69999999999999</v>
      </c>
      <c r="G163" s="172"/>
      <c r="H163" s="173">
        <v>77</v>
      </c>
      <c r="I163" s="173" t="s">
        <v>678</v>
      </c>
      <c r="J163" s="174" t="s">
        <v>679</v>
      </c>
      <c r="K163" s="175">
        <f t="shared" si="65"/>
        <v>-79.699999999999989</v>
      </c>
      <c r="L163" s="176">
        <f t="shared" si="66"/>
        <v>-0.50861518825781749</v>
      </c>
      <c r="M163" s="172" t="s">
        <v>567</v>
      </c>
      <c r="N163" s="169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65</v>
      </c>
      <c r="B164" s="169">
        <v>42586</v>
      </c>
      <c r="C164" s="169"/>
      <c r="D164" s="170" t="s">
        <v>680</v>
      </c>
      <c r="E164" s="171" t="s">
        <v>585</v>
      </c>
      <c r="F164" s="172">
        <v>400</v>
      </c>
      <c r="G164" s="172"/>
      <c r="H164" s="173">
        <v>305</v>
      </c>
      <c r="I164" s="173">
        <v>475</v>
      </c>
      <c r="J164" s="174" t="s">
        <v>681</v>
      </c>
      <c r="K164" s="175">
        <f t="shared" si="65"/>
        <v>-95</v>
      </c>
      <c r="L164" s="176">
        <f t="shared" si="66"/>
        <v>-0.23749999999999999</v>
      </c>
      <c r="M164" s="172" t="s">
        <v>567</v>
      </c>
      <c r="N164" s="169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66</v>
      </c>
      <c r="B165" s="159">
        <v>42593</v>
      </c>
      <c r="C165" s="159"/>
      <c r="D165" s="160" t="s">
        <v>682</v>
      </c>
      <c r="E165" s="161" t="s">
        <v>585</v>
      </c>
      <c r="F165" s="162">
        <v>86.5</v>
      </c>
      <c r="G165" s="161"/>
      <c r="H165" s="161">
        <v>130</v>
      </c>
      <c r="I165" s="163">
        <v>130</v>
      </c>
      <c r="J165" s="164" t="s">
        <v>683</v>
      </c>
      <c r="K165" s="165">
        <f t="shared" si="65"/>
        <v>43.5</v>
      </c>
      <c r="L165" s="166">
        <f t="shared" si="66"/>
        <v>0.50289017341040465</v>
      </c>
      <c r="M165" s="161" t="s">
        <v>555</v>
      </c>
      <c r="N165" s="167">
        <v>43091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8">
        <v>67</v>
      </c>
      <c r="B166" s="169">
        <v>42600</v>
      </c>
      <c r="C166" s="169"/>
      <c r="D166" s="170" t="s">
        <v>109</v>
      </c>
      <c r="E166" s="171" t="s">
        <v>585</v>
      </c>
      <c r="F166" s="172">
        <v>133.5</v>
      </c>
      <c r="G166" s="172"/>
      <c r="H166" s="173">
        <v>126.5</v>
      </c>
      <c r="I166" s="173">
        <v>178</v>
      </c>
      <c r="J166" s="174" t="s">
        <v>684</v>
      </c>
      <c r="K166" s="175">
        <f t="shared" si="65"/>
        <v>-7</v>
      </c>
      <c r="L166" s="176">
        <f t="shared" si="66"/>
        <v>-5.2434456928838954E-2</v>
      </c>
      <c r="M166" s="172" t="s">
        <v>567</v>
      </c>
      <c r="N166" s="169">
        <v>42615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68</v>
      </c>
      <c r="B167" s="159">
        <v>42613</v>
      </c>
      <c r="C167" s="159"/>
      <c r="D167" s="160" t="s">
        <v>685</v>
      </c>
      <c r="E167" s="161" t="s">
        <v>585</v>
      </c>
      <c r="F167" s="162">
        <v>560</v>
      </c>
      <c r="G167" s="161"/>
      <c r="H167" s="161">
        <v>725</v>
      </c>
      <c r="I167" s="163">
        <v>725</v>
      </c>
      <c r="J167" s="164" t="s">
        <v>587</v>
      </c>
      <c r="K167" s="165">
        <f t="shared" si="65"/>
        <v>165</v>
      </c>
      <c r="L167" s="166">
        <f t="shared" si="66"/>
        <v>0.29464285714285715</v>
      </c>
      <c r="M167" s="161" t="s">
        <v>555</v>
      </c>
      <c r="N167" s="167">
        <v>42456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69</v>
      </c>
      <c r="B168" s="159">
        <v>42614</v>
      </c>
      <c r="C168" s="159"/>
      <c r="D168" s="160" t="s">
        <v>686</v>
      </c>
      <c r="E168" s="161" t="s">
        <v>585</v>
      </c>
      <c r="F168" s="162">
        <v>160.5</v>
      </c>
      <c r="G168" s="161"/>
      <c r="H168" s="161">
        <v>210</v>
      </c>
      <c r="I168" s="163">
        <v>210</v>
      </c>
      <c r="J168" s="164" t="s">
        <v>587</v>
      </c>
      <c r="K168" s="165">
        <f t="shared" si="65"/>
        <v>49.5</v>
      </c>
      <c r="L168" s="166">
        <f t="shared" si="66"/>
        <v>0.30841121495327101</v>
      </c>
      <c r="M168" s="161" t="s">
        <v>555</v>
      </c>
      <c r="N168" s="167">
        <v>42871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70</v>
      </c>
      <c r="B169" s="159">
        <v>42646</v>
      </c>
      <c r="C169" s="159"/>
      <c r="D169" s="160" t="s">
        <v>385</v>
      </c>
      <c r="E169" s="161" t="s">
        <v>585</v>
      </c>
      <c r="F169" s="162">
        <v>430</v>
      </c>
      <c r="G169" s="161"/>
      <c r="H169" s="161">
        <v>596</v>
      </c>
      <c r="I169" s="163">
        <v>575</v>
      </c>
      <c r="J169" s="164" t="s">
        <v>687</v>
      </c>
      <c r="K169" s="165">
        <v>166</v>
      </c>
      <c r="L169" s="166">
        <v>0.38604651162790699</v>
      </c>
      <c r="M169" s="161" t="s">
        <v>555</v>
      </c>
      <c r="N169" s="167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71</v>
      </c>
      <c r="B170" s="159">
        <v>42657</v>
      </c>
      <c r="C170" s="159"/>
      <c r="D170" s="160" t="s">
        <v>688</v>
      </c>
      <c r="E170" s="161" t="s">
        <v>585</v>
      </c>
      <c r="F170" s="162">
        <v>280</v>
      </c>
      <c r="G170" s="161"/>
      <c r="H170" s="161">
        <v>345</v>
      </c>
      <c r="I170" s="163">
        <v>345</v>
      </c>
      <c r="J170" s="164" t="s">
        <v>587</v>
      </c>
      <c r="K170" s="165">
        <f t="shared" ref="K170:K175" si="67">H170-F170</f>
        <v>65</v>
      </c>
      <c r="L170" s="166">
        <f>K170/F170</f>
        <v>0.23214285714285715</v>
      </c>
      <c r="M170" s="161" t="s">
        <v>555</v>
      </c>
      <c r="N170" s="167">
        <v>42814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72</v>
      </c>
      <c r="B171" s="159">
        <v>42657</v>
      </c>
      <c r="C171" s="159"/>
      <c r="D171" s="160" t="s">
        <v>689</v>
      </c>
      <c r="E171" s="161" t="s">
        <v>585</v>
      </c>
      <c r="F171" s="162">
        <v>245</v>
      </c>
      <c r="G171" s="161"/>
      <c r="H171" s="161">
        <v>325.5</v>
      </c>
      <c r="I171" s="163">
        <v>330</v>
      </c>
      <c r="J171" s="164" t="s">
        <v>690</v>
      </c>
      <c r="K171" s="165">
        <f t="shared" si="67"/>
        <v>80.5</v>
      </c>
      <c r="L171" s="166">
        <f>K171/F171</f>
        <v>0.32857142857142857</v>
      </c>
      <c r="M171" s="161" t="s">
        <v>555</v>
      </c>
      <c r="N171" s="167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73</v>
      </c>
      <c r="B172" s="159">
        <v>42660</v>
      </c>
      <c r="C172" s="159"/>
      <c r="D172" s="160" t="s">
        <v>338</v>
      </c>
      <c r="E172" s="161" t="s">
        <v>585</v>
      </c>
      <c r="F172" s="162">
        <v>125</v>
      </c>
      <c r="G172" s="161"/>
      <c r="H172" s="161">
        <v>160</v>
      </c>
      <c r="I172" s="163">
        <v>160</v>
      </c>
      <c r="J172" s="164" t="s">
        <v>643</v>
      </c>
      <c r="K172" s="165">
        <f t="shared" si="67"/>
        <v>35</v>
      </c>
      <c r="L172" s="166">
        <v>0.28000000000000003</v>
      </c>
      <c r="M172" s="161" t="s">
        <v>555</v>
      </c>
      <c r="N172" s="167">
        <v>42803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74</v>
      </c>
      <c r="B173" s="159">
        <v>42660</v>
      </c>
      <c r="C173" s="159"/>
      <c r="D173" s="160" t="s">
        <v>444</v>
      </c>
      <c r="E173" s="161" t="s">
        <v>585</v>
      </c>
      <c r="F173" s="162">
        <v>114</v>
      </c>
      <c r="G173" s="161"/>
      <c r="H173" s="161">
        <v>145</v>
      </c>
      <c r="I173" s="163">
        <v>145</v>
      </c>
      <c r="J173" s="164" t="s">
        <v>643</v>
      </c>
      <c r="K173" s="165">
        <f t="shared" si="67"/>
        <v>31</v>
      </c>
      <c r="L173" s="166">
        <f>K173/F173</f>
        <v>0.27192982456140352</v>
      </c>
      <c r="M173" s="161" t="s">
        <v>555</v>
      </c>
      <c r="N173" s="167">
        <v>42859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75</v>
      </c>
      <c r="B174" s="159">
        <v>42660</v>
      </c>
      <c r="C174" s="159"/>
      <c r="D174" s="160" t="s">
        <v>691</v>
      </c>
      <c r="E174" s="161" t="s">
        <v>585</v>
      </c>
      <c r="F174" s="162">
        <v>212</v>
      </c>
      <c r="G174" s="161"/>
      <c r="H174" s="161">
        <v>280</v>
      </c>
      <c r="I174" s="163">
        <v>276</v>
      </c>
      <c r="J174" s="164" t="s">
        <v>692</v>
      </c>
      <c r="K174" s="165">
        <f t="shared" si="67"/>
        <v>68</v>
      </c>
      <c r="L174" s="166">
        <f>K174/F174</f>
        <v>0.32075471698113206</v>
      </c>
      <c r="M174" s="161" t="s">
        <v>555</v>
      </c>
      <c r="N174" s="167">
        <v>42858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76</v>
      </c>
      <c r="B175" s="159">
        <v>42678</v>
      </c>
      <c r="C175" s="159"/>
      <c r="D175" s="160" t="s">
        <v>434</v>
      </c>
      <c r="E175" s="161" t="s">
        <v>585</v>
      </c>
      <c r="F175" s="162">
        <v>155</v>
      </c>
      <c r="G175" s="161"/>
      <c r="H175" s="161">
        <v>210</v>
      </c>
      <c r="I175" s="163">
        <v>210</v>
      </c>
      <c r="J175" s="164" t="s">
        <v>693</v>
      </c>
      <c r="K175" s="165">
        <f t="shared" si="67"/>
        <v>55</v>
      </c>
      <c r="L175" s="166">
        <f>K175/F175</f>
        <v>0.35483870967741937</v>
      </c>
      <c r="M175" s="161" t="s">
        <v>555</v>
      </c>
      <c r="N175" s="167">
        <v>42944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77</v>
      </c>
      <c r="B176" s="169">
        <v>42710</v>
      </c>
      <c r="C176" s="169"/>
      <c r="D176" s="170" t="s">
        <v>694</v>
      </c>
      <c r="E176" s="171" t="s">
        <v>585</v>
      </c>
      <c r="F176" s="172">
        <v>150.5</v>
      </c>
      <c r="G176" s="172"/>
      <c r="H176" s="173">
        <v>72.5</v>
      </c>
      <c r="I176" s="173">
        <v>174</v>
      </c>
      <c r="J176" s="174" t="s">
        <v>695</v>
      </c>
      <c r="K176" s="175">
        <v>-78</v>
      </c>
      <c r="L176" s="176">
        <v>-0.51827242524916906</v>
      </c>
      <c r="M176" s="172" t="s">
        <v>567</v>
      </c>
      <c r="N176" s="169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78</v>
      </c>
      <c r="B177" s="159">
        <v>42712</v>
      </c>
      <c r="C177" s="159"/>
      <c r="D177" s="160" t="s">
        <v>696</v>
      </c>
      <c r="E177" s="161" t="s">
        <v>585</v>
      </c>
      <c r="F177" s="162">
        <v>380</v>
      </c>
      <c r="G177" s="161"/>
      <c r="H177" s="161">
        <v>478</v>
      </c>
      <c r="I177" s="163">
        <v>468</v>
      </c>
      <c r="J177" s="164" t="s">
        <v>643</v>
      </c>
      <c r="K177" s="165">
        <f>H177-F177</f>
        <v>98</v>
      </c>
      <c r="L177" s="166">
        <f>K177/F177</f>
        <v>0.25789473684210529</v>
      </c>
      <c r="M177" s="161" t="s">
        <v>555</v>
      </c>
      <c r="N177" s="167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79</v>
      </c>
      <c r="B178" s="159">
        <v>42734</v>
      </c>
      <c r="C178" s="159"/>
      <c r="D178" s="160" t="s">
        <v>108</v>
      </c>
      <c r="E178" s="161" t="s">
        <v>585</v>
      </c>
      <c r="F178" s="162">
        <v>305</v>
      </c>
      <c r="G178" s="161"/>
      <c r="H178" s="161">
        <v>375</v>
      </c>
      <c r="I178" s="163">
        <v>375</v>
      </c>
      <c r="J178" s="164" t="s">
        <v>643</v>
      </c>
      <c r="K178" s="165">
        <f>H178-F178</f>
        <v>70</v>
      </c>
      <c r="L178" s="166">
        <f>K178/F178</f>
        <v>0.22950819672131148</v>
      </c>
      <c r="M178" s="161" t="s">
        <v>555</v>
      </c>
      <c r="N178" s="167">
        <v>42768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80</v>
      </c>
      <c r="B179" s="159">
        <v>42739</v>
      </c>
      <c r="C179" s="159"/>
      <c r="D179" s="160" t="s">
        <v>94</v>
      </c>
      <c r="E179" s="161" t="s">
        <v>585</v>
      </c>
      <c r="F179" s="162">
        <v>99.5</v>
      </c>
      <c r="G179" s="161"/>
      <c r="H179" s="161">
        <v>158</v>
      </c>
      <c r="I179" s="163">
        <v>158</v>
      </c>
      <c r="J179" s="164" t="s">
        <v>643</v>
      </c>
      <c r="K179" s="165">
        <f>H179-F179</f>
        <v>58.5</v>
      </c>
      <c r="L179" s="166">
        <f>K179/F179</f>
        <v>0.5879396984924623</v>
      </c>
      <c r="M179" s="161" t="s">
        <v>555</v>
      </c>
      <c r="N179" s="167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81</v>
      </c>
      <c r="B180" s="159">
        <v>42739</v>
      </c>
      <c r="C180" s="159"/>
      <c r="D180" s="160" t="s">
        <v>94</v>
      </c>
      <c r="E180" s="161" t="s">
        <v>585</v>
      </c>
      <c r="F180" s="162">
        <v>99.5</v>
      </c>
      <c r="G180" s="161"/>
      <c r="H180" s="161">
        <v>158</v>
      </c>
      <c r="I180" s="163">
        <v>158</v>
      </c>
      <c r="J180" s="164" t="s">
        <v>643</v>
      </c>
      <c r="K180" s="165">
        <v>58.5</v>
      </c>
      <c r="L180" s="166">
        <v>0.58793969849246197</v>
      </c>
      <c r="M180" s="161" t="s">
        <v>555</v>
      </c>
      <c r="N180" s="167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82</v>
      </c>
      <c r="B181" s="159">
        <v>42786</v>
      </c>
      <c r="C181" s="159"/>
      <c r="D181" s="160" t="s">
        <v>184</v>
      </c>
      <c r="E181" s="161" t="s">
        <v>585</v>
      </c>
      <c r="F181" s="162">
        <v>140.5</v>
      </c>
      <c r="G181" s="161"/>
      <c r="H181" s="161">
        <v>220</v>
      </c>
      <c r="I181" s="163">
        <v>220</v>
      </c>
      <c r="J181" s="164" t="s">
        <v>643</v>
      </c>
      <c r="K181" s="165">
        <f>H181-F181</f>
        <v>79.5</v>
      </c>
      <c r="L181" s="166">
        <f>K181/F181</f>
        <v>0.5658362989323843</v>
      </c>
      <c r="M181" s="161" t="s">
        <v>555</v>
      </c>
      <c r="N181" s="167">
        <v>42864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83</v>
      </c>
      <c r="B182" s="159">
        <v>42786</v>
      </c>
      <c r="C182" s="159"/>
      <c r="D182" s="160" t="s">
        <v>697</v>
      </c>
      <c r="E182" s="161" t="s">
        <v>585</v>
      </c>
      <c r="F182" s="162">
        <v>202.5</v>
      </c>
      <c r="G182" s="161"/>
      <c r="H182" s="161">
        <v>234</v>
      </c>
      <c r="I182" s="163">
        <v>234</v>
      </c>
      <c r="J182" s="164" t="s">
        <v>643</v>
      </c>
      <c r="K182" s="165">
        <v>31.5</v>
      </c>
      <c r="L182" s="166">
        <v>0.155555555555556</v>
      </c>
      <c r="M182" s="161" t="s">
        <v>555</v>
      </c>
      <c r="N182" s="167">
        <v>42836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84</v>
      </c>
      <c r="B183" s="159">
        <v>42818</v>
      </c>
      <c r="C183" s="159"/>
      <c r="D183" s="160" t="s">
        <v>698</v>
      </c>
      <c r="E183" s="161" t="s">
        <v>585</v>
      </c>
      <c r="F183" s="162">
        <v>300.5</v>
      </c>
      <c r="G183" s="161"/>
      <c r="H183" s="161">
        <v>417.5</v>
      </c>
      <c r="I183" s="163">
        <v>420</v>
      </c>
      <c r="J183" s="164" t="s">
        <v>699</v>
      </c>
      <c r="K183" s="165">
        <f>H183-F183</f>
        <v>117</v>
      </c>
      <c r="L183" s="166">
        <f>K183/F183</f>
        <v>0.38935108153078202</v>
      </c>
      <c r="M183" s="161" t="s">
        <v>555</v>
      </c>
      <c r="N183" s="167">
        <v>43070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85</v>
      </c>
      <c r="B184" s="159">
        <v>42818</v>
      </c>
      <c r="C184" s="159"/>
      <c r="D184" s="160" t="s">
        <v>673</v>
      </c>
      <c r="E184" s="161" t="s">
        <v>585</v>
      </c>
      <c r="F184" s="162">
        <v>850</v>
      </c>
      <c r="G184" s="161"/>
      <c r="H184" s="161">
        <v>1042.5</v>
      </c>
      <c r="I184" s="163">
        <v>1023</v>
      </c>
      <c r="J184" s="164" t="s">
        <v>700</v>
      </c>
      <c r="K184" s="165">
        <v>192.5</v>
      </c>
      <c r="L184" s="166">
        <v>0.22647058823529401</v>
      </c>
      <c r="M184" s="161" t="s">
        <v>555</v>
      </c>
      <c r="N184" s="167">
        <v>42830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86</v>
      </c>
      <c r="B185" s="159">
        <v>42830</v>
      </c>
      <c r="C185" s="159"/>
      <c r="D185" s="160" t="s">
        <v>463</v>
      </c>
      <c r="E185" s="161" t="s">
        <v>585</v>
      </c>
      <c r="F185" s="162">
        <v>785</v>
      </c>
      <c r="G185" s="161"/>
      <c r="H185" s="161">
        <v>930</v>
      </c>
      <c r="I185" s="163">
        <v>920</v>
      </c>
      <c r="J185" s="164" t="s">
        <v>701</v>
      </c>
      <c r="K185" s="165">
        <f>H185-F185</f>
        <v>145</v>
      </c>
      <c r="L185" s="166">
        <f>K185/F185</f>
        <v>0.18471337579617833</v>
      </c>
      <c r="M185" s="161" t="s">
        <v>555</v>
      </c>
      <c r="N185" s="167">
        <v>42976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8">
        <v>87</v>
      </c>
      <c r="B186" s="169">
        <v>42831</v>
      </c>
      <c r="C186" s="169"/>
      <c r="D186" s="170" t="s">
        <v>702</v>
      </c>
      <c r="E186" s="171" t="s">
        <v>585</v>
      </c>
      <c r="F186" s="172">
        <v>40</v>
      </c>
      <c r="G186" s="172"/>
      <c r="H186" s="173">
        <v>13.1</v>
      </c>
      <c r="I186" s="173">
        <v>60</v>
      </c>
      <c r="J186" s="174" t="s">
        <v>703</v>
      </c>
      <c r="K186" s="175">
        <v>-26.9</v>
      </c>
      <c r="L186" s="176">
        <v>-0.67249999999999999</v>
      </c>
      <c r="M186" s="172" t="s">
        <v>567</v>
      </c>
      <c r="N186" s="169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88</v>
      </c>
      <c r="B187" s="159">
        <v>42837</v>
      </c>
      <c r="C187" s="159"/>
      <c r="D187" s="160" t="s">
        <v>93</v>
      </c>
      <c r="E187" s="161" t="s">
        <v>585</v>
      </c>
      <c r="F187" s="162">
        <v>289.5</v>
      </c>
      <c r="G187" s="161"/>
      <c r="H187" s="161">
        <v>354</v>
      </c>
      <c r="I187" s="163">
        <v>360</v>
      </c>
      <c r="J187" s="164" t="s">
        <v>704</v>
      </c>
      <c r="K187" s="165">
        <f t="shared" ref="K187:K195" si="68">H187-F187</f>
        <v>64.5</v>
      </c>
      <c r="L187" s="166">
        <f t="shared" ref="L187:L195" si="69">K187/F187</f>
        <v>0.22279792746113988</v>
      </c>
      <c r="M187" s="161" t="s">
        <v>555</v>
      </c>
      <c r="N187" s="167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89</v>
      </c>
      <c r="B188" s="159">
        <v>42845</v>
      </c>
      <c r="C188" s="159"/>
      <c r="D188" s="160" t="s">
        <v>410</v>
      </c>
      <c r="E188" s="161" t="s">
        <v>585</v>
      </c>
      <c r="F188" s="162">
        <v>700</v>
      </c>
      <c r="G188" s="161"/>
      <c r="H188" s="161">
        <v>840</v>
      </c>
      <c r="I188" s="163">
        <v>840</v>
      </c>
      <c r="J188" s="164" t="s">
        <v>705</v>
      </c>
      <c r="K188" s="165">
        <f t="shared" si="68"/>
        <v>140</v>
      </c>
      <c r="L188" s="166">
        <f t="shared" si="69"/>
        <v>0.2</v>
      </c>
      <c r="M188" s="161" t="s">
        <v>555</v>
      </c>
      <c r="N188" s="167">
        <v>42893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90</v>
      </c>
      <c r="B189" s="159">
        <v>42887</v>
      </c>
      <c r="C189" s="159"/>
      <c r="D189" s="160" t="s">
        <v>706</v>
      </c>
      <c r="E189" s="161" t="s">
        <v>585</v>
      </c>
      <c r="F189" s="162">
        <v>130</v>
      </c>
      <c r="G189" s="161"/>
      <c r="H189" s="161">
        <v>144.25</v>
      </c>
      <c r="I189" s="163">
        <v>170</v>
      </c>
      <c r="J189" s="164" t="s">
        <v>707</v>
      </c>
      <c r="K189" s="165">
        <f t="shared" si="68"/>
        <v>14.25</v>
      </c>
      <c r="L189" s="166">
        <f t="shared" si="69"/>
        <v>0.10961538461538461</v>
      </c>
      <c r="M189" s="161" t="s">
        <v>555</v>
      </c>
      <c r="N189" s="167">
        <v>43675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91</v>
      </c>
      <c r="B190" s="159">
        <v>42901</v>
      </c>
      <c r="C190" s="159"/>
      <c r="D190" s="160" t="s">
        <v>708</v>
      </c>
      <c r="E190" s="161" t="s">
        <v>585</v>
      </c>
      <c r="F190" s="162">
        <v>214.5</v>
      </c>
      <c r="G190" s="161"/>
      <c r="H190" s="161">
        <v>262</v>
      </c>
      <c r="I190" s="163">
        <v>262</v>
      </c>
      <c r="J190" s="164" t="s">
        <v>709</v>
      </c>
      <c r="K190" s="165">
        <f t="shared" si="68"/>
        <v>47.5</v>
      </c>
      <c r="L190" s="166">
        <f t="shared" si="69"/>
        <v>0.22144522144522144</v>
      </c>
      <c r="M190" s="161" t="s">
        <v>555</v>
      </c>
      <c r="N190" s="167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92</v>
      </c>
      <c r="B191" s="190">
        <v>42933</v>
      </c>
      <c r="C191" s="190"/>
      <c r="D191" s="191" t="s">
        <v>710</v>
      </c>
      <c r="E191" s="192" t="s">
        <v>585</v>
      </c>
      <c r="F191" s="193">
        <v>370</v>
      </c>
      <c r="G191" s="192"/>
      <c r="H191" s="192">
        <v>447.5</v>
      </c>
      <c r="I191" s="194">
        <v>450</v>
      </c>
      <c r="J191" s="195" t="s">
        <v>643</v>
      </c>
      <c r="K191" s="165">
        <f t="shared" si="68"/>
        <v>77.5</v>
      </c>
      <c r="L191" s="196">
        <f t="shared" si="69"/>
        <v>0.20945945945945946</v>
      </c>
      <c r="M191" s="192" t="s">
        <v>555</v>
      </c>
      <c r="N191" s="197">
        <v>43035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93</v>
      </c>
      <c r="B192" s="190">
        <v>42943</v>
      </c>
      <c r="C192" s="190"/>
      <c r="D192" s="191" t="s">
        <v>182</v>
      </c>
      <c r="E192" s="192" t="s">
        <v>585</v>
      </c>
      <c r="F192" s="193">
        <v>657.5</v>
      </c>
      <c r="G192" s="192"/>
      <c r="H192" s="192">
        <v>825</v>
      </c>
      <c r="I192" s="194">
        <v>820</v>
      </c>
      <c r="J192" s="195" t="s">
        <v>643</v>
      </c>
      <c r="K192" s="165">
        <f t="shared" si="68"/>
        <v>167.5</v>
      </c>
      <c r="L192" s="196">
        <f t="shared" si="69"/>
        <v>0.25475285171102663</v>
      </c>
      <c r="M192" s="192" t="s">
        <v>555</v>
      </c>
      <c r="N192" s="197">
        <v>43090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94</v>
      </c>
      <c r="B193" s="159">
        <v>42964</v>
      </c>
      <c r="C193" s="159"/>
      <c r="D193" s="160" t="s">
        <v>353</v>
      </c>
      <c r="E193" s="161" t="s">
        <v>585</v>
      </c>
      <c r="F193" s="162">
        <v>605</v>
      </c>
      <c r="G193" s="161"/>
      <c r="H193" s="161">
        <v>750</v>
      </c>
      <c r="I193" s="163">
        <v>750</v>
      </c>
      <c r="J193" s="164" t="s">
        <v>701</v>
      </c>
      <c r="K193" s="165">
        <f t="shared" si="68"/>
        <v>145</v>
      </c>
      <c r="L193" s="166">
        <f t="shared" si="69"/>
        <v>0.23966942148760331</v>
      </c>
      <c r="M193" s="161" t="s">
        <v>555</v>
      </c>
      <c r="N193" s="167">
        <v>43027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8">
        <v>95</v>
      </c>
      <c r="B194" s="169">
        <v>42979</v>
      </c>
      <c r="C194" s="169"/>
      <c r="D194" s="177" t="s">
        <v>711</v>
      </c>
      <c r="E194" s="172" t="s">
        <v>585</v>
      </c>
      <c r="F194" s="172">
        <v>255</v>
      </c>
      <c r="G194" s="173"/>
      <c r="H194" s="173">
        <v>217.25</v>
      </c>
      <c r="I194" s="173">
        <v>320</v>
      </c>
      <c r="J194" s="174" t="s">
        <v>712</v>
      </c>
      <c r="K194" s="175">
        <f t="shared" si="68"/>
        <v>-37.75</v>
      </c>
      <c r="L194" s="178">
        <f t="shared" si="69"/>
        <v>-0.14803921568627451</v>
      </c>
      <c r="M194" s="172" t="s">
        <v>567</v>
      </c>
      <c r="N194" s="169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96</v>
      </c>
      <c r="B195" s="159">
        <v>42997</v>
      </c>
      <c r="C195" s="159"/>
      <c r="D195" s="160" t="s">
        <v>713</v>
      </c>
      <c r="E195" s="161" t="s">
        <v>585</v>
      </c>
      <c r="F195" s="162">
        <v>215</v>
      </c>
      <c r="G195" s="161"/>
      <c r="H195" s="161">
        <v>258</v>
      </c>
      <c r="I195" s="163">
        <v>258</v>
      </c>
      <c r="J195" s="164" t="s">
        <v>643</v>
      </c>
      <c r="K195" s="165">
        <f t="shared" si="68"/>
        <v>43</v>
      </c>
      <c r="L195" s="166">
        <f t="shared" si="69"/>
        <v>0.2</v>
      </c>
      <c r="M195" s="161" t="s">
        <v>555</v>
      </c>
      <c r="N195" s="167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97</v>
      </c>
      <c r="B196" s="159">
        <v>42997</v>
      </c>
      <c r="C196" s="159"/>
      <c r="D196" s="160" t="s">
        <v>713</v>
      </c>
      <c r="E196" s="161" t="s">
        <v>585</v>
      </c>
      <c r="F196" s="162">
        <v>215</v>
      </c>
      <c r="G196" s="161"/>
      <c r="H196" s="161">
        <v>258</v>
      </c>
      <c r="I196" s="163">
        <v>258</v>
      </c>
      <c r="J196" s="195" t="s">
        <v>643</v>
      </c>
      <c r="K196" s="165">
        <v>43</v>
      </c>
      <c r="L196" s="166">
        <v>0.2</v>
      </c>
      <c r="M196" s="161" t="s">
        <v>555</v>
      </c>
      <c r="N196" s="167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98</v>
      </c>
      <c r="B197" s="190">
        <v>42998</v>
      </c>
      <c r="C197" s="190"/>
      <c r="D197" s="191" t="s">
        <v>714</v>
      </c>
      <c r="E197" s="192" t="s">
        <v>585</v>
      </c>
      <c r="F197" s="162">
        <v>75</v>
      </c>
      <c r="G197" s="192"/>
      <c r="H197" s="192">
        <v>90</v>
      </c>
      <c r="I197" s="194">
        <v>90</v>
      </c>
      <c r="J197" s="164" t="s">
        <v>715</v>
      </c>
      <c r="K197" s="165">
        <f t="shared" ref="K197:K202" si="70">H197-F197</f>
        <v>15</v>
      </c>
      <c r="L197" s="166">
        <f t="shared" ref="L197:L202" si="71">K197/F197</f>
        <v>0.2</v>
      </c>
      <c r="M197" s="161" t="s">
        <v>555</v>
      </c>
      <c r="N197" s="167">
        <v>43019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99</v>
      </c>
      <c r="B198" s="190">
        <v>43011</v>
      </c>
      <c r="C198" s="190"/>
      <c r="D198" s="191" t="s">
        <v>569</v>
      </c>
      <c r="E198" s="192" t="s">
        <v>585</v>
      </c>
      <c r="F198" s="193">
        <v>315</v>
      </c>
      <c r="G198" s="192"/>
      <c r="H198" s="192">
        <v>392</v>
      </c>
      <c r="I198" s="194">
        <v>384</v>
      </c>
      <c r="J198" s="195" t="s">
        <v>716</v>
      </c>
      <c r="K198" s="165">
        <f t="shared" si="70"/>
        <v>77</v>
      </c>
      <c r="L198" s="196">
        <f t="shared" si="71"/>
        <v>0.24444444444444444</v>
      </c>
      <c r="M198" s="192" t="s">
        <v>555</v>
      </c>
      <c r="N198" s="197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100</v>
      </c>
      <c r="B199" s="190">
        <v>43013</v>
      </c>
      <c r="C199" s="190"/>
      <c r="D199" s="191" t="s">
        <v>439</v>
      </c>
      <c r="E199" s="192" t="s">
        <v>585</v>
      </c>
      <c r="F199" s="193">
        <v>145</v>
      </c>
      <c r="G199" s="192"/>
      <c r="H199" s="192">
        <v>179</v>
      </c>
      <c r="I199" s="194">
        <v>180</v>
      </c>
      <c r="J199" s="195" t="s">
        <v>717</v>
      </c>
      <c r="K199" s="165">
        <f t="shared" si="70"/>
        <v>34</v>
      </c>
      <c r="L199" s="196">
        <f t="shared" si="71"/>
        <v>0.23448275862068965</v>
      </c>
      <c r="M199" s="192" t="s">
        <v>555</v>
      </c>
      <c r="N199" s="197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101</v>
      </c>
      <c r="B200" s="190">
        <v>43014</v>
      </c>
      <c r="C200" s="190"/>
      <c r="D200" s="191" t="s">
        <v>328</v>
      </c>
      <c r="E200" s="192" t="s">
        <v>585</v>
      </c>
      <c r="F200" s="193">
        <v>256</v>
      </c>
      <c r="G200" s="192"/>
      <c r="H200" s="192">
        <v>323</v>
      </c>
      <c r="I200" s="194">
        <v>320</v>
      </c>
      <c r="J200" s="195" t="s">
        <v>643</v>
      </c>
      <c r="K200" s="165">
        <f t="shared" si="70"/>
        <v>67</v>
      </c>
      <c r="L200" s="196">
        <f t="shared" si="71"/>
        <v>0.26171875</v>
      </c>
      <c r="M200" s="192" t="s">
        <v>555</v>
      </c>
      <c r="N200" s="197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102</v>
      </c>
      <c r="B201" s="190">
        <v>43017</v>
      </c>
      <c r="C201" s="190"/>
      <c r="D201" s="191" t="s">
        <v>343</v>
      </c>
      <c r="E201" s="192" t="s">
        <v>585</v>
      </c>
      <c r="F201" s="193">
        <v>137.5</v>
      </c>
      <c r="G201" s="192"/>
      <c r="H201" s="192">
        <v>184</v>
      </c>
      <c r="I201" s="194">
        <v>183</v>
      </c>
      <c r="J201" s="195" t="s">
        <v>718</v>
      </c>
      <c r="K201" s="165">
        <f t="shared" si="70"/>
        <v>46.5</v>
      </c>
      <c r="L201" s="196">
        <f t="shared" si="71"/>
        <v>0.33818181818181819</v>
      </c>
      <c r="M201" s="192" t="s">
        <v>555</v>
      </c>
      <c r="N201" s="197">
        <v>43108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103</v>
      </c>
      <c r="B202" s="190">
        <v>43018</v>
      </c>
      <c r="C202" s="190"/>
      <c r="D202" s="191" t="s">
        <v>719</v>
      </c>
      <c r="E202" s="192" t="s">
        <v>585</v>
      </c>
      <c r="F202" s="193">
        <v>125.5</v>
      </c>
      <c r="G202" s="192"/>
      <c r="H202" s="192">
        <v>158</v>
      </c>
      <c r="I202" s="194">
        <v>155</v>
      </c>
      <c r="J202" s="195" t="s">
        <v>720</v>
      </c>
      <c r="K202" s="165">
        <f t="shared" si="70"/>
        <v>32.5</v>
      </c>
      <c r="L202" s="196">
        <f t="shared" si="71"/>
        <v>0.25896414342629481</v>
      </c>
      <c r="M202" s="192" t="s">
        <v>555</v>
      </c>
      <c r="N202" s="197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104</v>
      </c>
      <c r="B203" s="190">
        <v>43018</v>
      </c>
      <c r="C203" s="190"/>
      <c r="D203" s="191" t="s">
        <v>721</v>
      </c>
      <c r="E203" s="192" t="s">
        <v>585</v>
      </c>
      <c r="F203" s="193">
        <v>895</v>
      </c>
      <c r="G203" s="192"/>
      <c r="H203" s="192">
        <v>1122.5</v>
      </c>
      <c r="I203" s="194">
        <v>1078</v>
      </c>
      <c r="J203" s="195" t="s">
        <v>722</v>
      </c>
      <c r="K203" s="165">
        <v>227.5</v>
      </c>
      <c r="L203" s="196">
        <v>0.25418994413407803</v>
      </c>
      <c r="M203" s="192" t="s">
        <v>555</v>
      </c>
      <c r="N203" s="197">
        <v>43117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105</v>
      </c>
      <c r="B204" s="190">
        <v>43020</v>
      </c>
      <c r="C204" s="190"/>
      <c r="D204" s="191" t="s">
        <v>337</v>
      </c>
      <c r="E204" s="192" t="s">
        <v>585</v>
      </c>
      <c r="F204" s="193">
        <v>525</v>
      </c>
      <c r="G204" s="192"/>
      <c r="H204" s="192">
        <v>629</v>
      </c>
      <c r="I204" s="194">
        <v>629</v>
      </c>
      <c r="J204" s="195" t="s">
        <v>643</v>
      </c>
      <c r="K204" s="165">
        <v>104</v>
      </c>
      <c r="L204" s="196">
        <v>0.19809523809523799</v>
      </c>
      <c r="M204" s="192" t="s">
        <v>555</v>
      </c>
      <c r="N204" s="197">
        <v>43119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106</v>
      </c>
      <c r="B205" s="190">
        <v>43046</v>
      </c>
      <c r="C205" s="190"/>
      <c r="D205" s="191" t="s">
        <v>376</v>
      </c>
      <c r="E205" s="192" t="s">
        <v>585</v>
      </c>
      <c r="F205" s="193">
        <v>740</v>
      </c>
      <c r="G205" s="192"/>
      <c r="H205" s="192">
        <v>892.5</v>
      </c>
      <c r="I205" s="194">
        <v>900</v>
      </c>
      <c r="J205" s="195" t="s">
        <v>723</v>
      </c>
      <c r="K205" s="165">
        <f>H205-F205</f>
        <v>152.5</v>
      </c>
      <c r="L205" s="196">
        <f>K205/F205</f>
        <v>0.20608108108108109</v>
      </c>
      <c r="M205" s="192" t="s">
        <v>555</v>
      </c>
      <c r="N205" s="197">
        <v>43052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107</v>
      </c>
      <c r="B206" s="159">
        <v>43073</v>
      </c>
      <c r="C206" s="159"/>
      <c r="D206" s="160" t="s">
        <v>724</v>
      </c>
      <c r="E206" s="161" t="s">
        <v>585</v>
      </c>
      <c r="F206" s="162">
        <v>118.5</v>
      </c>
      <c r="G206" s="161"/>
      <c r="H206" s="161">
        <v>143.5</v>
      </c>
      <c r="I206" s="163">
        <v>145</v>
      </c>
      <c r="J206" s="164" t="s">
        <v>576</v>
      </c>
      <c r="K206" s="165">
        <f>H206-F206</f>
        <v>25</v>
      </c>
      <c r="L206" s="166">
        <f>K206/F206</f>
        <v>0.2109704641350211</v>
      </c>
      <c r="M206" s="161" t="s">
        <v>555</v>
      </c>
      <c r="N206" s="167">
        <v>43097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8">
        <v>108</v>
      </c>
      <c r="B207" s="169">
        <v>43090</v>
      </c>
      <c r="C207" s="169"/>
      <c r="D207" s="170" t="s">
        <v>415</v>
      </c>
      <c r="E207" s="171" t="s">
        <v>585</v>
      </c>
      <c r="F207" s="172">
        <v>715</v>
      </c>
      <c r="G207" s="172"/>
      <c r="H207" s="173">
        <v>500</v>
      </c>
      <c r="I207" s="173">
        <v>872</v>
      </c>
      <c r="J207" s="174" t="s">
        <v>725</v>
      </c>
      <c r="K207" s="175">
        <f>H207-F207</f>
        <v>-215</v>
      </c>
      <c r="L207" s="176">
        <f>K207/F207</f>
        <v>-0.30069930069930068</v>
      </c>
      <c r="M207" s="172" t="s">
        <v>567</v>
      </c>
      <c r="N207" s="169">
        <v>43670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109</v>
      </c>
      <c r="B208" s="159">
        <v>43098</v>
      </c>
      <c r="C208" s="159"/>
      <c r="D208" s="160" t="s">
        <v>569</v>
      </c>
      <c r="E208" s="161" t="s">
        <v>585</v>
      </c>
      <c r="F208" s="162">
        <v>435</v>
      </c>
      <c r="G208" s="161"/>
      <c r="H208" s="161">
        <v>542.5</v>
      </c>
      <c r="I208" s="163">
        <v>539</v>
      </c>
      <c r="J208" s="164" t="s">
        <v>643</v>
      </c>
      <c r="K208" s="165">
        <v>107.5</v>
      </c>
      <c r="L208" s="166">
        <v>0.247126436781609</v>
      </c>
      <c r="M208" s="161" t="s">
        <v>555</v>
      </c>
      <c r="N208" s="167">
        <v>43206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110</v>
      </c>
      <c r="B209" s="159">
        <v>43098</v>
      </c>
      <c r="C209" s="159"/>
      <c r="D209" s="160" t="s">
        <v>527</v>
      </c>
      <c r="E209" s="161" t="s">
        <v>585</v>
      </c>
      <c r="F209" s="162">
        <v>885</v>
      </c>
      <c r="G209" s="161"/>
      <c r="H209" s="161">
        <v>1090</v>
      </c>
      <c r="I209" s="163">
        <v>1084</v>
      </c>
      <c r="J209" s="164" t="s">
        <v>643</v>
      </c>
      <c r="K209" s="165">
        <v>205</v>
      </c>
      <c r="L209" s="166">
        <v>0.23163841807909599</v>
      </c>
      <c r="M209" s="161" t="s">
        <v>555</v>
      </c>
      <c r="N209" s="167">
        <v>43213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111</v>
      </c>
      <c r="B210" s="199">
        <v>43192</v>
      </c>
      <c r="C210" s="199"/>
      <c r="D210" s="177" t="s">
        <v>726</v>
      </c>
      <c r="E210" s="172" t="s">
        <v>585</v>
      </c>
      <c r="F210" s="200">
        <v>478.5</v>
      </c>
      <c r="G210" s="172"/>
      <c r="H210" s="172">
        <v>442</v>
      </c>
      <c r="I210" s="173">
        <v>613</v>
      </c>
      <c r="J210" s="174" t="s">
        <v>727</v>
      </c>
      <c r="K210" s="175">
        <f>H210-F210</f>
        <v>-36.5</v>
      </c>
      <c r="L210" s="176">
        <f>K210/F210</f>
        <v>-7.6280041797283177E-2</v>
      </c>
      <c r="M210" s="172" t="s">
        <v>567</v>
      </c>
      <c r="N210" s="169">
        <v>43762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8">
        <v>112</v>
      </c>
      <c r="B211" s="169">
        <v>43194</v>
      </c>
      <c r="C211" s="169"/>
      <c r="D211" s="170" t="s">
        <v>728</v>
      </c>
      <c r="E211" s="171" t="s">
        <v>585</v>
      </c>
      <c r="F211" s="172">
        <f>141.5-7.3</f>
        <v>134.19999999999999</v>
      </c>
      <c r="G211" s="172"/>
      <c r="H211" s="173">
        <v>77</v>
      </c>
      <c r="I211" s="173">
        <v>180</v>
      </c>
      <c r="J211" s="174" t="s">
        <v>729</v>
      </c>
      <c r="K211" s="175">
        <f>H211-F211</f>
        <v>-57.199999999999989</v>
      </c>
      <c r="L211" s="176">
        <f>K211/F211</f>
        <v>-0.42622950819672129</v>
      </c>
      <c r="M211" s="172" t="s">
        <v>567</v>
      </c>
      <c r="N211" s="169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113</v>
      </c>
      <c r="B212" s="169">
        <v>43209</v>
      </c>
      <c r="C212" s="169"/>
      <c r="D212" s="170" t="s">
        <v>730</v>
      </c>
      <c r="E212" s="171" t="s">
        <v>585</v>
      </c>
      <c r="F212" s="172">
        <v>430</v>
      </c>
      <c r="G212" s="172"/>
      <c r="H212" s="173">
        <v>220</v>
      </c>
      <c r="I212" s="173">
        <v>537</v>
      </c>
      <c r="J212" s="174" t="s">
        <v>731</v>
      </c>
      <c r="K212" s="175">
        <f>H212-F212</f>
        <v>-210</v>
      </c>
      <c r="L212" s="176">
        <f>K212/F212</f>
        <v>-0.48837209302325579</v>
      </c>
      <c r="M212" s="172" t="s">
        <v>567</v>
      </c>
      <c r="N212" s="169">
        <v>43252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114</v>
      </c>
      <c r="B213" s="190">
        <v>43220</v>
      </c>
      <c r="C213" s="190"/>
      <c r="D213" s="191" t="s">
        <v>377</v>
      </c>
      <c r="E213" s="192" t="s">
        <v>585</v>
      </c>
      <c r="F213" s="192">
        <v>153.5</v>
      </c>
      <c r="G213" s="192"/>
      <c r="H213" s="192">
        <v>196</v>
      </c>
      <c r="I213" s="194">
        <v>196</v>
      </c>
      <c r="J213" s="164" t="s">
        <v>732</v>
      </c>
      <c r="K213" s="165">
        <f>H213-F213</f>
        <v>42.5</v>
      </c>
      <c r="L213" s="166">
        <f>K213/F213</f>
        <v>0.27687296416938112</v>
      </c>
      <c r="M213" s="161" t="s">
        <v>555</v>
      </c>
      <c r="N213" s="167">
        <v>43605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8">
        <v>115</v>
      </c>
      <c r="B214" s="169">
        <v>43306</v>
      </c>
      <c r="C214" s="169"/>
      <c r="D214" s="170" t="s">
        <v>702</v>
      </c>
      <c r="E214" s="171" t="s">
        <v>585</v>
      </c>
      <c r="F214" s="172">
        <v>27.5</v>
      </c>
      <c r="G214" s="172"/>
      <c r="H214" s="173">
        <v>13.1</v>
      </c>
      <c r="I214" s="173">
        <v>60</v>
      </c>
      <c r="J214" s="174" t="s">
        <v>733</v>
      </c>
      <c r="K214" s="175">
        <v>-14.4</v>
      </c>
      <c r="L214" s="176">
        <v>-0.52363636363636401</v>
      </c>
      <c r="M214" s="172" t="s">
        <v>567</v>
      </c>
      <c r="N214" s="169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116</v>
      </c>
      <c r="B215" s="199">
        <v>43318</v>
      </c>
      <c r="C215" s="199"/>
      <c r="D215" s="177" t="s">
        <v>734</v>
      </c>
      <c r="E215" s="172" t="s">
        <v>585</v>
      </c>
      <c r="F215" s="172">
        <v>148.5</v>
      </c>
      <c r="G215" s="172"/>
      <c r="H215" s="172">
        <v>102</v>
      </c>
      <c r="I215" s="173">
        <v>182</v>
      </c>
      <c r="J215" s="174" t="s">
        <v>735</v>
      </c>
      <c r="K215" s="175">
        <f>H215-F215</f>
        <v>-46.5</v>
      </c>
      <c r="L215" s="176">
        <f>K215/F215</f>
        <v>-0.31313131313131315</v>
      </c>
      <c r="M215" s="172" t="s">
        <v>567</v>
      </c>
      <c r="N215" s="169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117</v>
      </c>
      <c r="B216" s="159">
        <v>43335</v>
      </c>
      <c r="C216" s="159"/>
      <c r="D216" s="160" t="s">
        <v>736</v>
      </c>
      <c r="E216" s="161" t="s">
        <v>585</v>
      </c>
      <c r="F216" s="192">
        <v>285</v>
      </c>
      <c r="G216" s="161"/>
      <c r="H216" s="161">
        <v>355</v>
      </c>
      <c r="I216" s="163">
        <v>364</v>
      </c>
      <c r="J216" s="164" t="s">
        <v>737</v>
      </c>
      <c r="K216" s="165">
        <v>70</v>
      </c>
      <c r="L216" s="166">
        <v>0.24561403508771901</v>
      </c>
      <c r="M216" s="161" t="s">
        <v>555</v>
      </c>
      <c r="N216" s="167">
        <v>43455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118</v>
      </c>
      <c r="B217" s="159">
        <v>43341</v>
      </c>
      <c r="C217" s="159"/>
      <c r="D217" s="160" t="s">
        <v>365</v>
      </c>
      <c r="E217" s="161" t="s">
        <v>585</v>
      </c>
      <c r="F217" s="192">
        <v>525</v>
      </c>
      <c r="G217" s="161"/>
      <c r="H217" s="161">
        <v>585</v>
      </c>
      <c r="I217" s="163">
        <v>635</v>
      </c>
      <c r="J217" s="164" t="s">
        <v>738</v>
      </c>
      <c r="K217" s="165">
        <f t="shared" ref="K217:K234" si="72">H217-F217</f>
        <v>60</v>
      </c>
      <c r="L217" s="166">
        <f t="shared" ref="L217:L234" si="73">K217/F217</f>
        <v>0.11428571428571428</v>
      </c>
      <c r="M217" s="161" t="s">
        <v>555</v>
      </c>
      <c r="N217" s="167">
        <v>43662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119</v>
      </c>
      <c r="B218" s="159">
        <v>43395</v>
      </c>
      <c r="C218" s="159"/>
      <c r="D218" s="160" t="s">
        <v>353</v>
      </c>
      <c r="E218" s="161" t="s">
        <v>585</v>
      </c>
      <c r="F218" s="192">
        <v>475</v>
      </c>
      <c r="G218" s="161"/>
      <c r="H218" s="161">
        <v>574</v>
      </c>
      <c r="I218" s="163">
        <v>570</v>
      </c>
      <c r="J218" s="164" t="s">
        <v>643</v>
      </c>
      <c r="K218" s="165">
        <f t="shared" si="72"/>
        <v>99</v>
      </c>
      <c r="L218" s="166">
        <f t="shared" si="73"/>
        <v>0.20842105263157895</v>
      </c>
      <c r="M218" s="161" t="s">
        <v>555</v>
      </c>
      <c r="N218" s="167">
        <v>43403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120</v>
      </c>
      <c r="B219" s="190">
        <v>43397</v>
      </c>
      <c r="C219" s="190"/>
      <c r="D219" s="191" t="s">
        <v>372</v>
      </c>
      <c r="E219" s="192" t="s">
        <v>585</v>
      </c>
      <c r="F219" s="192">
        <v>707.5</v>
      </c>
      <c r="G219" s="192"/>
      <c r="H219" s="192">
        <v>872</v>
      </c>
      <c r="I219" s="194">
        <v>872</v>
      </c>
      <c r="J219" s="195" t="s">
        <v>643</v>
      </c>
      <c r="K219" s="165">
        <f t="shared" si="72"/>
        <v>164.5</v>
      </c>
      <c r="L219" s="196">
        <f t="shared" si="73"/>
        <v>0.23250883392226149</v>
      </c>
      <c r="M219" s="192" t="s">
        <v>555</v>
      </c>
      <c r="N219" s="197">
        <v>43482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121</v>
      </c>
      <c r="B220" s="190">
        <v>43398</v>
      </c>
      <c r="C220" s="190"/>
      <c r="D220" s="191" t="s">
        <v>739</v>
      </c>
      <c r="E220" s="192" t="s">
        <v>585</v>
      </c>
      <c r="F220" s="192">
        <v>162</v>
      </c>
      <c r="G220" s="192"/>
      <c r="H220" s="192">
        <v>204</v>
      </c>
      <c r="I220" s="194">
        <v>209</v>
      </c>
      <c r="J220" s="195" t="s">
        <v>740</v>
      </c>
      <c r="K220" s="165">
        <f t="shared" si="72"/>
        <v>42</v>
      </c>
      <c r="L220" s="196">
        <f t="shared" si="73"/>
        <v>0.25925925925925924</v>
      </c>
      <c r="M220" s="192" t="s">
        <v>555</v>
      </c>
      <c r="N220" s="197">
        <v>43539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122</v>
      </c>
      <c r="B221" s="190">
        <v>43399</v>
      </c>
      <c r="C221" s="190"/>
      <c r="D221" s="191" t="s">
        <v>456</v>
      </c>
      <c r="E221" s="192" t="s">
        <v>585</v>
      </c>
      <c r="F221" s="192">
        <v>240</v>
      </c>
      <c r="G221" s="192"/>
      <c r="H221" s="192">
        <v>297</v>
      </c>
      <c r="I221" s="194">
        <v>297</v>
      </c>
      <c r="J221" s="195" t="s">
        <v>643</v>
      </c>
      <c r="K221" s="201">
        <f t="shared" si="72"/>
        <v>57</v>
      </c>
      <c r="L221" s="196">
        <f t="shared" si="73"/>
        <v>0.23749999999999999</v>
      </c>
      <c r="M221" s="192" t="s">
        <v>555</v>
      </c>
      <c r="N221" s="197">
        <v>43417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123</v>
      </c>
      <c r="B222" s="159">
        <v>43439</v>
      </c>
      <c r="C222" s="159"/>
      <c r="D222" s="160" t="s">
        <v>741</v>
      </c>
      <c r="E222" s="161" t="s">
        <v>585</v>
      </c>
      <c r="F222" s="161">
        <v>202.5</v>
      </c>
      <c r="G222" s="161"/>
      <c r="H222" s="161">
        <v>255</v>
      </c>
      <c r="I222" s="163">
        <v>252</v>
      </c>
      <c r="J222" s="164" t="s">
        <v>643</v>
      </c>
      <c r="K222" s="165">
        <f t="shared" si="72"/>
        <v>52.5</v>
      </c>
      <c r="L222" s="166">
        <f t="shared" si="73"/>
        <v>0.25925925925925924</v>
      </c>
      <c r="M222" s="161" t="s">
        <v>555</v>
      </c>
      <c r="N222" s="167">
        <v>43542</v>
      </c>
      <c r="O222" s="1"/>
      <c r="P222" s="1"/>
      <c r="Q222" s="1"/>
      <c r="R222" s="6" t="s">
        <v>742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124</v>
      </c>
      <c r="B223" s="190">
        <v>43465</v>
      </c>
      <c r="C223" s="159"/>
      <c r="D223" s="191" t="s">
        <v>402</v>
      </c>
      <c r="E223" s="192" t="s">
        <v>585</v>
      </c>
      <c r="F223" s="192">
        <v>710</v>
      </c>
      <c r="G223" s="192"/>
      <c r="H223" s="192">
        <v>866</v>
      </c>
      <c r="I223" s="194">
        <v>866</v>
      </c>
      <c r="J223" s="195" t="s">
        <v>643</v>
      </c>
      <c r="K223" s="165">
        <f t="shared" si="72"/>
        <v>156</v>
      </c>
      <c r="L223" s="166">
        <f t="shared" si="73"/>
        <v>0.21971830985915494</v>
      </c>
      <c r="M223" s="161" t="s">
        <v>555</v>
      </c>
      <c r="N223" s="167">
        <v>43553</v>
      </c>
      <c r="O223" s="1"/>
      <c r="P223" s="1"/>
      <c r="Q223" s="1"/>
      <c r="R223" s="6" t="s">
        <v>742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125</v>
      </c>
      <c r="B224" s="190">
        <v>43522</v>
      </c>
      <c r="C224" s="190"/>
      <c r="D224" s="191" t="s">
        <v>152</v>
      </c>
      <c r="E224" s="192" t="s">
        <v>585</v>
      </c>
      <c r="F224" s="192">
        <v>337.25</v>
      </c>
      <c r="G224" s="192"/>
      <c r="H224" s="192">
        <v>398.5</v>
      </c>
      <c r="I224" s="194">
        <v>411</v>
      </c>
      <c r="J224" s="164" t="s">
        <v>743</v>
      </c>
      <c r="K224" s="165">
        <f t="shared" si="72"/>
        <v>61.25</v>
      </c>
      <c r="L224" s="166">
        <f t="shared" si="73"/>
        <v>0.1816160118606375</v>
      </c>
      <c r="M224" s="161" t="s">
        <v>555</v>
      </c>
      <c r="N224" s="167">
        <v>43760</v>
      </c>
      <c r="O224" s="1"/>
      <c r="P224" s="1"/>
      <c r="Q224" s="1"/>
      <c r="R224" s="6" t="s">
        <v>742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2">
        <v>126</v>
      </c>
      <c r="B225" s="203">
        <v>43559</v>
      </c>
      <c r="C225" s="203"/>
      <c r="D225" s="204" t="s">
        <v>744</v>
      </c>
      <c r="E225" s="205" t="s">
        <v>585</v>
      </c>
      <c r="F225" s="205">
        <v>130</v>
      </c>
      <c r="G225" s="205"/>
      <c r="H225" s="205">
        <v>65</v>
      </c>
      <c r="I225" s="206">
        <v>158</v>
      </c>
      <c r="J225" s="174" t="s">
        <v>745</v>
      </c>
      <c r="K225" s="175">
        <f t="shared" si="72"/>
        <v>-65</v>
      </c>
      <c r="L225" s="176">
        <f t="shared" si="73"/>
        <v>-0.5</v>
      </c>
      <c r="M225" s="172" t="s">
        <v>567</v>
      </c>
      <c r="N225" s="169">
        <v>43726</v>
      </c>
      <c r="O225" s="1"/>
      <c r="P225" s="1"/>
      <c r="Q225" s="1"/>
      <c r="R225" s="6" t="s">
        <v>746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127</v>
      </c>
      <c r="B226" s="190">
        <v>43017</v>
      </c>
      <c r="C226" s="190"/>
      <c r="D226" s="191" t="s">
        <v>184</v>
      </c>
      <c r="E226" s="192" t="s">
        <v>585</v>
      </c>
      <c r="F226" s="192">
        <v>141.5</v>
      </c>
      <c r="G226" s="192"/>
      <c r="H226" s="192">
        <v>183.5</v>
      </c>
      <c r="I226" s="194">
        <v>210</v>
      </c>
      <c r="J226" s="164" t="s">
        <v>740</v>
      </c>
      <c r="K226" s="165">
        <f t="shared" si="72"/>
        <v>42</v>
      </c>
      <c r="L226" s="166">
        <f t="shared" si="73"/>
        <v>0.29681978798586572</v>
      </c>
      <c r="M226" s="161" t="s">
        <v>555</v>
      </c>
      <c r="N226" s="167">
        <v>43042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2">
        <v>128</v>
      </c>
      <c r="B227" s="203">
        <v>43074</v>
      </c>
      <c r="C227" s="203"/>
      <c r="D227" s="204" t="s">
        <v>747</v>
      </c>
      <c r="E227" s="205" t="s">
        <v>585</v>
      </c>
      <c r="F227" s="200">
        <v>172</v>
      </c>
      <c r="G227" s="205"/>
      <c r="H227" s="205">
        <v>155.25</v>
      </c>
      <c r="I227" s="206">
        <v>230</v>
      </c>
      <c r="J227" s="174" t="s">
        <v>748</v>
      </c>
      <c r="K227" s="175">
        <f t="shared" si="72"/>
        <v>-16.75</v>
      </c>
      <c r="L227" s="176">
        <f t="shared" si="73"/>
        <v>-9.7383720930232565E-2</v>
      </c>
      <c r="M227" s="172" t="s">
        <v>567</v>
      </c>
      <c r="N227" s="169">
        <v>43787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129</v>
      </c>
      <c r="B228" s="190">
        <v>43398</v>
      </c>
      <c r="C228" s="190"/>
      <c r="D228" s="191" t="s">
        <v>107</v>
      </c>
      <c r="E228" s="192" t="s">
        <v>585</v>
      </c>
      <c r="F228" s="192">
        <v>698.5</v>
      </c>
      <c r="G228" s="192"/>
      <c r="H228" s="192">
        <v>890</v>
      </c>
      <c r="I228" s="194">
        <v>890</v>
      </c>
      <c r="J228" s="164" t="s">
        <v>814</v>
      </c>
      <c r="K228" s="165">
        <f t="shared" si="72"/>
        <v>191.5</v>
      </c>
      <c r="L228" s="166">
        <f t="shared" si="73"/>
        <v>0.27415891195418757</v>
      </c>
      <c r="M228" s="161" t="s">
        <v>555</v>
      </c>
      <c r="N228" s="167">
        <v>44328</v>
      </c>
      <c r="O228" s="1"/>
      <c r="P228" s="1"/>
      <c r="Q228" s="1"/>
      <c r="R228" s="6" t="s">
        <v>742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130</v>
      </c>
      <c r="B229" s="190">
        <v>42877</v>
      </c>
      <c r="C229" s="190"/>
      <c r="D229" s="191" t="s">
        <v>364</v>
      </c>
      <c r="E229" s="192" t="s">
        <v>585</v>
      </c>
      <c r="F229" s="192">
        <v>127.6</v>
      </c>
      <c r="G229" s="192"/>
      <c r="H229" s="192">
        <v>138</v>
      </c>
      <c r="I229" s="194">
        <v>190</v>
      </c>
      <c r="J229" s="164" t="s">
        <v>749</v>
      </c>
      <c r="K229" s="165">
        <f t="shared" si="72"/>
        <v>10.400000000000006</v>
      </c>
      <c r="L229" s="166">
        <f t="shared" si="73"/>
        <v>8.1504702194357417E-2</v>
      </c>
      <c r="M229" s="161" t="s">
        <v>555</v>
      </c>
      <c r="N229" s="167">
        <v>43774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131</v>
      </c>
      <c r="B230" s="190">
        <v>43158</v>
      </c>
      <c r="C230" s="190"/>
      <c r="D230" s="191" t="s">
        <v>750</v>
      </c>
      <c r="E230" s="192" t="s">
        <v>585</v>
      </c>
      <c r="F230" s="192">
        <v>317</v>
      </c>
      <c r="G230" s="192"/>
      <c r="H230" s="192">
        <v>382.5</v>
      </c>
      <c r="I230" s="194">
        <v>398</v>
      </c>
      <c r="J230" s="164" t="s">
        <v>751</v>
      </c>
      <c r="K230" s="165">
        <f t="shared" si="72"/>
        <v>65.5</v>
      </c>
      <c r="L230" s="166">
        <f t="shared" si="73"/>
        <v>0.20662460567823343</v>
      </c>
      <c r="M230" s="161" t="s">
        <v>555</v>
      </c>
      <c r="N230" s="167">
        <v>44238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2">
        <v>132</v>
      </c>
      <c r="B231" s="203">
        <v>43164</v>
      </c>
      <c r="C231" s="203"/>
      <c r="D231" s="204" t="s">
        <v>144</v>
      </c>
      <c r="E231" s="205" t="s">
        <v>585</v>
      </c>
      <c r="F231" s="200">
        <f>510-14.4</f>
        <v>495.6</v>
      </c>
      <c r="G231" s="205"/>
      <c r="H231" s="205">
        <v>350</v>
      </c>
      <c r="I231" s="206">
        <v>672</v>
      </c>
      <c r="J231" s="174" t="s">
        <v>752</v>
      </c>
      <c r="K231" s="175">
        <f t="shared" si="72"/>
        <v>-145.60000000000002</v>
      </c>
      <c r="L231" s="176">
        <f t="shared" si="73"/>
        <v>-0.29378531073446329</v>
      </c>
      <c r="M231" s="172" t="s">
        <v>567</v>
      </c>
      <c r="N231" s="169">
        <v>43887</v>
      </c>
      <c r="O231" s="1"/>
      <c r="P231" s="1"/>
      <c r="Q231" s="1"/>
      <c r="R231" s="6" t="s">
        <v>742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133</v>
      </c>
      <c r="B232" s="203">
        <v>43237</v>
      </c>
      <c r="C232" s="203"/>
      <c r="D232" s="204" t="s">
        <v>448</v>
      </c>
      <c r="E232" s="205" t="s">
        <v>585</v>
      </c>
      <c r="F232" s="200">
        <v>230.3</v>
      </c>
      <c r="G232" s="205"/>
      <c r="H232" s="205">
        <v>102.5</v>
      </c>
      <c r="I232" s="206">
        <v>348</v>
      </c>
      <c r="J232" s="174" t="s">
        <v>753</v>
      </c>
      <c r="K232" s="175">
        <f t="shared" si="72"/>
        <v>-127.80000000000001</v>
      </c>
      <c r="L232" s="176">
        <f t="shared" si="73"/>
        <v>-0.55492835432045162</v>
      </c>
      <c r="M232" s="172" t="s">
        <v>567</v>
      </c>
      <c r="N232" s="169">
        <v>43896</v>
      </c>
      <c r="O232" s="1"/>
      <c r="P232" s="1"/>
      <c r="Q232" s="1"/>
      <c r="R232" s="6" t="s">
        <v>742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134</v>
      </c>
      <c r="B233" s="190">
        <v>43258</v>
      </c>
      <c r="C233" s="190"/>
      <c r="D233" s="191" t="s">
        <v>419</v>
      </c>
      <c r="E233" s="192" t="s">
        <v>585</v>
      </c>
      <c r="F233" s="192">
        <f>342.5-5.1</f>
        <v>337.4</v>
      </c>
      <c r="G233" s="192"/>
      <c r="H233" s="192">
        <v>412.5</v>
      </c>
      <c r="I233" s="194">
        <v>439</v>
      </c>
      <c r="J233" s="164" t="s">
        <v>754</v>
      </c>
      <c r="K233" s="165">
        <f t="shared" si="72"/>
        <v>75.100000000000023</v>
      </c>
      <c r="L233" s="166">
        <f t="shared" si="73"/>
        <v>0.22258446947243635</v>
      </c>
      <c r="M233" s="161" t="s">
        <v>555</v>
      </c>
      <c r="N233" s="167">
        <v>44230</v>
      </c>
      <c r="O233" s="1"/>
      <c r="P233" s="1"/>
      <c r="Q233" s="1"/>
      <c r="R233" s="6" t="s">
        <v>746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3">
        <v>135</v>
      </c>
      <c r="B234" s="182">
        <v>43285</v>
      </c>
      <c r="C234" s="182"/>
      <c r="D234" s="183" t="s">
        <v>55</v>
      </c>
      <c r="E234" s="184" t="s">
        <v>585</v>
      </c>
      <c r="F234" s="184">
        <f>127.5-5.53</f>
        <v>121.97</v>
      </c>
      <c r="G234" s="185"/>
      <c r="H234" s="185">
        <v>122.5</v>
      </c>
      <c r="I234" s="185">
        <v>170</v>
      </c>
      <c r="J234" s="186" t="s">
        <v>782</v>
      </c>
      <c r="K234" s="187">
        <f t="shared" si="72"/>
        <v>0.53000000000000114</v>
      </c>
      <c r="L234" s="188">
        <f t="shared" si="73"/>
        <v>4.3453308190538747E-3</v>
      </c>
      <c r="M234" s="184" t="s">
        <v>676</v>
      </c>
      <c r="N234" s="182">
        <v>44431</v>
      </c>
      <c r="O234" s="1"/>
      <c r="P234" s="1"/>
      <c r="Q234" s="1"/>
      <c r="R234" s="6" t="s">
        <v>742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2">
        <v>136</v>
      </c>
      <c r="B235" s="203">
        <v>43294</v>
      </c>
      <c r="C235" s="203"/>
      <c r="D235" s="204" t="s">
        <v>355</v>
      </c>
      <c r="E235" s="205" t="s">
        <v>585</v>
      </c>
      <c r="F235" s="200">
        <v>46.5</v>
      </c>
      <c r="G235" s="205"/>
      <c r="H235" s="205">
        <v>17</v>
      </c>
      <c r="I235" s="206">
        <v>59</v>
      </c>
      <c r="J235" s="174" t="s">
        <v>755</v>
      </c>
      <c r="K235" s="175">
        <f t="shared" ref="K235:K243" si="74">H235-F235</f>
        <v>-29.5</v>
      </c>
      <c r="L235" s="176">
        <f t="shared" ref="L235:L243" si="75">K235/F235</f>
        <v>-0.63440860215053763</v>
      </c>
      <c r="M235" s="172" t="s">
        <v>567</v>
      </c>
      <c r="N235" s="169">
        <v>43887</v>
      </c>
      <c r="O235" s="1"/>
      <c r="P235" s="1"/>
      <c r="Q235" s="1"/>
      <c r="R235" s="6" t="s">
        <v>742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137</v>
      </c>
      <c r="B236" s="190">
        <v>43396</v>
      </c>
      <c r="C236" s="190"/>
      <c r="D236" s="191" t="s">
        <v>404</v>
      </c>
      <c r="E236" s="192" t="s">
        <v>585</v>
      </c>
      <c r="F236" s="192">
        <v>156.5</v>
      </c>
      <c r="G236" s="192"/>
      <c r="H236" s="192">
        <v>207.5</v>
      </c>
      <c r="I236" s="194">
        <v>191</v>
      </c>
      <c r="J236" s="164" t="s">
        <v>643</v>
      </c>
      <c r="K236" s="165">
        <f t="shared" si="74"/>
        <v>51</v>
      </c>
      <c r="L236" s="166">
        <f t="shared" si="75"/>
        <v>0.32587859424920129</v>
      </c>
      <c r="M236" s="161" t="s">
        <v>555</v>
      </c>
      <c r="N236" s="167">
        <v>44369</v>
      </c>
      <c r="O236" s="1"/>
      <c r="P236" s="1"/>
      <c r="Q236" s="1"/>
      <c r="R236" s="6" t="s">
        <v>742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138</v>
      </c>
      <c r="B237" s="190">
        <v>43439</v>
      </c>
      <c r="C237" s="190"/>
      <c r="D237" s="191" t="s">
        <v>318</v>
      </c>
      <c r="E237" s="192" t="s">
        <v>585</v>
      </c>
      <c r="F237" s="192">
        <v>259.5</v>
      </c>
      <c r="G237" s="192"/>
      <c r="H237" s="192">
        <v>320</v>
      </c>
      <c r="I237" s="194">
        <v>320</v>
      </c>
      <c r="J237" s="164" t="s">
        <v>643</v>
      </c>
      <c r="K237" s="165">
        <f t="shared" si="74"/>
        <v>60.5</v>
      </c>
      <c r="L237" s="166">
        <f t="shared" si="75"/>
        <v>0.23314065510597304</v>
      </c>
      <c r="M237" s="161" t="s">
        <v>555</v>
      </c>
      <c r="N237" s="167">
        <v>44323</v>
      </c>
      <c r="O237" s="1"/>
      <c r="P237" s="1"/>
      <c r="Q237" s="1"/>
      <c r="R237" s="6" t="s">
        <v>742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139</v>
      </c>
      <c r="B238" s="203">
        <v>43439</v>
      </c>
      <c r="C238" s="203"/>
      <c r="D238" s="204" t="s">
        <v>756</v>
      </c>
      <c r="E238" s="205" t="s">
        <v>585</v>
      </c>
      <c r="F238" s="205">
        <v>715</v>
      </c>
      <c r="G238" s="205"/>
      <c r="H238" s="205">
        <v>445</v>
      </c>
      <c r="I238" s="206">
        <v>840</v>
      </c>
      <c r="J238" s="174" t="s">
        <v>757</v>
      </c>
      <c r="K238" s="175">
        <f t="shared" si="74"/>
        <v>-270</v>
      </c>
      <c r="L238" s="176">
        <f t="shared" si="75"/>
        <v>-0.3776223776223776</v>
      </c>
      <c r="M238" s="172" t="s">
        <v>567</v>
      </c>
      <c r="N238" s="169">
        <v>43800</v>
      </c>
      <c r="O238" s="1"/>
      <c r="P238" s="1"/>
      <c r="Q238" s="1"/>
      <c r="R238" s="6" t="s">
        <v>742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140</v>
      </c>
      <c r="B239" s="190">
        <v>43469</v>
      </c>
      <c r="C239" s="190"/>
      <c r="D239" s="191" t="s">
        <v>157</v>
      </c>
      <c r="E239" s="192" t="s">
        <v>585</v>
      </c>
      <c r="F239" s="192">
        <v>875</v>
      </c>
      <c r="G239" s="192"/>
      <c r="H239" s="192">
        <v>1165</v>
      </c>
      <c r="I239" s="194">
        <v>1185</v>
      </c>
      <c r="J239" s="164" t="s">
        <v>758</v>
      </c>
      <c r="K239" s="165">
        <f t="shared" si="74"/>
        <v>290</v>
      </c>
      <c r="L239" s="166">
        <f t="shared" si="75"/>
        <v>0.33142857142857141</v>
      </c>
      <c r="M239" s="161" t="s">
        <v>555</v>
      </c>
      <c r="N239" s="167">
        <v>43847</v>
      </c>
      <c r="O239" s="1"/>
      <c r="P239" s="1"/>
      <c r="Q239" s="1"/>
      <c r="R239" s="6" t="s">
        <v>742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141</v>
      </c>
      <c r="B240" s="190">
        <v>43559</v>
      </c>
      <c r="C240" s="190"/>
      <c r="D240" s="191" t="s">
        <v>334</v>
      </c>
      <c r="E240" s="192" t="s">
        <v>585</v>
      </c>
      <c r="F240" s="192">
        <f>387-14.63</f>
        <v>372.37</v>
      </c>
      <c r="G240" s="192"/>
      <c r="H240" s="192">
        <v>490</v>
      </c>
      <c r="I240" s="194">
        <v>490</v>
      </c>
      <c r="J240" s="164" t="s">
        <v>643</v>
      </c>
      <c r="K240" s="165">
        <f t="shared" si="74"/>
        <v>117.63</v>
      </c>
      <c r="L240" s="166">
        <f t="shared" si="75"/>
        <v>0.31589548030185027</v>
      </c>
      <c r="M240" s="161" t="s">
        <v>555</v>
      </c>
      <c r="N240" s="167">
        <v>43850</v>
      </c>
      <c r="O240" s="1"/>
      <c r="P240" s="1"/>
      <c r="Q240" s="1"/>
      <c r="R240" s="6" t="s">
        <v>742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2">
        <v>142</v>
      </c>
      <c r="B241" s="203">
        <v>43578</v>
      </c>
      <c r="C241" s="203"/>
      <c r="D241" s="204" t="s">
        <v>759</v>
      </c>
      <c r="E241" s="205" t="s">
        <v>557</v>
      </c>
      <c r="F241" s="205">
        <v>220</v>
      </c>
      <c r="G241" s="205"/>
      <c r="H241" s="205">
        <v>127.5</v>
      </c>
      <c r="I241" s="206">
        <v>284</v>
      </c>
      <c r="J241" s="174" t="s">
        <v>760</v>
      </c>
      <c r="K241" s="175">
        <f t="shared" si="74"/>
        <v>-92.5</v>
      </c>
      <c r="L241" s="176">
        <f t="shared" si="75"/>
        <v>-0.42045454545454547</v>
      </c>
      <c r="M241" s="172" t="s">
        <v>567</v>
      </c>
      <c r="N241" s="169">
        <v>43896</v>
      </c>
      <c r="O241" s="1"/>
      <c r="P241" s="1"/>
      <c r="Q241" s="1"/>
      <c r="R241" s="6" t="s">
        <v>742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143</v>
      </c>
      <c r="B242" s="190">
        <v>43622</v>
      </c>
      <c r="C242" s="190"/>
      <c r="D242" s="191" t="s">
        <v>457</v>
      </c>
      <c r="E242" s="192" t="s">
        <v>557</v>
      </c>
      <c r="F242" s="192">
        <v>332.8</v>
      </c>
      <c r="G242" s="192"/>
      <c r="H242" s="192">
        <v>405</v>
      </c>
      <c r="I242" s="194">
        <v>419</v>
      </c>
      <c r="J242" s="164" t="s">
        <v>761</v>
      </c>
      <c r="K242" s="165">
        <f t="shared" si="74"/>
        <v>72.199999999999989</v>
      </c>
      <c r="L242" s="166">
        <f t="shared" si="75"/>
        <v>0.21694711538461534</v>
      </c>
      <c r="M242" s="161" t="s">
        <v>555</v>
      </c>
      <c r="N242" s="167">
        <v>43860</v>
      </c>
      <c r="O242" s="1"/>
      <c r="P242" s="1"/>
      <c r="Q242" s="1"/>
      <c r="R242" s="6" t="s">
        <v>746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3">
        <v>144</v>
      </c>
      <c r="B243" s="182">
        <v>43641</v>
      </c>
      <c r="C243" s="182"/>
      <c r="D243" s="183" t="s">
        <v>150</v>
      </c>
      <c r="E243" s="184" t="s">
        <v>585</v>
      </c>
      <c r="F243" s="184">
        <v>386</v>
      </c>
      <c r="G243" s="185"/>
      <c r="H243" s="185">
        <v>395</v>
      </c>
      <c r="I243" s="185">
        <v>452</v>
      </c>
      <c r="J243" s="186" t="s">
        <v>762</v>
      </c>
      <c r="K243" s="187">
        <f t="shared" si="74"/>
        <v>9</v>
      </c>
      <c r="L243" s="188">
        <f t="shared" si="75"/>
        <v>2.3316062176165803E-2</v>
      </c>
      <c r="M243" s="184" t="s">
        <v>676</v>
      </c>
      <c r="N243" s="182">
        <v>43868</v>
      </c>
      <c r="O243" s="1"/>
      <c r="P243" s="1"/>
      <c r="Q243" s="1"/>
      <c r="R243" s="6" t="s">
        <v>746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3">
        <v>145</v>
      </c>
      <c r="B244" s="182">
        <v>43707</v>
      </c>
      <c r="C244" s="182"/>
      <c r="D244" s="183" t="s">
        <v>130</v>
      </c>
      <c r="E244" s="184" t="s">
        <v>585</v>
      </c>
      <c r="F244" s="184">
        <v>137.5</v>
      </c>
      <c r="G244" s="185"/>
      <c r="H244" s="185">
        <v>138.5</v>
      </c>
      <c r="I244" s="185">
        <v>190</v>
      </c>
      <c r="J244" s="186" t="s">
        <v>781</v>
      </c>
      <c r="K244" s="187">
        <f>H244-F244</f>
        <v>1</v>
      </c>
      <c r="L244" s="188">
        <f>K244/F244</f>
        <v>7.2727272727272727E-3</v>
      </c>
      <c r="M244" s="184" t="s">
        <v>676</v>
      </c>
      <c r="N244" s="182">
        <v>44432</v>
      </c>
      <c r="O244" s="1"/>
      <c r="P244" s="1"/>
      <c r="Q244" s="1"/>
      <c r="R244" s="6" t="s">
        <v>742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146</v>
      </c>
      <c r="B245" s="190">
        <v>43731</v>
      </c>
      <c r="C245" s="190"/>
      <c r="D245" s="191" t="s">
        <v>412</v>
      </c>
      <c r="E245" s="192" t="s">
        <v>585</v>
      </c>
      <c r="F245" s="192">
        <v>235</v>
      </c>
      <c r="G245" s="192"/>
      <c r="H245" s="192">
        <v>295</v>
      </c>
      <c r="I245" s="194">
        <v>296</v>
      </c>
      <c r="J245" s="164" t="s">
        <v>763</v>
      </c>
      <c r="K245" s="165">
        <f t="shared" ref="K245:K251" si="76">H245-F245</f>
        <v>60</v>
      </c>
      <c r="L245" s="166">
        <f t="shared" ref="L245:L251" si="77">K245/F245</f>
        <v>0.25531914893617019</v>
      </c>
      <c r="M245" s="161" t="s">
        <v>555</v>
      </c>
      <c r="N245" s="167">
        <v>43844</v>
      </c>
      <c r="O245" s="1"/>
      <c r="P245" s="1"/>
      <c r="Q245" s="1"/>
      <c r="R245" s="6" t="s">
        <v>746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147</v>
      </c>
      <c r="B246" s="190">
        <v>43752</v>
      </c>
      <c r="C246" s="190"/>
      <c r="D246" s="191" t="s">
        <v>764</v>
      </c>
      <c r="E246" s="192" t="s">
        <v>585</v>
      </c>
      <c r="F246" s="192">
        <v>277.5</v>
      </c>
      <c r="G246" s="192"/>
      <c r="H246" s="192">
        <v>333</v>
      </c>
      <c r="I246" s="194">
        <v>333</v>
      </c>
      <c r="J246" s="164" t="s">
        <v>765</v>
      </c>
      <c r="K246" s="165">
        <f t="shared" si="76"/>
        <v>55.5</v>
      </c>
      <c r="L246" s="166">
        <f t="shared" si="77"/>
        <v>0.2</v>
      </c>
      <c r="M246" s="161" t="s">
        <v>555</v>
      </c>
      <c r="N246" s="167">
        <v>43846</v>
      </c>
      <c r="O246" s="1"/>
      <c r="P246" s="1"/>
      <c r="Q246" s="1"/>
      <c r="R246" s="6" t="s">
        <v>742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148</v>
      </c>
      <c r="B247" s="190">
        <v>43752</v>
      </c>
      <c r="C247" s="190"/>
      <c r="D247" s="191" t="s">
        <v>766</v>
      </c>
      <c r="E247" s="192" t="s">
        <v>585</v>
      </c>
      <c r="F247" s="192">
        <v>930</v>
      </c>
      <c r="G247" s="192"/>
      <c r="H247" s="192">
        <v>1165</v>
      </c>
      <c r="I247" s="194">
        <v>1200</v>
      </c>
      <c r="J247" s="164" t="s">
        <v>767</v>
      </c>
      <c r="K247" s="165">
        <f t="shared" si="76"/>
        <v>235</v>
      </c>
      <c r="L247" s="166">
        <f t="shared" si="77"/>
        <v>0.25268817204301075</v>
      </c>
      <c r="M247" s="161" t="s">
        <v>555</v>
      </c>
      <c r="N247" s="167">
        <v>43847</v>
      </c>
      <c r="O247" s="1"/>
      <c r="P247" s="1"/>
      <c r="Q247" s="1"/>
      <c r="R247" s="6" t="s">
        <v>746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149</v>
      </c>
      <c r="B248" s="190">
        <v>43753</v>
      </c>
      <c r="C248" s="190"/>
      <c r="D248" s="191" t="s">
        <v>768</v>
      </c>
      <c r="E248" s="192" t="s">
        <v>585</v>
      </c>
      <c r="F248" s="162">
        <v>111</v>
      </c>
      <c r="G248" s="192"/>
      <c r="H248" s="192">
        <v>141</v>
      </c>
      <c r="I248" s="194">
        <v>141</v>
      </c>
      <c r="J248" s="164" t="s">
        <v>570</v>
      </c>
      <c r="K248" s="165">
        <f t="shared" si="76"/>
        <v>30</v>
      </c>
      <c r="L248" s="166">
        <f t="shared" si="77"/>
        <v>0.27027027027027029</v>
      </c>
      <c r="M248" s="161" t="s">
        <v>555</v>
      </c>
      <c r="N248" s="167">
        <v>44328</v>
      </c>
      <c r="O248" s="1"/>
      <c r="P248" s="1"/>
      <c r="Q248" s="1"/>
      <c r="R248" s="6" t="s">
        <v>746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150</v>
      </c>
      <c r="B249" s="190">
        <v>43753</v>
      </c>
      <c r="C249" s="190"/>
      <c r="D249" s="191" t="s">
        <v>769</v>
      </c>
      <c r="E249" s="192" t="s">
        <v>585</v>
      </c>
      <c r="F249" s="162">
        <v>296</v>
      </c>
      <c r="G249" s="192"/>
      <c r="H249" s="192">
        <v>370</v>
      </c>
      <c r="I249" s="194">
        <v>370</v>
      </c>
      <c r="J249" s="164" t="s">
        <v>643</v>
      </c>
      <c r="K249" s="165">
        <f t="shared" si="76"/>
        <v>74</v>
      </c>
      <c r="L249" s="166">
        <f t="shared" si="77"/>
        <v>0.25</v>
      </c>
      <c r="M249" s="161" t="s">
        <v>555</v>
      </c>
      <c r="N249" s="167">
        <v>43853</v>
      </c>
      <c r="O249" s="1"/>
      <c r="P249" s="1"/>
      <c r="Q249" s="1"/>
      <c r="R249" s="6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151</v>
      </c>
      <c r="B250" s="190">
        <v>43754</v>
      </c>
      <c r="C250" s="190"/>
      <c r="D250" s="191" t="s">
        <v>770</v>
      </c>
      <c r="E250" s="192" t="s">
        <v>585</v>
      </c>
      <c r="F250" s="162">
        <v>300</v>
      </c>
      <c r="G250" s="192"/>
      <c r="H250" s="192">
        <v>382.5</v>
      </c>
      <c r="I250" s="194">
        <v>344</v>
      </c>
      <c r="J250" s="164" t="s">
        <v>818</v>
      </c>
      <c r="K250" s="165">
        <f t="shared" si="76"/>
        <v>82.5</v>
      </c>
      <c r="L250" s="166">
        <f t="shared" si="77"/>
        <v>0.27500000000000002</v>
      </c>
      <c r="M250" s="161" t="s">
        <v>555</v>
      </c>
      <c r="N250" s="167">
        <v>44238</v>
      </c>
      <c r="O250" s="1"/>
      <c r="P250" s="1"/>
      <c r="Q250" s="1"/>
      <c r="R250" s="6" t="s">
        <v>746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152</v>
      </c>
      <c r="B251" s="190">
        <v>43832</v>
      </c>
      <c r="C251" s="190"/>
      <c r="D251" s="191" t="s">
        <v>771</v>
      </c>
      <c r="E251" s="192" t="s">
        <v>585</v>
      </c>
      <c r="F251" s="162">
        <v>495</v>
      </c>
      <c r="G251" s="192"/>
      <c r="H251" s="192">
        <v>595</v>
      </c>
      <c r="I251" s="194">
        <v>590</v>
      </c>
      <c r="J251" s="164" t="s">
        <v>817</v>
      </c>
      <c r="K251" s="165">
        <f t="shared" si="76"/>
        <v>100</v>
      </c>
      <c r="L251" s="166">
        <f t="shared" si="77"/>
        <v>0.20202020202020202</v>
      </c>
      <c r="M251" s="161" t="s">
        <v>555</v>
      </c>
      <c r="N251" s="167">
        <v>44589</v>
      </c>
      <c r="O251" s="1"/>
      <c r="P251" s="1"/>
      <c r="Q251" s="1"/>
      <c r="R251" s="6" t="s">
        <v>746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153</v>
      </c>
      <c r="B252" s="190">
        <v>43966</v>
      </c>
      <c r="C252" s="190"/>
      <c r="D252" s="191" t="s">
        <v>71</v>
      </c>
      <c r="E252" s="192" t="s">
        <v>585</v>
      </c>
      <c r="F252" s="162">
        <v>67.5</v>
      </c>
      <c r="G252" s="192"/>
      <c r="H252" s="192">
        <v>86</v>
      </c>
      <c r="I252" s="194">
        <v>86</v>
      </c>
      <c r="J252" s="164" t="s">
        <v>772</v>
      </c>
      <c r="K252" s="165">
        <f t="shared" ref="K252:K259" si="78">H252-F252</f>
        <v>18.5</v>
      </c>
      <c r="L252" s="166">
        <f t="shared" ref="L252:L259" si="79">K252/F252</f>
        <v>0.27407407407407408</v>
      </c>
      <c r="M252" s="161" t="s">
        <v>555</v>
      </c>
      <c r="N252" s="167">
        <v>44008</v>
      </c>
      <c r="O252" s="1"/>
      <c r="P252" s="1"/>
      <c r="Q252" s="1"/>
      <c r="R252" s="6" t="s">
        <v>746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154</v>
      </c>
      <c r="B253" s="190">
        <v>44035</v>
      </c>
      <c r="C253" s="190"/>
      <c r="D253" s="191" t="s">
        <v>456</v>
      </c>
      <c r="E253" s="192" t="s">
        <v>585</v>
      </c>
      <c r="F253" s="162">
        <v>231</v>
      </c>
      <c r="G253" s="192"/>
      <c r="H253" s="192">
        <v>281</v>
      </c>
      <c r="I253" s="194">
        <v>281</v>
      </c>
      <c r="J253" s="164" t="s">
        <v>643</v>
      </c>
      <c r="K253" s="165">
        <f t="shared" si="78"/>
        <v>50</v>
      </c>
      <c r="L253" s="166">
        <f t="shared" si="79"/>
        <v>0.21645021645021645</v>
      </c>
      <c r="M253" s="161" t="s">
        <v>555</v>
      </c>
      <c r="N253" s="167">
        <v>44358</v>
      </c>
      <c r="O253" s="1"/>
      <c r="P253" s="1"/>
      <c r="Q253" s="1"/>
      <c r="R253" s="6" t="s">
        <v>746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155</v>
      </c>
      <c r="B254" s="190">
        <v>44092</v>
      </c>
      <c r="C254" s="190"/>
      <c r="D254" s="191" t="s">
        <v>394</v>
      </c>
      <c r="E254" s="192" t="s">
        <v>585</v>
      </c>
      <c r="F254" s="192">
        <v>206</v>
      </c>
      <c r="G254" s="192"/>
      <c r="H254" s="192">
        <v>248</v>
      </c>
      <c r="I254" s="194">
        <v>248</v>
      </c>
      <c r="J254" s="164" t="s">
        <v>643</v>
      </c>
      <c r="K254" s="165">
        <f t="shared" si="78"/>
        <v>42</v>
      </c>
      <c r="L254" s="166">
        <f t="shared" si="79"/>
        <v>0.20388349514563106</v>
      </c>
      <c r="M254" s="161" t="s">
        <v>555</v>
      </c>
      <c r="N254" s="167">
        <v>44214</v>
      </c>
      <c r="O254" s="1"/>
      <c r="P254" s="1"/>
      <c r="Q254" s="1"/>
      <c r="R254" s="6" t="s">
        <v>746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156</v>
      </c>
      <c r="B255" s="190">
        <v>44140</v>
      </c>
      <c r="C255" s="190"/>
      <c r="D255" s="191" t="s">
        <v>394</v>
      </c>
      <c r="E255" s="192" t="s">
        <v>585</v>
      </c>
      <c r="F255" s="192">
        <v>182.5</v>
      </c>
      <c r="G255" s="192"/>
      <c r="H255" s="192">
        <v>248</v>
      </c>
      <c r="I255" s="194">
        <v>248</v>
      </c>
      <c r="J255" s="164" t="s">
        <v>643</v>
      </c>
      <c r="K255" s="165">
        <f t="shared" si="78"/>
        <v>65.5</v>
      </c>
      <c r="L255" s="166">
        <f t="shared" si="79"/>
        <v>0.35890410958904112</v>
      </c>
      <c r="M255" s="161" t="s">
        <v>555</v>
      </c>
      <c r="N255" s="167">
        <v>44214</v>
      </c>
      <c r="O255" s="1"/>
      <c r="P255" s="1"/>
      <c r="Q255" s="1"/>
      <c r="R255" s="6" t="s">
        <v>746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157</v>
      </c>
      <c r="B256" s="190">
        <v>44140</v>
      </c>
      <c r="C256" s="190"/>
      <c r="D256" s="191" t="s">
        <v>318</v>
      </c>
      <c r="E256" s="192" t="s">
        <v>585</v>
      </c>
      <c r="F256" s="192">
        <v>247.5</v>
      </c>
      <c r="G256" s="192"/>
      <c r="H256" s="192">
        <v>320</v>
      </c>
      <c r="I256" s="194">
        <v>320</v>
      </c>
      <c r="J256" s="164" t="s">
        <v>643</v>
      </c>
      <c r="K256" s="165">
        <f t="shared" si="78"/>
        <v>72.5</v>
      </c>
      <c r="L256" s="166">
        <f t="shared" si="79"/>
        <v>0.29292929292929293</v>
      </c>
      <c r="M256" s="161" t="s">
        <v>555</v>
      </c>
      <c r="N256" s="167">
        <v>44323</v>
      </c>
      <c r="O256" s="1"/>
      <c r="P256" s="1"/>
      <c r="Q256" s="1"/>
      <c r="R256" s="6" t="s">
        <v>746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158</v>
      </c>
      <c r="B257" s="190">
        <v>44140</v>
      </c>
      <c r="C257" s="190"/>
      <c r="D257" s="191" t="s">
        <v>270</v>
      </c>
      <c r="E257" s="192" t="s">
        <v>585</v>
      </c>
      <c r="F257" s="162">
        <v>925</v>
      </c>
      <c r="G257" s="192"/>
      <c r="H257" s="192">
        <v>1095</v>
      </c>
      <c r="I257" s="194">
        <v>1093</v>
      </c>
      <c r="J257" s="164" t="s">
        <v>773</v>
      </c>
      <c r="K257" s="165">
        <f t="shared" si="78"/>
        <v>170</v>
      </c>
      <c r="L257" s="166">
        <f t="shared" si="79"/>
        <v>0.18378378378378379</v>
      </c>
      <c r="M257" s="161" t="s">
        <v>555</v>
      </c>
      <c r="N257" s="167">
        <v>44201</v>
      </c>
      <c r="O257" s="1"/>
      <c r="P257" s="1"/>
      <c r="Q257" s="1"/>
      <c r="R257" s="6" t="s">
        <v>746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159</v>
      </c>
      <c r="B258" s="190">
        <v>44140</v>
      </c>
      <c r="C258" s="190"/>
      <c r="D258" s="191" t="s">
        <v>334</v>
      </c>
      <c r="E258" s="192" t="s">
        <v>585</v>
      </c>
      <c r="F258" s="162">
        <v>332.5</v>
      </c>
      <c r="G258" s="192"/>
      <c r="H258" s="192">
        <v>393</v>
      </c>
      <c r="I258" s="194">
        <v>406</v>
      </c>
      <c r="J258" s="164" t="s">
        <v>774</v>
      </c>
      <c r="K258" s="165">
        <f t="shared" si="78"/>
        <v>60.5</v>
      </c>
      <c r="L258" s="166">
        <f t="shared" si="79"/>
        <v>0.18195488721804512</v>
      </c>
      <c r="M258" s="161" t="s">
        <v>555</v>
      </c>
      <c r="N258" s="167">
        <v>44256</v>
      </c>
      <c r="O258" s="1"/>
      <c r="P258" s="1"/>
      <c r="Q258" s="1"/>
      <c r="R258" s="6" t="s">
        <v>746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160</v>
      </c>
      <c r="B259" s="190">
        <v>44141</v>
      </c>
      <c r="C259" s="190"/>
      <c r="D259" s="191" t="s">
        <v>456</v>
      </c>
      <c r="E259" s="192" t="s">
        <v>585</v>
      </c>
      <c r="F259" s="162">
        <v>231</v>
      </c>
      <c r="G259" s="192"/>
      <c r="H259" s="192">
        <v>281</v>
      </c>
      <c r="I259" s="194">
        <v>281</v>
      </c>
      <c r="J259" s="164" t="s">
        <v>643</v>
      </c>
      <c r="K259" s="165">
        <f t="shared" si="78"/>
        <v>50</v>
      </c>
      <c r="L259" s="166">
        <f t="shared" si="79"/>
        <v>0.21645021645021645</v>
      </c>
      <c r="M259" s="161" t="s">
        <v>555</v>
      </c>
      <c r="N259" s="167">
        <v>44358</v>
      </c>
      <c r="O259" s="1"/>
      <c r="P259" s="1"/>
      <c r="Q259" s="1"/>
      <c r="R259" s="6" t="s">
        <v>746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161</v>
      </c>
      <c r="B260" s="208">
        <v>44187</v>
      </c>
      <c r="C260" s="208"/>
      <c r="D260" s="209" t="s">
        <v>431</v>
      </c>
      <c r="E260" s="53" t="s">
        <v>585</v>
      </c>
      <c r="F260" s="210" t="s">
        <v>775</v>
      </c>
      <c r="G260" s="53"/>
      <c r="H260" s="53"/>
      <c r="I260" s="211">
        <v>239</v>
      </c>
      <c r="J260" s="207" t="s">
        <v>558</v>
      </c>
      <c r="K260" s="207"/>
      <c r="L260" s="212"/>
      <c r="M260" s="213"/>
      <c r="N260" s="214"/>
      <c r="O260" s="1"/>
      <c r="P260" s="1"/>
      <c r="Q260" s="1"/>
      <c r="R260" s="6" t="s">
        <v>746</v>
      </c>
    </row>
    <row r="261" spans="1:26" ht="12.75" customHeight="1">
      <c r="A261" s="189">
        <v>162</v>
      </c>
      <c r="B261" s="190">
        <v>44258</v>
      </c>
      <c r="C261" s="190"/>
      <c r="D261" s="191" t="s">
        <v>771</v>
      </c>
      <c r="E261" s="192" t="s">
        <v>585</v>
      </c>
      <c r="F261" s="162">
        <v>495</v>
      </c>
      <c r="G261" s="192"/>
      <c r="H261" s="192">
        <v>595</v>
      </c>
      <c r="I261" s="194">
        <v>590</v>
      </c>
      <c r="J261" s="164" t="s">
        <v>817</v>
      </c>
      <c r="K261" s="165">
        <f t="shared" ref="K261:K268" si="80">H261-F261</f>
        <v>100</v>
      </c>
      <c r="L261" s="166">
        <f t="shared" ref="L261:L268" si="81">K261/F261</f>
        <v>0.20202020202020202</v>
      </c>
      <c r="M261" s="161" t="s">
        <v>555</v>
      </c>
      <c r="N261" s="167">
        <v>44589</v>
      </c>
      <c r="O261" s="1"/>
      <c r="P261" s="1"/>
      <c r="R261" s="6" t="s">
        <v>746</v>
      </c>
    </row>
    <row r="262" spans="1:26" ht="12.75" customHeight="1">
      <c r="A262" s="189">
        <v>163</v>
      </c>
      <c r="B262" s="190">
        <v>44274</v>
      </c>
      <c r="C262" s="190"/>
      <c r="D262" s="191" t="s">
        <v>334</v>
      </c>
      <c r="E262" s="192" t="s">
        <v>585</v>
      </c>
      <c r="F262" s="162">
        <v>355</v>
      </c>
      <c r="G262" s="192"/>
      <c r="H262" s="192">
        <v>422.5</v>
      </c>
      <c r="I262" s="194">
        <v>420</v>
      </c>
      <c r="J262" s="164" t="s">
        <v>776</v>
      </c>
      <c r="K262" s="165">
        <f t="shared" si="80"/>
        <v>67.5</v>
      </c>
      <c r="L262" s="166">
        <f t="shared" si="81"/>
        <v>0.19014084507042253</v>
      </c>
      <c r="M262" s="161" t="s">
        <v>555</v>
      </c>
      <c r="N262" s="167">
        <v>44361</v>
      </c>
      <c r="O262" s="1"/>
      <c r="R262" s="216" t="s">
        <v>746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164</v>
      </c>
      <c r="B263" s="190">
        <v>44295</v>
      </c>
      <c r="C263" s="190"/>
      <c r="D263" s="191" t="s">
        <v>777</v>
      </c>
      <c r="E263" s="192" t="s">
        <v>585</v>
      </c>
      <c r="F263" s="162">
        <v>555</v>
      </c>
      <c r="G263" s="192"/>
      <c r="H263" s="192">
        <v>663</v>
      </c>
      <c r="I263" s="194">
        <v>663</v>
      </c>
      <c r="J263" s="164" t="s">
        <v>778</v>
      </c>
      <c r="K263" s="165">
        <f t="shared" si="80"/>
        <v>108</v>
      </c>
      <c r="L263" s="166">
        <f t="shared" si="81"/>
        <v>0.19459459459459461</v>
      </c>
      <c r="M263" s="161" t="s">
        <v>555</v>
      </c>
      <c r="N263" s="167">
        <v>44321</v>
      </c>
      <c r="O263" s="1"/>
      <c r="P263" s="1"/>
      <c r="Q263" s="1"/>
      <c r="R263" s="216" t="s">
        <v>746</v>
      </c>
    </row>
    <row r="264" spans="1:26" ht="12.75" customHeight="1">
      <c r="A264" s="189">
        <v>165</v>
      </c>
      <c r="B264" s="190">
        <v>44308</v>
      </c>
      <c r="C264" s="190"/>
      <c r="D264" s="191" t="s">
        <v>364</v>
      </c>
      <c r="E264" s="192" t="s">
        <v>585</v>
      </c>
      <c r="F264" s="162">
        <v>126.5</v>
      </c>
      <c r="G264" s="192"/>
      <c r="H264" s="192">
        <v>155</v>
      </c>
      <c r="I264" s="194">
        <v>155</v>
      </c>
      <c r="J264" s="164" t="s">
        <v>643</v>
      </c>
      <c r="K264" s="165">
        <f t="shared" si="80"/>
        <v>28.5</v>
      </c>
      <c r="L264" s="166">
        <f t="shared" si="81"/>
        <v>0.22529644268774704</v>
      </c>
      <c r="M264" s="161" t="s">
        <v>555</v>
      </c>
      <c r="N264" s="167">
        <v>44362</v>
      </c>
      <c r="O264" s="1"/>
      <c r="R264" s="216" t="s">
        <v>746</v>
      </c>
    </row>
    <row r="265" spans="1:26" ht="12.75" customHeight="1">
      <c r="A265" s="245">
        <v>166</v>
      </c>
      <c r="B265" s="246">
        <v>44368</v>
      </c>
      <c r="C265" s="246"/>
      <c r="D265" s="247" t="s">
        <v>382</v>
      </c>
      <c r="E265" s="248" t="s">
        <v>585</v>
      </c>
      <c r="F265" s="249">
        <v>287.5</v>
      </c>
      <c r="G265" s="248"/>
      <c r="H265" s="248">
        <v>245</v>
      </c>
      <c r="I265" s="250">
        <v>344</v>
      </c>
      <c r="J265" s="174" t="s">
        <v>812</v>
      </c>
      <c r="K265" s="175">
        <f t="shared" si="80"/>
        <v>-42.5</v>
      </c>
      <c r="L265" s="176">
        <f t="shared" si="81"/>
        <v>-0.14782608695652175</v>
      </c>
      <c r="M265" s="172" t="s">
        <v>567</v>
      </c>
      <c r="N265" s="169">
        <v>44508</v>
      </c>
      <c r="O265" s="1"/>
      <c r="R265" s="216" t="s">
        <v>746</v>
      </c>
    </row>
    <row r="266" spans="1:26" ht="12.75" customHeight="1">
      <c r="A266" s="189">
        <v>167</v>
      </c>
      <c r="B266" s="190">
        <v>44368</v>
      </c>
      <c r="C266" s="190"/>
      <c r="D266" s="191" t="s">
        <v>456</v>
      </c>
      <c r="E266" s="192" t="s">
        <v>585</v>
      </c>
      <c r="F266" s="162">
        <v>241</v>
      </c>
      <c r="G266" s="192"/>
      <c r="H266" s="192">
        <v>298</v>
      </c>
      <c r="I266" s="194">
        <v>320</v>
      </c>
      <c r="J266" s="164" t="s">
        <v>643</v>
      </c>
      <c r="K266" s="165">
        <f t="shared" si="80"/>
        <v>57</v>
      </c>
      <c r="L266" s="166">
        <f t="shared" si="81"/>
        <v>0.23651452282157676</v>
      </c>
      <c r="M266" s="161" t="s">
        <v>555</v>
      </c>
      <c r="N266" s="167">
        <v>44802</v>
      </c>
      <c r="O266" s="41"/>
      <c r="R266" s="216" t="s">
        <v>746</v>
      </c>
    </row>
    <row r="267" spans="1:26" ht="12.75" customHeight="1">
      <c r="A267" s="189">
        <v>168</v>
      </c>
      <c r="B267" s="190">
        <v>44406</v>
      </c>
      <c r="C267" s="190"/>
      <c r="D267" s="191" t="s">
        <v>364</v>
      </c>
      <c r="E267" s="192" t="s">
        <v>585</v>
      </c>
      <c r="F267" s="162">
        <v>162.5</v>
      </c>
      <c r="G267" s="192"/>
      <c r="H267" s="192">
        <v>200</v>
      </c>
      <c r="I267" s="194">
        <v>200</v>
      </c>
      <c r="J267" s="164" t="s">
        <v>643</v>
      </c>
      <c r="K267" s="165">
        <f t="shared" si="80"/>
        <v>37.5</v>
      </c>
      <c r="L267" s="166">
        <f t="shared" si="81"/>
        <v>0.23076923076923078</v>
      </c>
      <c r="M267" s="161" t="s">
        <v>555</v>
      </c>
      <c r="N267" s="167">
        <v>44802</v>
      </c>
      <c r="O267" s="1"/>
      <c r="R267" s="216" t="s">
        <v>746</v>
      </c>
    </row>
    <row r="268" spans="1:26" ht="12.75" customHeight="1">
      <c r="A268" s="189">
        <v>169</v>
      </c>
      <c r="B268" s="190">
        <v>44462</v>
      </c>
      <c r="C268" s="190"/>
      <c r="D268" s="191" t="s">
        <v>783</v>
      </c>
      <c r="E268" s="192" t="s">
        <v>585</v>
      </c>
      <c r="F268" s="162">
        <v>1235</v>
      </c>
      <c r="G268" s="192"/>
      <c r="H268" s="192">
        <v>1505</v>
      </c>
      <c r="I268" s="194">
        <v>1500</v>
      </c>
      <c r="J268" s="164" t="s">
        <v>643</v>
      </c>
      <c r="K268" s="165">
        <f t="shared" si="80"/>
        <v>270</v>
      </c>
      <c r="L268" s="166">
        <f t="shared" si="81"/>
        <v>0.21862348178137653</v>
      </c>
      <c r="M268" s="161" t="s">
        <v>555</v>
      </c>
      <c r="N268" s="167">
        <v>44564</v>
      </c>
      <c r="O268" s="1"/>
      <c r="R268" s="216" t="s">
        <v>746</v>
      </c>
    </row>
    <row r="269" spans="1:26" ht="12.75" customHeight="1">
      <c r="A269" s="229">
        <v>170</v>
      </c>
      <c r="B269" s="230">
        <v>44480</v>
      </c>
      <c r="C269" s="230"/>
      <c r="D269" s="231" t="s">
        <v>785</v>
      </c>
      <c r="E269" s="232" t="s">
        <v>585</v>
      </c>
      <c r="F269" s="233" t="s">
        <v>789</v>
      </c>
      <c r="G269" s="232"/>
      <c r="H269" s="232"/>
      <c r="I269" s="232">
        <v>145</v>
      </c>
      <c r="J269" s="234" t="s">
        <v>558</v>
      </c>
      <c r="K269" s="229"/>
      <c r="L269" s="230"/>
      <c r="M269" s="230"/>
      <c r="N269" s="231"/>
      <c r="O269" s="41"/>
      <c r="R269" s="216" t="s">
        <v>746</v>
      </c>
    </row>
    <row r="270" spans="1:26" ht="12.75" customHeight="1">
      <c r="A270" s="235">
        <v>171</v>
      </c>
      <c r="B270" s="236">
        <v>44481</v>
      </c>
      <c r="C270" s="236"/>
      <c r="D270" s="237" t="s">
        <v>259</v>
      </c>
      <c r="E270" s="238" t="s">
        <v>585</v>
      </c>
      <c r="F270" s="239" t="s">
        <v>787</v>
      </c>
      <c r="G270" s="238"/>
      <c r="H270" s="238"/>
      <c r="I270" s="238">
        <v>380</v>
      </c>
      <c r="J270" s="240" t="s">
        <v>558</v>
      </c>
      <c r="K270" s="235"/>
      <c r="L270" s="236"/>
      <c r="M270" s="236"/>
      <c r="N270" s="237"/>
      <c r="O270" s="41"/>
      <c r="R270" s="216" t="s">
        <v>746</v>
      </c>
    </row>
    <row r="271" spans="1:26" ht="12.75" customHeight="1">
      <c r="A271" s="235">
        <v>172</v>
      </c>
      <c r="B271" s="236">
        <v>44481</v>
      </c>
      <c r="C271" s="236"/>
      <c r="D271" s="237" t="s">
        <v>389</v>
      </c>
      <c r="E271" s="238" t="s">
        <v>585</v>
      </c>
      <c r="F271" s="239" t="s">
        <v>788</v>
      </c>
      <c r="G271" s="238"/>
      <c r="H271" s="238"/>
      <c r="I271" s="238">
        <v>56</v>
      </c>
      <c r="J271" s="240" t="s">
        <v>558</v>
      </c>
      <c r="K271" s="235"/>
      <c r="L271" s="236"/>
      <c r="M271" s="236"/>
      <c r="N271" s="237"/>
      <c r="O271" s="41"/>
      <c r="R271" s="216"/>
    </row>
    <row r="272" spans="1:26" ht="12.75" customHeight="1">
      <c r="A272" s="189">
        <v>173</v>
      </c>
      <c r="B272" s="190">
        <v>44551</v>
      </c>
      <c r="C272" s="190"/>
      <c r="D272" s="191" t="s">
        <v>118</v>
      </c>
      <c r="E272" s="192" t="s">
        <v>585</v>
      </c>
      <c r="F272" s="162">
        <v>2300</v>
      </c>
      <c r="G272" s="192"/>
      <c r="H272" s="192">
        <f>(2820+2200)/2</f>
        <v>2510</v>
      </c>
      <c r="I272" s="194">
        <v>3000</v>
      </c>
      <c r="J272" s="164" t="s">
        <v>826</v>
      </c>
      <c r="K272" s="165">
        <f>H272-F272</f>
        <v>210</v>
      </c>
      <c r="L272" s="166">
        <f>K272/F272</f>
        <v>9.1304347826086957E-2</v>
      </c>
      <c r="M272" s="161" t="s">
        <v>555</v>
      </c>
      <c r="N272" s="167">
        <v>44649</v>
      </c>
      <c r="O272" s="1"/>
      <c r="R272" s="216"/>
    </row>
    <row r="273" spans="1:18" ht="12.75" customHeight="1">
      <c r="A273" s="241">
        <v>174</v>
      </c>
      <c r="B273" s="236">
        <v>44606</v>
      </c>
      <c r="C273" s="241"/>
      <c r="D273" s="241" t="s">
        <v>410</v>
      </c>
      <c r="E273" s="238" t="s">
        <v>585</v>
      </c>
      <c r="F273" s="238" t="s">
        <v>820</v>
      </c>
      <c r="G273" s="238"/>
      <c r="H273" s="238"/>
      <c r="I273" s="238">
        <v>764</v>
      </c>
      <c r="J273" s="238" t="s">
        <v>558</v>
      </c>
      <c r="K273" s="238"/>
      <c r="L273" s="238"/>
      <c r="M273" s="238"/>
      <c r="N273" s="241"/>
      <c r="O273" s="41"/>
      <c r="R273" s="216"/>
    </row>
    <row r="274" spans="1:18" ht="12.75" customHeight="1">
      <c r="A274" s="241">
        <v>175</v>
      </c>
      <c r="B274" s="236">
        <v>44613</v>
      </c>
      <c r="C274" s="241"/>
      <c r="D274" s="241" t="s">
        <v>783</v>
      </c>
      <c r="E274" s="238" t="s">
        <v>585</v>
      </c>
      <c r="F274" s="238" t="s">
        <v>821</v>
      </c>
      <c r="G274" s="238"/>
      <c r="H274" s="238"/>
      <c r="I274" s="238">
        <v>1510</v>
      </c>
      <c r="J274" s="238" t="s">
        <v>558</v>
      </c>
      <c r="K274" s="238"/>
      <c r="L274" s="238"/>
      <c r="M274" s="238"/>
      <c r="N274" s="241"/>
      <c r="O274" s="41"/>
      <c r="R274" s="216"/>
    </row>
    <row r="275" spans="1:18" ht="12.75" customHeight="1">
      <c r="A275">
        <v>176</v>
      </c>
      <c r="B275" s="236">
        <v>44670</v>
      </c>
      <c r="C275" s="236"/>
      <c r="D275" s="241" t="s">
        <v>519</v>
      </c>
      <c r="E275" s="287" t="s">
        <v>585</v>
      </c>
      <c r="F275" s="238" t="s">
        <v>828</v>
      </c>
      <c r="G275" s="238"/>
      <c r="H275" s="238"/>
      <c r="I275" s="238">
        <v>553</v>
      </c>
      <c r="J275" s="238" t="s">
        <v>558</v>
      </c>
      <c r="K275" s="238"/>
      <c r="L275" s="238"/>
      <c r="M275" s="238"/>
      <c r="N275" s="238"/>
      <c r="O275" s="41"/>
      <c r="R275" s="216"/>
    </row>
    <row r="276" spans="1:18" ht="12.75" customHeight="1">
      <c r="A276" s="189">
        <v>177</v>
      </c>
      <c r="B276" s="190">
        <v>44746</v>
      </c>
      <c r="C276" s="190"/>
      <c r="D276" s="191" t="s">
        <v>863</v>
      </c>
      <c r="E276" s="192" t="s">
        <v>585</v>
      </c>
      <c r="F276" s="162">
        <v>207.5</v>
      </c>
      <c r="G276" s="192"/>
      <c r="H276" s="192">
        <v>254</v>
      </c>
      <c r="I276" s="194">
        <v>254</v>
      </c>
      <c r="J276" s="164" t="s">
        <v>643</v>
      </c>
      <c r="K276" s="165">
        <f>H276-F276</f>
        <v>46.5</v>
      </c>
      <c r="L276" s="166">
        <f>K276/F276</f>
        <v>0.22409638554216868</v>
      </c>
      <c r="M276" s="161" t="s">
        <v>555</v>
      </c>
      <c r="N276" s="167">
        <v>44792</v>
      </c>
      <c r="O276" s="1"/>
      <c r="R276" s="216"/>
    </row>
    <row r="277" spans="1:18" ht="12.75" customHeight="1">
      <c r="A277" s="215">
        <v>178</v>
      </c>
      <c r="B277" s="236">
        <v>44775</v>
      </c>
      <c r="D277" s="326" t="s">
        <v>458</v>
      </c>
      <c r="E277" s="325" t="s">
        <v>585</v>
      </c>
      <c r="F277" s="238" t="s">
        <v>864</v>
      </c>
      <c r="G277" s="238"/>
      <c r="H277" s="238"/>
      <c r="I277" s="238">
        <v>38</v>
      </c>
      <c r="J277" s="238" t="s">
        <v>558</v>
      </c>
      <c r="K277" s="238"/>
      <c r="L277" s="238"/>
      <c r="M277" s="238"/>
      <c r="N277" s="238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B279" s="217" t="s">
        <v>779</v>
      </c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A286" s="218"/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A287" s="218"/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A288" s="53"/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</sheetData>
  <autoFilter ref="R1:R284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7 K80 L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2022-09-09T02:45:19Z</dcterms:modified>
</cp:coreProperties>
</file>