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lesh Jain\Downloads\"/>
    </mc:Choice>
  </mc:AlternateContent>
  <bookViews>
    <workbookView xWindow="0" yWindow="0" windowWidth="23040" windowHeight="9072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F&amp;O)'!$A$65:$B$276</definedName>
  </definedNames>
  <calcPr calcId="162913"/>
</workbook>
</file>

<file path=xl/calcChain.xml><?xml version="1.0" encoding="utf-8"?>
<calcChain xmlns="http://schemas.openxmlformats.org/spreadsheetml/2006/main">
  <c r="P28" i="6" l="1"/>
  <c r="L13" i="6"/>
  <c r="K13" i="6"/>
  <c r="M13" i="6" s="1"/>
  <c r="P27" i="6"/>
  <c r="L24" i="6"/>
  <c r="K24" i="6"/>
  <c r="M24" i="6" s="1"/>
  <c r="P26" i="6"/>
  <c r="L20" i="6" l="1"/>
  <c r="K20" i="6"/>
  <c r="M20" i="6" s="1"/>
  <c r="L19" i="6"/>
  <c r="K19" i="6"/>
  <c r="M19" i="6" s="1"/>
  <c r="P25" i="6"/>
  <c r="P23" i="6"/>
  <c r="P22" i="6"/>
  <c r="L12" i="6" l="1"/>
  <c r="K12" i="6"/>
  <c r="M12" i="6" s="1"/>
  <c r="L10" i="6"/>
  <c r="K10" i="6"/>
  <c r="M10" i="6" s="1"/>
  <c r="P18" i="6" l="1"/>
  <c r="P15" i="6"/>
  <c r="P14" i="6"/>
  <c r="L17" i="6" l="1"/>
  <c r="K17" i="6"/>
  <c r="L21" i="6"/>
  <c r="K21" i="6"/>
  <c r="M21" i="6" s="1"/>
  <c r="M17" i="6" l="1"/>
  <c r="L16" i="6"/>
  <c r="K16" i="6"/>
  <c r="M16" i="6" s="1"/>
  <c r="P52" i="6" l="1"/>
  <c r="K11" i="6"/>
  <c r="L11" i="6"/>
  <c r="M11" i="6" l="1"/>
  <c r="K281" i="6" l="1"/>
  <c r="L281" i="6" s="1"/>
  <c r="K279" i="6" l="1"/>
  <c r="L279" i="6" s="1"/>
  <c r="K265" i="6" l="1"/>
  <c r="L265" i="6" s="1"/>
  <c r="K280" i="6" l="1"/>
  <c r="L280" i="6" s="1"/>
  <c r="K277" i="6" l="1"/>
  <c r="L277" i="6" s="1"/>
  <c r="K254" i="6" l="1"/>
  <c r="L254" i="6" s="1"/>
  <c r="K275" i="6" l="1"/>
  <c r="L275" i="6" s="1"/>
  <c r="K276" i="6" l="1"/>
  <c r="L276" i="6" s="1"/>
  <c r="K242" i="6" l="1"/>
  <c r="L242" i="6" s="1"/>
  <c r="K261" i="6" l="1"/>
  <c r="L261" i="6" s="1"/>
  <c r="K267" i="6" l="1"/>
  <c r="L267" i="6" s="1"/>
  <c r="K273" i="6" l="1"/>
  <c r="L273" i="6" s="1"/>
  <c r="P51" i="6" l="1"/>
  <c r="K252" i="6" l="1"/>
  <c r="L252" i="6" s="1"/>
  <c r="K262" i="6" l="1"/>
  <c r="L262" i="6" s="1"/>
  <c r="K268" i="6" l="1"/>
  <c r="L268" i="6" s="1"/>
  <c r="K236" i="6" l="1"/>
  <c r="L236" i="6" s="1"/>
  <c r="K237" i="6" l="1"/>
  <c r="L237" i="6" s="1"/>
  <c r="K263" i="6" l="1"/>
  <c r="L263" i="6" s="1"/>
  <c r="K255" i="6" l="1"/>
  <c r="L255" i="6" s="1"/>
  <c r="K259" i="6" l="1"/>
  <c r="L259" i="6" s="1"/>
  <c r="K264" i="6" l="1"/>
  <c r="L264" i="6" s="1"/>
  <c r="K256" i="6" l="1"/>
  <c r="L256" i="6" s="1"/>
  <c r="K250" i="6"/>
  <c r="L250" i="6" s="1"/>
  <c r="K258" i="6" l="1"/>
  <c r="L258" i="6" s="1"/>
  <c r="K246" i="6" l="1"/>
  <c r="L246" i="6" s="1"/>
  <c r="K247" i="6" l="1"/>
  <c r="L247" i="6" s="1"/>
  <c r="K240" i="6"/>
  <c r="L240" i="6" s="1"/>
  <c r="K257" i="6" l="1"/>
  <c r="L257" i="6" s="1"/>
  <c r="K251" i="6"/>
  <c r="L251" i="6" s="1"/>
  <c r="K253" i="6" l="1"/>
  <c r="L253" i="6" s="1"/>
  <c r="L6" i="2" l="1"/>
  <c r="K6" i="3"/>
  <c r="D7" i="5" l="1"/>
  <c r="M7" i="6"/>
  <c r="K248" i="6" l="1"/>
  <c r="L248" i="6" s="1"/>
  <c r="K245" i="6" l="1"/>
  <c r="L245" i="6" s="1"/>
  <c r="K249" i="6" l="1"/>
  <c r="L249" i="6" s="1"/>
  <c r="K244" i="6"/>
  <c r="L244" i="6" s="1"/>
  <c r="K243" i="6"/>
  <c r="L243" i="6" s="1"/>
  <c r="K241" i="6"/>
  <c r="L241" i="6" s="1"/>
  <c r="H239" i="6"/>
  <c r="K239" i="6" s="1"/>
  <c r="L239" i="6" s="1"/>
  <c r="K238" i="6"/>
  <c r="L238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F207" i="6"/>
  <c r="K207" i="6" s="1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F201" i="6"/>
  <c r="K201" i="6" s="1"/>
  <c r="L201" i="6" s="1"/>
  <c r="F200" i="6"/>
  <c r="K200" i="6" s="1"/>
  <c r="L200" i="6" s="1"/>
  <c r="K199" i="6"/>
  <c r="L199" i="6" s="1"/>
  <c r="F198" i="6"/>
  <c r="K198" i="6" s="1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2" i="6"/>
  <c r="L182" i="6" s="1"/>
  <c r="K180" i="6"/>
  <c r="L180" i="6" s="1"/>
  <c r="K179" i="6"/>
  <c r="L179" i="6" s="1"/>
  <c r="F178" i="6"/>
  <c r="K178" i="6" s="1"/>
  <c r="L178" i="6" s="1"/>
  <c r="K177" i="6"/>
  <c r="L177" i="6" s="1"/>
  <c r="K174" i="6"/>
  <c r="L174" i="6" s="1"/>
  <c r="K173" i="6"/>
  <c r="L173" i="6" s="1"/>
  <c r="K172" i="6"/>
  <c r="L172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2" i="6"/>
  <c r="L152" i="6" s="1"/>
  <c r="K150" i="6"/>
  <c r="L150" i="6" s="1"/>
  <c r="K148" i="6"/>
  <c r="L148" i="6" s="1"/>
  <c r="K146" i="6"/>
  <c r="L146" i="6" s="1"/>
  <c r="K145" i="6"/>
  <c r="L145" i="6" s="1"/>
  <c r="K144" i="6"/>
  <c r="L144" i="6" s="1"/>
  <c r="K142" i="6"/>
  <c r="L142" i="6" s="1"/>
  <c r="K141" i="6"/>
  <c r="L141" i="6" s="1"/>
  <c r="K140" i="6"/>
  <c r="L140" i="6" s="1"/>
  <c r="K139" i="6"/>
  <c r="K138" i="6"/>
  <c r="L138" i="6" s="1"/>
  <c r="K137" i="6"/>
  <c r="L137" i="6" s="1"/>
  <c r="K135" i="6"/>
  <c r="L135" i="6" s="1"/>
  <c r="K134" i="6"/>
  <c r="L134" i="6" s="1"/>
  <c r="K133" i="6"/>
  <c r="L133" i="6" s="1"/>
  <c r="K132" i="6"/>
  <c r="L132" i="6" s="1"/>
  <c r="K131" i="6"/>
  <c r="L131" i="6" s="1"/>
  <c r="F130" i="6"/>
  <c r="K130" i="6" s="1"/>
  <c r="L130" i="6" s="1"/>
  <c r="H129" i="6"/>
  <c r="K129" i="6" s="1"/>
  <c r="L129" i="6" s="1"/>
  <c r="K126" i="6"/>
  <c r="L126" i="6" s="1"/>
  <c r="K125" i="6"/>
  <c r="L125" i="6" s="1"/>
  <c r="K124" i="6"/>
  <c r="L124" i="6" s="1"/>
  <c r="K123" i="6"/>
  <c r="L123" i="6" s="1"/>
  <c r="K122" i="6"/>
  <c r="L122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H95" i="6"/>
  <c r="K95" i="6" s="1"/>
  <c r="L95" i="6" s="1"/>
  <c r="F94" i="6"/>
  <c r="K94" i="6" s="1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72" i="6"/>
  <c r="L72" i="6" s="1"/>
  <c r="K71" i="6"/>
  <c r="L71" i="6" s="1"/>
  <c r="K70" i="6"/>
  <c r="L70" i="6" s="1"/>
  <c r="K69" i="6"/>
  <c r="L69" i="6" s="1"/>
  <c r="K68" i="6"/>
  <c r="L68" i="6" s="1"/>
  <c r="K67" i="6"/>
  <c r="L67" i="6" s="1"/>
  <c r="K6" i="4"/>
</calcChain>
</file>

<file path=xl/sharedStrings.xml><?xml version="1.0" encoding="utf-8"?>
<sst xmlns="http://schemas.openxmlformats.org/spreadsheetml/2006/main" count="3490" uniqueCount="1188">
  <si>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</si>
  <si>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</si>
  <si>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</si>
  <si>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</si>
  <si>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</si>
  <si>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</si>
  <si>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</si>
  <si>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</si>
  <si>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</si>
  <si>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</si>
  <si>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</si>
  <si>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</si>
  <si>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</si>
  <si>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</si>
  <si>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</si>
  <si>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</si>
  <si>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</si>
  <si>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</si>
  <si>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</si>
  <si>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</si>
  <si>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</si>
  <si>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</si>
  <si>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</si>
  <si>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</si>
  <si>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</si>
  <si>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</si>
  <si>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</si>
  <si>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</si>
  <si>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</si>
  <si>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</si>
  <si>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</si>
  <si>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</si>
  <si>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</si>
  <si>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</si>
  <si>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</si>
  <si>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</si>
  <si>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</si>
  <si>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</si>
  <si>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</si>
  <si>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</si>
  <si>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</si>
  <si>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</si>
  <si>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</si>
  <si>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</si>
  <si>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</si>
  <si>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</si>
  <si>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</si>
  <si>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</si>
  <si>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</si>
  <si>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</si>
  <si>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</si>
  <si>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</si>
  <si>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</si>
  <si>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</si>
  <si>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</si>
  <si>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</si>
  <si>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</si>
  <si>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</si>
  <si>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</si>
  <si>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</si>
  <si>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</si>
  <si>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</si>
  <si>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</si>
  <si>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</si>
  <si>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</si>
  <si>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</si>
  <si>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</si>
  <si>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</si>
  <si>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</si>
  <si>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</si>
  <si>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</si>
  <si>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</si>
  <si>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</si>
  <si>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</si>
  <si>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</si>
  <si>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</si>
  <si>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</si>
  <si>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</si>
  <si>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</si>
  <si>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</si>
  <si>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</si>
  <si>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</si>
  <si>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</si>
  <si>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</si>
  <si>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</si>
  <si>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</si>
  <si>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</si>
  <si>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</si>
  <si>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</si>
  <si>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</si>
  <si>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</si>
  <si>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</si>
  <si>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</si>
  <si>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</si>
  <si>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</si>
  <si>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</si>
  <si>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</si>
  <si>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</si>
  <si>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</si>
  <si>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</si>
  <si>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</si>
  <si>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</si>
  <si>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</si>
  <si>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</si>
  <si>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</si>
  <si>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</si>
  <si>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</si>
  <si>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</si>
  <si>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</si>
  <si>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</si>
  <si>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</si>
  <si>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</si>
  <si>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</si>
  <si>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</si>
  <si>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</si>
  <si>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</si>
  <si>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</si>
  <si>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</si>
  <si>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</si>
  <si>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</si>
  <si>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</si>
  <si>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</si>
  <si>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</si>
  <si>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</si>
  <si>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</si>
  <si>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</si>
  <si>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</si>
  <si>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</si>
  <si>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</si>
  <si>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</si>
  <si>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</si>
  <si>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</si>
  <si>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</si>
  <si>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</si>
  <si>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</si>
  <si>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</si>
  <si>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</si>
  <si>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</si>
  <si>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</si>
  <si>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</si>
  <si>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</si>
  <si>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</si>
  <si>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</si>
  <si>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</si>
  <si>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</si>
  <si>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</si>
  <si>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</si>
  <si>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</si>
  <si>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</si>
  <si>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</si>
  <si>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</si>
  <si>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</si>
  <si>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</si>
  <si>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</si>
  <si>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</si>
  <si>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</si>
  <si>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</si>
  <si>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</si>
  <si>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</si>
  <si>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</si>
  <si>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</si>
  <si>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</si>
  <si>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</si>
  <si>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</si>
  <si>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</si>
  <si>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</si>
  <si>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</si>
  <si>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</si>
  <si>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</si>
  <si>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</si>
  <si>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</si>
  <si>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</si>
  <si>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</si>
  <si>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</si>
  <si>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</si>
  <si>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</si>
  <si>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</si>
  <si>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</si>
  <si>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</si>
  <si>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</si>
  <si>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</si>
  <si>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</si>
  <si>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</si>
  <si>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</si>
  <si>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</si>
  <si>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</si>
  <si>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</si>
  <si>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</si>
  <si>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</si>
  <si>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</si>
  <si>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</si>
  <si>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</si>
  <si>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</si>
  <si>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</si>
  <si>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</si>
  <si>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</si>
  <si>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</si>
  <si>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</si>
  <si>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</si>
  <si>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</si>
  <si>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</si>
  <si>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</si>
  <si>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</si>
  <si>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</si>
  <si>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</si>
  <si>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</si>
  <si>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</si>
  <si>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</si>
  <si>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</si>
  <si>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</si>
  <si>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</si>
  <si>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</si>
  <si>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</si>
  <si>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</si>
  <si>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</si>
  <si>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</si>
  <si>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</si>
  <si>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</si>
  <si>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</si>
  <si>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</si>
  <si>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</si>
  <si>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</si>
  <si>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</si>
  <si>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</si>
  <si>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</si>
  <si>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</si>
  <si>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</si>
  <si>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</si>
  <si>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</si>
  <si>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</si>
  <si>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</si>
  <si>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</si>
  <si>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</si>
  <si>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</si>
  <si>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</si>
  <si>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</si>
  <si>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</si>
  <si>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</si>
  <si>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</si>
  <si>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</si>
  <si>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</si>
  <si>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</si>
  <si>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</si>
  <si>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</si>
  <si>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</si>
  <si>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</si>
  <si>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</si>
  <si>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</si>
  <si>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</si>
  <si>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</si>
  <si>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</si>
  <si>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</si>
  <si>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</si>
  <si>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</si>
  <si>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</si>
  <si>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</si>
  <si>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</si>
  <si>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</si>
  <si>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</si>
  <si>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</si>
  <si>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</si>
  <si>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</si>
  <si>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</si>
  <si>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</si>
  <si>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</si>
  <si>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</si>
  <si>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</si>
  <si>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</si>
  <si>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</si>
  <si>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</si>
  <si>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</si>
  <si>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</si>
  <si>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</si>
  <si>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</si>
  <si>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</si>
  <si>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</si>
  <si>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</si>
  <si>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</si>
  <si>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</si>
  <si>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</si>
  <si>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</si>
  <si>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</si>
  <si>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</si>
  <si>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</si>
  <si>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</si>
  <si>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</si>
  <si>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</si>
  <si>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</si>
  <si>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</si>
  <si>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</si>
  <si>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</si>
  <si>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</si>
  <si>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</si>
  <si>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</si>
  <si>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</si>
  <si>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</si>
  <si>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</si>
  <si>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</si>
  <si>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</si>
  <si>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</si>
  <si>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</si>
  <si>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</si>
  <si>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</si>
  <si>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</si>
  <si>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</si>
  <si>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</si>
  <si>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</si>
  <si>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</si>
  <si>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</si>
  <si>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</si>
  <si>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</si>
  <si>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</si>
  <si>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</si>
  <si>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</si>
  <si>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</si>
  <si>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</si>
  <si>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</si>
  <si>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</si>
  <si>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</si>
  <si>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</si>
  <si>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</si>
  <si>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</si>
  <si>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</si>
  <si>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</si>
  <si>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</si>
  <si>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</si>
  <si>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</si>
  <si>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</si>
  <si>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</si>
  <si>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</si>
  <si>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</si>
  <si>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</si>
  <si>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</si>
  <si>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</si>
  <si>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</si>
  <si>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</si>
  <si>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</si>
  <si>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</si>
  <si>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</si>
  <si>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</si>
  <si>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</si>
  <si>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</si>
  <si>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</si>
  <si>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</si>
  <si>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</si>
  <si>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</si>
  <si>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</si>
  <si>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</si>
  <si>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</si>
  <si>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</si>
  <si>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</si>
  <si>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</si>
  <si>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</si>
  <si>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</si>
  <si>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</si>
  <si>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</si>
  <si>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</si>
  <si>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</si>
  <si>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</si>
  <si>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</si>
  <si>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</si>
  <si>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</si>
  <si>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</si>
  <si>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</si>
  <si>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</si>
  <si>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</si>
  <si>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</si>
  <si>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</si>
  <si>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</si>
  <si>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</si>
  <si>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</si>
  <si>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</si>
  <si>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</si>
  <si>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</si>
  <si>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</si>
  <si>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</si>
  <si>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</si>
  <si>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</si>
  <si>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</si>
  <si>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</si>
  <si>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</si>
  <si>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</si>
  <si>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</si>
  <si>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</si>
  <si>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</si>
  <si>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</si>
  <si>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</si>
  <si>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</si>
  <si>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</si>
  <si>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</si>
  <si>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</si>
  <si>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</si>
  <si>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</si>
  <si>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</si>
  <si>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</si>
  <si>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</si>
  <si>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</si>
  <si>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</si>
  <si>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</si>
  <si>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</si>
  <si>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</si>
  <si>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</si>
  <si>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</si>
  <si>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</si>
  <si>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</si>
  <si>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</si>
  <si>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</si>
  <si>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</si>
  <si>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</si>
  <si>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</si>
  <si>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</si>
  <si>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</si>
  <si>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</si>
  <si>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</si>
  <si>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</si>
  <si>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</si>
  <si>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</si>
  <si>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</si>
  <si>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</si>
  <si>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</si>
  <si>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</si>
  <si>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</si>
  <si>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</si>
  <si>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</si>
  <si>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</si>
  <si>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</si>
  <si>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</si>
  <si>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</si>
  <si>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</si>
  <si>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</si>
  <si>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</si>
  <si>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</si>
  <si>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</si>
  <si>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</si>
  <si>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</si>
  <si>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</si>
  <si>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</si>
  <si>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</si>
  <si>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</si>
  <si>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</si>
  <si>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</si>
  <si>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</si>
  <si>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</si>
  <si>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</si>
  <si>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</si>
  <si>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</si>
  <si>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</si>
  <si>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</si>
  <si>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</si>
  <si>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</si>
  <si>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</si>
  <si>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</si>
  <si>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</si>
  <si>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</si>
  <si>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</si>
  <si>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</si>
  <si>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</si>
  <si>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</si>
  <si>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</si>
  <si>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</si>
  <si>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</si>
  <si>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</si>
  <si>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</si>
  <si>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</si>
  <si>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</si>
  <si>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</si>
  <si>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</si>
  <si>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</si>
  <si>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</si>
  <si>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</si>
  <si>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</si>
  <si>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</si>
  <si>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</si>
  <si>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</si>
  <si>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</si>
  <si>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</si>
  <si>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</si>
  <si>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</si>
  <si>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</si>
  <si>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</si>
  <si>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</si>
  <si>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</si>
  <si>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</si>
  <si>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</si>
  <si>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</si>
  <si>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</si>
  <si>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</si>
  <si>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</si>
  <si>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</si>
  <si>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</si>
  <si>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</si>
  <si>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</si>
  <si>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</si>
  <si>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</si>
  <si>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</si>
  <si>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</si>
  <si>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</si>
  <si>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</si>
  <si>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</si>
  <si>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</si>
  <si>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</si>
  <si>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</si>
  <si>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</si>
  <si>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</si>
  <si>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</si>
  <si>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</si>
  <si>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</si>
  <si>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</si>
  <si>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</si>
  <si>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</si>
  <si>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</si>
  <si>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</si>
  <si>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</si>
  <si>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</si>
  <si>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</si>
  <si>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</si>
  <si>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</si>
  <si>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</si>
  <si>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</si>
  <si>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</si>
  <si>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</si>
  <si>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</si>
  <si>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</si>
  <si>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</si>
  <si>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</si>
  <si>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</si>
  <si>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</si>
  <si>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</si>
  <si>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</si>
  <si>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</si>
  <si>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</si>
  <si>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</si>
  <si>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</si>
  <si>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</si>
  <si>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</si>
  <si>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</si>
  <si>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</si>
  <si>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</si>
  <si>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</si>
  <si>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</si>
  <si>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</si>
  <si>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</si>
  <si>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</si>
  <si>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</si>
  <si>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</si>
  <si>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</si>
  <si>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</si>
  <si>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</si>
  <si>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</si>
  <si>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</si>
  <si>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</si>
  <si>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</si>
  <si>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</si>
  <si>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</si>
  <si>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</si>
  <si>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</si>
  <si>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</si>
  <si>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</si>
  <si>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</si>
  <si>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</si>
  <si>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</si>
  <si>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</si>
  <si>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</si>
  <si>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</si>
  <si>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</si>
  <si>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</si>
  <si>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</si>
  <si>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</si>
  <si>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</si>
  <si>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</si>
  <si>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</si>
  <si>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</si>
  <si>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</si>
  <si>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</si>
  <si>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</si>
  <si>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</si>
  <si>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</si>
  <si>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</si>
  <si>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</si>
  <si>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</si>
  <si>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</si>
  <si>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</si>
  <si>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</si>
  <si>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</si>
  <si>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</si>
  <si>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</si>
  <si>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</si>
  <si>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</si>
  <si>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</si>
  <si>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</si>
  <si>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</si>
  <si>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</si>
  <si>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</si>
  <si>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</si>
  <si>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</si>
  <si>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</si>
  <si>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</si>
  <si>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</si>
  <si>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</si>
  <si>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</si>
  <si>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</si>
  <si>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</si>
  <si>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</si>
  <si>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</si>
  <si>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</si>
  <si>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</si>
  <si>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</si>
  <si>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</si>
  <si>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</si>
  <si>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</si>
  <si>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</si>
  <si>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</si>
  <si>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</si>
  <si>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</si>
  <si>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</si>
  <si>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</si>
  <si>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</si>
  <si>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</si>
  <si>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</si>
  <si>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</si>
  <si>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</si>
  <si>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</si>
  <si>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</si>
  <si>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</si>
  <si>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</si>
  <si>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</si>
  <si>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</si>
  <si>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</si>
  <si>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</si>
  <si>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</si>
  <si>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</si>
  <si>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</si>
  <si>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</si>
  <si>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</si>
  <si>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</si>
  <si>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</si>
  <si>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</si>
  <si>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</si>
  <si>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</si>
  <si>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</si>
  <si>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</si>
  <si>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</si>
  <si>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</si>
  <si>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</si>
  <si>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</si>
  <si>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</si>
  <si>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</si>
  <si>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</si>
  <si>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</si>
  <si>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</si>
  <si>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</si>
  <si>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</si>
  <si>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</si>
  <si>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</si>
  <si>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</si>
  <si>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</si>
  <si>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</si>
  <si>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</si>
  <si>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</si>
  <si>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</si>
  <si>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</si>
  <si>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</si>
  <si>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</si>
  <si>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</si>
  <si>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</si>
  <si>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</si>
  <si>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</si>
  <si>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</si>
  <si>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</si>
  <si>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</si>
  <si>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</si>
  <si>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</si>
  <si>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</si>
  <si>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</si>
  <si>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</si>
  <si>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</si>
  <si>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</si>
  <si>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</si>
  <si>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</si>
  <si>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</si>
  <si>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</si>
  <si>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</si>
  <si>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</si>
  <si>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</si>
  <si>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</si>
  <si>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</si>
  <si>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</si>
  <si>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</si>
  <si>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</si>
  <si>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</si>
  <si>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</si>
  <si>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</si>
  <si>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</si>
  <si>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</si>
  <si>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</si>
  <si>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</si>
  <si>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</si>
  <si>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</si>
  <si>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</si>
  <si>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</si>
  <si>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</si>
  <si>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</si>
  <si>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</si>
  <si>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</si>
  <si>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</si>
  <si>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</si>
  <si>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</si>
  <si>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</si>
  <si>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</si>
  <si>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</si>
  <si>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</si>
  <si>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</si>
  <si>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</si>
  <si>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</si>
  <si>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</si>
  <si>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</si>
  <si>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</si>
  <si>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</si>
  <si>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</si>
  <si>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</si>
  <si>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</si>
  <si>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</si>
  <si>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</si>
  <si>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</si>
  <si>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</si>
  <si>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</si>
  <si>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</si>
  <si>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</si>
  <si>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</si>
  <si>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</si>
  <si>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</si>
  <si>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</si>
  <si>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</si>
  <si>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</si>
  <si>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</si>
  <si>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</si>
  <si>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</si>
  <si>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</si>
  <si>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</si>
  <si>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</si>
  <si>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</si>
  <si>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</si>
  <si>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</si>
  <si>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</si>
  <si>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</si>
  <si>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</si>
  <si>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</si>
  <si>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</si>
  <si>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</si>
  <si>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</si>
  <si>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</si>
  <si>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</si>
  <si>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</si>
  <si>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</si>
  <si>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</si>
  <si>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</si>
  <si>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</si>
  <si>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</si>
  <si>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</si>
  <si>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</si>
  <si>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</si>
  <si>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</si>
  <si>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</si>
  <si>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</si>
  <si>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</si>
  <si>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</si>
  <si>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</si>
  <si>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</si>
  <si>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</si>
  <si>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</si>
  <si>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</si>
  <si>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</si>
  <si>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</si>
  <si>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</si>
  <si>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</si>
  <si>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</si>
  <si>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</si>
  <si>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</si>
  <si>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</si>
  <si>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</si>
  <si>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</si>
  <si>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</si>
  <si>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</si>
  <si>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</si>
  <si>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</si>
  <si>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</si>
  <si>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</si>
  <si>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</si>
  <si>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</si>
  <si>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</si>
  <si>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</si>
  <si>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</si>
  <si>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</si>
  <si>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</si>
  <si>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</si>
  <si>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</si>
  <si>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</si>
  <si>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</si>
  <si>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</si>
  <si>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</si>
  <si>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</si>
  <si>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</si>
  <si>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</si>
  <si>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</si>
  <si>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</si>
  <si>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</si>
  <si>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</si>
  <si>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</si>
  <si>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</si>
  <si>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</si>
  <si>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</si>
  <si>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</si>
  <si>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</si>
  <si>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</si>
  <si>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</si>
  <si>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1500-1520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</si>
  <si>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</si>
  <si>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</si>
  <si>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</si>
  <si>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</si>
  <si>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</si>
  <si>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</si>
  <si>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</si>
  <si>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</si>
  <si>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</si>
  <si>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</si>
  <si>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</si>
  <si>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</si>
  <si>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</si>
  <si>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</si>
  <si>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</si>
  <si>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</si>
  <si>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</si>
  <si>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</si>
  <si>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</si>
  <si>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</si>
  <si>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</si>
  <si>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</si>
  <si>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Chemicals</t>
  </si>
  <si>
    <t>Profiit of Rs.15/-</t>
  </si>
  <si>
    <t>1320-1330</t>
  </si>
  <si>
    <t>LTF</t>
  </si>
  <si>
    <t>NSE</t>
  </si>
  <si>
    <t>Accu &lt;&gt;</t>
  </si>
  <si>
    <t>H</t>
  </si>
  <si>
    <t>K</t>
  </si>
  <si>
    <t>V</t>
  </si>
  <si>
    <t>J</t>
  </si>
  <si>
    <t>R</t>
  </si>
  <si>
    <t>D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</si>
  <si>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</si>
  <si>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</si>
  <si>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</si>
  <si>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</si>
  <si>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</si>
  <si>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</si>
  <si>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</si>
  <si>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</si>
  <si>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</si>
  <si>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</si>
  <si>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</si>
  <si>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</si>
  <si>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</si>
  <si>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</si>
  <si>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</si>
  <si>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</si>
  <si>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</si>
  <si>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</si>
  <si>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</si>
  <si>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</si>
  <si>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</si>
  <si>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</si>
  <si>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</si>
  <si>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</si>
  <si>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</si>
  <si>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</si>
  <si>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</si>
  <si>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</si>
  <si>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</si>
  <si>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</si>
  <si>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</si>
  <si>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47.64-51.64</t>
  </si>
  <si>
    <t>MULTIPLIER SHARE &amp; STOCK ADVISORS PRIVATE LIMITED</t>
  </si>
  <si>
    <t>HRTI PRIVATE LIMITED</t>
  </si>
  <si>
    <t>UNITDSPR</t>
  </si>
  <si>
    <t>AEGISLOG</t>
  </si>
  <si>
    <t>900-950</t>
  </si>
  <si>
    <t>10000-10400</t>
  </si>
  <si>
    <t>3300-3500</t>
  </si>
  <si>
    <t>TIMETECHNO</t>
  </si>
  <si>
    <t>320-330</t>
  </si>
  <si>
    <t>Retail Research Technical Calls &amp; Fundamental Performance Report for the month of July-2024</t>
  </si>
  <si>
    <t>StockSplit ^</t>
  </si>
  <si>
    <t>PGEL ^</t>
  </si>
  <si>
    <t>195-210</t>
  </si>
  <si>
    <t>TTIL</t>
  </si>
  <si>
    <t>1720-1800</t>
  </si>
  <si>
    <t>GRAVITON RESEARCH CAPITAL LLP</t>
  </si>
  <si>
    <t>2390-2470</t>
  </si>
  <si>
    <t>2650-2800</t>
  </si>
  <si>
    <t>3825-4025</t>
  </si>
  <si>
    <t>4500-5000</t>
  </si>
  <si>
    <t>170.5-176.5</t>
  </si>
  <si>
    <t>195-205</t>
  </si>
  <si>
    <t>1840-1940</t>
  </si>
  <si>
    <t>5040-5170</t>
  </si>
  <si>
    <t>5540-5900</t>
  </si>
  <si>
    <t>1700-1800</t>
  </si>
  <si>
    <t>AFEL</t>
  </si>
  <si>
    <t>ALICON</t>
  </si>
  <si>
    <t>1235-1265</t>
  </si>
  <si>
    <t>SAMMAANCAP</t>
  </si>
  <si>
    <t>GACM Technologies Limited</t>
  </si>
  <si>
    <t>6200-6500</t>
  </si>
  <si>
    <t>Profit of Rs.500/-</t>
  </si>
  <si>
    <t>GUJTLRM</t>
  </si>
  <si>
    <t>SRESTHA</t>
  </si>
  <si>
    <t>TROM</t>
  </si>
  <si>
    <t>Trom Industries Limited</t>
  </si>
  <si>
    <t>GATECH-RE</t>
  </si>
  <si>
    <t>Loss of Rs.325/-</t>
  </si>
  <si>
    <t>Loss of Rs.105/-</t>
  </si>
  <si>
    <t>DHRUV GANJI</t>
  </si>
  <si>
    <t>PARAG COMMOSALES</t>
  </si>
  <si>
    <t>JALAN</t>
  </si>
  <si>
    <t>Jalan Transolu. India Ltd</t>
  </si>
  <si>
    <t>ASHWIN STOCKS AND INVESTMENT PRIVATE LIMITED</t>
  </si>
  <si>
    <t>Loss of Rs.50/-</t>
  </si>
  <si>
    <t>Loss of Rs.175/-</t>
  </si>
  <si>
    <t>969-1029</t>
  </si>
  <si>
    <t>1120-1200</t>
  </si>
  <si>
    <t>3495-3595</t>
  </si>
  <si>
    <t>3750-3900</t>
  </si>
  <si>
    <t>284-300</t>
  </si>
  <si>
    <t>280-292</t>
  </si>
  <si>
    <t>320-340</t>
  </si>
  <si>
    <t>Loss of Rs.75/-</t>
  </si>
  <si>
    <t>Loss of Rs.10.5/-</t>
  </si>
  <si>
    <t>VIKRAMBHAI GOKALBHAI CHAUDHARI</t>
  </si>
  <si>
    <t>MAYUKH</t>
  </si>
  <si>
    <t>RFLL</t>
  </si>
  <si>
    <t>KIRAN MITTAL</t>
  </si>
  <si>
    <t>ROYALCU</t>
  </si>
  <si>
    <t>ARENTERP</t>
  </si>
  <si>
    <t>Rajdharshan Inds Ltd</t>
  </si>
  <si>
    <t>ASHALOG</t>
  </si>
  <si>
    <t>Ashapura Logistics Ltd</t>
  </si>
  <si>
    <t>MANSI SHARE AND STOCK ADVISORS PVT LTD</t>
  </si>
  <si>
    <t>MTNL</t>
  </si>
  <si>
    <t>Maha Tel Nigam Ltd.</t>
  </si>
  <si>
    <t>RAJINDLTD</t>
  </si>
  <si>
    <t>Rajputana Industries Ltd</t>
  </si>
  <si>
    <t>SPRL</t>
  </si>
  <si>
    <t>SP Refractories Limited</t>
  </si>
  <si>
    <t>SPEXTRA MULTIBIZ PRIVATE LIMITED</t>
  </si>
  <si>
    <t>TBZ</t>
  </si>
  <si>
    <t>Trib Bhimji Zaveri Ltd</t>
  </si>
  <si>
    <t>NEWLIGHT</t>
  </si>
  <si>
    <t>RAJ KUMAR BHATIA</t>
  </si>
  <si>
    <t>PVVINFRA</t>
  </si>
  <si>
    <t>RUDRA</t>
  </si>
  <si>
    <t>TCNSBRANDS</t>
  </si>
  <si>
    <t>TA FDI INVESTORS LIMITED</t>
  </si>
  <si>
    <t>GAURI NANDAN TRADERS</t>
  </si>
  <si>
    <t>KUNAL NAHAR HUF</t>
  </si>
  <si>
    <t>GACMDVR-RE</t>
  </si>
  <si>
    <t>ABHI RAJESHKUMAR PATEL</t>
  </si>
  <si>
    <t>HFCL Limited</t>
  </si>
  <si>
    <t>VINOD  KUMAR</t>
  </si>
  <si>
    <t>LYPSAGEMS</t>
  </si>
  <si>
    <t>Lypsa Gems &amp; Jewel Ltd</t>
  </si>
  <si>
    <t>AMIT KUMAR JAIN</t>
  </si>
  <si>
    <t>ISHAAN TRADEFIN LLP</t>
  </si>
  <si>
    <t>SAHASTRAA ADVISORS PRIVATE LIMITED</t>
  </si>
  <si>
    <t>SETU SECURITIES PVT LTD</t>
  </si>
  <si>
    <t>ALBULA INVESTMENT FUND LTD</t>
  </si>
  <si>
    <t>GIRIRAJ STOCK BROKING PRIVATE LIMITED</t>
  </si>
  <si>
    <t>TCNS Clothing Co. Limited</t>
  </si>
  <si>
    <t>VENKEYS</t>
  </si>
  <si>
    <t>Venky's (India) Limited</t>
  </si>
  <si>
    <t>JHS</t>
  </si>
  <si>
    <t>JHS Svendgaard Laboratori</t>
  </si>
  <si>
    <t>SIXTH SENSE INDIA OPPORTUNITIES 11</t>
  </si>
  <si>
    <t>LTS INVESTMENT FUND LTD</t>
  </si>
  <si>
    <t>YUGA STOCKS AND COMMODITIES PRIVATE LIMITED  .</t>
  </si>
  <si>
    <t>1426-1456</t>
  </si>
  <si>
    <t>1530-1600</t>
  </si>
  <si>
    <t>Profit of Rs.12.5/-</t>
  </si>
  <si>
    <t>241.5-247.5</t>
  </si>
  <si>
    <t>262-277</t>
  </si>
  <si>
    <t>358-368</t>
  </si>
  <si>
    <t>Loss of Rs.62/-</t>
  </si>
  <si>
    <t>400-430</t>
  </si>
  <si>
    <t>SHAILESH KANJIBHAI DHAMELIYA</t>
  </si>
  <si>
    <t>SEIFER RICHARD MASCARENHAS</t>
  </si>
  <si>
    <t>AKSHAR</t>
  </si>
  <si>
    <t>SANJAYBHAIBHAGWANBHAIJALODRA</t>
  </si>
  <si>
    <t>SILONI UPPAL</t>
  </si>
  <si>
    <t>BONANZA PORTFOLIO LIMITED</t>
  </si>
  <si>
    <t>KIRAN TRIVEDI HUF</t>
  </si>
  <si>
    <t>ASINPET</t>
  </si>
  <si>
    <t>VIVEK KANDA</t>
  </si>
  <si>
    <t>COMFINCAP</t>
  </si>
  <si>
    <t>WEALTH MINE NETWORKS PRIVATE LIMITED</t>
  </si>
  <si>
    <t>CONTAINE</t>
  </si>
  <si>
    <t>BOTCHA BHAVANI</t>
  </si>
  <si>
    <t>EASYFIN</t>
  </si>
  <si>
    <t>LOTUS GLOBAL INVESTMENTS LIMITED</t>
  </si>
  <si>
    <t>FTL</t>
  </si>
  <si>
    <t>MANASAGARWAL</t>
  </si>
  <si>
    <t>GTL</t>
  </si>
  <si>
    <t>GREEN PEAKS ENTERPRISES LLP</t>
  </si>
  <si>
    <t>HARDIKHASUBHAIKANANI</t>
  </si>
  <si>
    <t>INDXTRA</t>
  </si>
  <si>
    <t>SUMIT SINGHANIA</t>
  </si>
  <si>
    <t>JANUSCORP</t>
  </si>
  <si>
    <t>KAMLESHBHAI JIVRAMBHAI GAMBHAVA</t>
  </si>
  <si>
    <t>JETKINGQ</t>
  </si>
  <si>
    <t>MANISHVERMA</t>
  </si>
  <si>
    <t>KEMISTAR</t>
  </si>
  <si>
    <t>KIFS ENTERPRISE</t>
  </si>
  <si>
    <t>RAVI JABBAR SHARMA</t>
  </si>
  <si>
    <t>NTCIND</t>
  </si>
  <si>
    <t>RAMAKANT RAMNIWAS KASAT</t>
  </si>
  <si>
    <t>PRADHIN</t>
  </si>
  <si>
    <t>ANILKUMAR</t>
  </si>
  <si>
    <t>PROFINC</t>
  </si>
  <si>
    <t>SHRENI SHARES LTD</t>
  </si>
  <si>
    <t>PROTEAN</t>
  </si>
  <si>
    <t>STANDARD CHARTERED BANK</t>
  </si>
  <si>
    <t>SETU SECURITIES PVT. LTD.</t>
  </si>
  <si>
    <t>CTIL MEDIA PRIVATE LIMITED</t>
  </si>
  <si>
    <t>KTR CONSTRUCTIONS LLP</t>
  </si>
  <si>
    <t>RELICAB</t>
  </si>
  <si>
    <t>EMRALD COMMERCIAL LIMITED</t>
  </si>
  <si>
    <t>SANJIB KUMAR PATWARI</t>
  </si>
  <si>
    <t>TRUPTI KETAN KARANI</t>
  </si>
  <si>
    <t>JYOTHI KAILASH KABRA</t>
  </si>
  <si>
    <t>SCARNOSE</t>
  </si>
  <si>
    <t>SHILINDORE</t>
  </si>
  <si>
    <t>CENTURY 21 OFFICESPACE PRIVATE LIMITED</t>
  </si>
  <si>
    <t>MP ENTERTAINMENT AND DEVELOPERS PRIVATE LIMITED</t>
  </si>
  <si>
    <t>KAYUM RAZAK DHANANI</t>
  </si>
  <si>
    <t>SHRYDUS</t>
  </si>
  <si>
    <t>J M FINANCIAL AND INVESTMENT CONSULTANCY SERVICES PRIVATE LIMITED</t>
  </si>
  <si>
    <t>SIPTL</t>
  </si>
  <si>
    <t>PANKAJ KUMAR BAHETI</t>
  </si>
  <si>
    <t>VIKRAM JAIN</t>
  </si>
  <si>
    <t>STARHFL</t>
  </si>
  <si>
    <t>SAPAN ANIL SHAH HUF</t>
  </si>
  <si>
    <t>SUUMAYA</t>
  </si>
  <si>
    <t>SUNRISE GILTS AND SECURITIES PVT LTD</t>
  </si>
  <si>
    <t>IRIS COMPUTERS LIMITED</t>
  </si>
  <si>
    <t>SW1</t>
  </si>
  <si>
    <t>SNEHA SANJEEV LUNKAD</t>
  </si>
  <si>
    <t>LAXMIPAT DUDHERIA</t>
  </si>
  <si>
    <t>PARAG MULTI TRADE LLP</t>
  </si>
  <si>
    <t>RAJESH PARASMAL SHAH</t>
  </si>
  <si>
    <t>ZAHERA TRADERS LLP</t>
  </si>
  <si>
    <t>SIDDHANT SHIRISH SHAH</t>
  </si>
  <si>
    <t>VASUDHAGAM</t>
  </si>
  <si>
    <t>ASHIABANU ANVARLI SAIYAD</t>
  </si>
  <si>
    <t>ANANDBHAI BALDEVBHAI DESAI</t>
  </si>
  <si>
    <t>VENTURA</t>
  </si>
  <si>
    <t>ASHA UMAKANT VASAIKAR</t>
  </si>
  <si>
    <t>20MICRONS</t>
  </si>
  <si>
    <t>20 Microns Limited</t>
  </si>
  <si>
    <t>AKASH</t>
  </si>
  <si>
    <t>Akash Infra-Projects Ltd</t>
  </si>
  <si>
    <t>KHANT PIYUSHKUMAR</t>
  </si>
  <si>
    <t>Akshar Spintex Limited</t>
  </si>
  <si>
    <t>SHUBHAM ASHOKBHAI PATEL</t>
  </si>
  <si>
    <t>CHANDAN  CHAURASIYA</t>
  </si>
  <si>
    <t>MAKVANA MITESH</t>
  </si>
  <si>
    <t>JIGAR SURENDRA NANDU</t>
  </si>
  <si>
    <t>ANNAPURNA</t>
  </si>
  <si>
    <t>Annapurna Swadisht Ltd</t>
  </si>
  <si>
    <t>AJAY SHIV NARAYAN UPADHYAYA</t>
  </si>
  <si>
    <t>ANTGRAPHIC</t>
  </si>
  <si>
    <t>Antarctica Graphics Ltd</t>
  </si>
  <si>
    <t>VIBRANT SECURITIES PVT. LTD</t>
  </si>
  <si>
    <t>MANISH VERMA</t>
  </si>
  <si>
    <t>PRADEEP GUPTA</t>
  </si>
  <si>
    <t>ACHINTYA SECURITIES PRIVATE LIMITED</t>
  </si>
  <si>
    <t>TRANSGLOBAL SECURITIES LTD</t>
  </si>
  <si>
    <t>POOJA JAIN</t>
  </si>
  <si>
    <t>ARPIT JAIN HUF</t>
  </si>
  <si>
    <t>TRIMURTI CAPITAL BROKING LLP</t>
  </si>
  <si>
    <t>BONANZA PORTFOLIO LTD</t>
  </si>
  <si>
    <t>LIESHA CORPORATION PRIVATE LIMITED .</t>
  </si>
  <si>
    <t>BLS Intl Servs Ltd</t>
  </si>
  <si>
    <t>SW CAPITAL PRIVATE LIMITED</t>
  </si>
  <si>
    <t>DCW</t>
  </si>
  <si>
    <t>DCW Ltd</t>
  </si>
  <si>
    <t>DHARIWAL</t>
  </si>
  <si>
    <t>Dhariwalcorp Limited</t>
  </si>
  <si>
    <t>BIREN P GANDHI</t>
  </si>
  <si>
    <t>DHTL</t>
  </si>
  <si>
    <t>Docmode Health Tech Ltd</t>
  </si>
  <si>
    <t>RAMESH KUMAR JAIN</t>
  </si>
  <si>
    <t>FUSION</t>
  </si>
  <si>
    <t>Fusion Micro Finance Ltd</t>
  </si>
  <si>
    <t>KINJAL TAPANKUMAR PATEL</t>
  </si>
  <si>
    <t>JAIN PREDEEP</t>
  </si>
  <si>
    <t>IGARASHI</t>
  </si>
  <si>
    <t>Igarashi Motors India Lim</t>
  </si>
  <si>
    <t>IITL</t>
  </si>
  <si>
    <t>Industrial Inv Trust Ltd</t>
  </si>
  <si>
    <t>NARESH MITTAL</t>
  </si>
  <si>
    <t>MADHUKAR SHETH</t>
  </si>
  <si>
    <t>ITD Cementation India Lim</t>
  </si>
  <si>
    <t>QE SECURITIES LLP</t>
  </si>
  <si>
    <t>KSHITIJPOL</t>
  </si>
  <si>
    <t>Kshitij Polyline Limited</t>
  </si>
  <si>
    <t>YMD FINANCIAL CONSULTANCY PRIVATE LIMITED</t>
  </si>
  <si>
    <t>JAI KUMAR BAID</t>
  </si>
  <si>
    <t>Laxmi Organic Indus Ltd</t>
  </si>
  <si>
    <t>SAMIMA PRAVEEN</t>
  </si>
  <si>
    <t>MAZDA</t>
  </si>
  <si>
    <t>Mazda Limited</t>
  </si>
  <si>
    <t>SHAH SHARAD KANAYALAL</t>
  </si>
  <si>
    <t>NOVAAGRI</t>
  </si>
  <si>
    <t>Nova Agritech Limited</t>
  </si>
  <si>
    <t>ORTINLAB</t>
  </si>
  <si>
    <t>Ortin Laboratories Ltd</t>
  </si>
  <si>
    <t>FLYONTRIP SERVICES PRIVATE LIMITED .</t>
  </si>
  <si>
    <t>OSWALGREEN</t>
  </si>
  <si>
    <t>Oswal Greentech Limited</t>
  </si>
  <si>
    <t>PLATIND</t>
  </si>
  <si>
    <t>Platinum Industries Ltd</t>
  </si>
  <si>
    <t>CAMELLIA TRADEX PRIVATE LIMITED</t>
  </si>
  <si>
    <t>SAKUMA</t>
  </si>
  <si>
    <t>Sakuma Exports Limited</t>
  </si>
  <si>
    <t>CITADEL SECURITIES INDIA MARKETS PRIVATE LIMITED</t>
  </si>
  <si>
    <t>SANGHVIMOV</t>
  </si>
  <si>
    <t>Sanghvi Movers Ltd.</t>
  </si>
  <si>
    <t>SANGINITA</t>
  </si>
  <si>
    <t>Sanginita Chemicals Limit</t>
  </si>
  <si>
    <t>MITTAL RIMPY</t>
  </si>
  <si>
    <t>SARTELE</t>
  </si>
  <si>
    <t>Sar Televenture Limited</t>
  </si>
  <si>
    <t>CRONY VYAPAR PVT LTD</t>
  </si>
  <si>
    <t>SHREYAS</t>
  </si>
  <si>
    <t>Shreyas Shipping &amp; Logist</t>
  </si>
  <si>
    <t>SNOWMAN</t>
  </si>
  <si>
    <t>Snowman Logistics Ltd.</t>
  </si>
  <si>
    <t>SSEGL</t>
  </si>
  <si>
    <t>Sathlokhar Syn E&amp;C Glob L</t>
  </si>
  <si>
    <t>SYMPHONY</t>
  </si>
  <si>
    <t>Symphony Limited</t>
  </si>
  <si>
    <t>TATACON-RE</t>
  </si>
  <si>
    <t>TATA CONSUMER PRODUCT LTD</t>
  </si>
  <si>
    <t>ARB MAESTRO</t>
  </si>
  <si>
    <t>KHAZANA TRADELINKS PRIVATE LIMITED</t>
  </si>
  <si>
    <t>FLOWERS VALLEY PVT LTD</t>
  </si>
  <si>
    <t>TERASOFT</t>
  </si>
  <si>
    <t>Tera Software Limited</t>
  </si>
  <si>
    <t>VPRPL</t>
  </si>
  <si>
    <t>Vishnu Prakash R Pungli L</t>
  </si>
  <si>
    <t>REKHABEN HARIKRUSHNABHAI CHAUHAN</t>
  </si>
  <si>
    <t>AMIT VALLABHBHAI GADHIYA</t>
  </si>
  <si>
    <t>HARIKRISHNA SHAMJIBHAI CHAUHAN</t>
  </si>
  <si>
    <t>APOLLO</t>
  </si>
  <si>
    <t>Apollo Micro Systems Ltd</t>
  </si>
  <si>
    <t>NEXPACT LIMITED</t>
  </si>
  <si>
    <t>JITENDRA MULARAM CHOUDHARY</t>
  </si>
  <si>
    <t>ATAM</t>
  </si>
  <si>
    <t>Atam Valves Limited</t>
  </si>
  <si>
    <t>UMAKUMARI  NANDURI</t>
  </si>
  <si>
    <t>SATYAVENKATA SURYA RAMAKRISHNAMRAJU NAMBURI</t>
  </si>
  <si>
    <t>BAGARIA PROPERTIES AND INVESTMENT PRIVATE LIMITED</t>
  </si>
  <si>
    <t>PAREKH HARIT KARTIK</t>
  </si>
  <si>
    <t>SAMBASIVA RAO NANDURI</t>
  </si>
  <si>
    <t>NANDURI SATVIKA</t>
  </si>
  <si>
    <t>SAHITHI KALYANA NANDURI</t>
  </si>
  <si>
    <t>NIRAV MAHENDRABHAI KOTHARI</t>
  </si>
  <si>
    <t>PRABHA RAMESHKUMAR GUPTA</t>
  </si>
  <si>
    <t>QFIL</t>
  </si>
  <si>
    <t>Quality Foils (India) Ltd</t>
  </si>
  <si>
    <t>SATELLITE DEVELOPERS PRIVATE LIMITED</t>
  </si>
  <si>
    <t>RPPL</t>
  </si>
  <si>
    <t>Rajshree PolyPack Ltd</t>
  </si>
  <si>
    <t>WIFAG-POLYTYPE HOLDING AG</t>
  </si>
  <si>
    <t>SECURCRED</t>
  </si>
  <si>
    <t>SecUR Credentials Limited</t>
  </si>
  <si>
    <t>SHALIN SHAH</t>
  </si>
  <si>
    <t>SUPREMEENG</t>
  </si>
  <si>
    <t>Supreme Engineering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</si>
</sst>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62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9">
    <xf numFmtId="0" fontId="0" fillId="0" borderId="0"/>
    <xf numFmtId="0" fontId="4" fillId="0" borderId="22"/>
    <xf numFmtId="0" fontId="4" fillId="0" borderId="22"/>
    <xf numFmtId="0" fontId="41" fillId="0" borderId="29" applyNumberFormat="0" applyFill="0" applyAlignment="0" applyProtection="0"/>
    <xf numFmtId="0" fontId="42" fillId="0" borderId="30" applyNumberFormat="0" applyFill="0" applyAlignment="0" applyProtection="0"/>
    <xf numFmtId="0" fontId="43" fillId="0" borderId="31" applyNumberFormat="0" applyFill="0" applyAlignment="0" applyProtection="0"/>
    <xf numFmtId="0" fontId="47" fillId="12" borderId="32" applyNumberFormat="0" applyAlignment="0" applyProtection="0"/>
    <xf numFmtId="0" fontId="48" fillId="13" borderId="33" applyNumberFormat="0" applyAlignment="0" applyProtection="0"/>
    <xf numFmtId="0" fontId="49" fillId="13" borderId="32" applyNumberFormat="0" applyAlignment="0" applyProtection="0"/>
    <xf numFmtId="0" fontId="50" fillId="0" borderId="34" applyNumberFormat="0" applyFill="0" applyAlignment="0" applyProtection="0"/>
    <xf numFmtId="0" fontId="51" fillId="14" borderId="35" applyNumberFormat="0" applyAlignment="0" applyProtection="0"/>
    <xf numFmtId="0" fontId="54" fillId="0" borderId="37" applyNumberFormat="0" applyFill="0" applyAlignment="0" applyProtection="0"/>
    <xf numFmtId="0" fontId="3" fillId="0" borderId="22"/>
    <xf numFmtId="0" fontId="3" fillId="17" borderId="22" applyNumberFormat="0" applyBorder="0" applyAlignment="0" applyProtection="0"/>
    <xf numFmtId="0" fontId="3" fillId="21" borderId="22" applyNumberFormat="0" applyBorder="0" applyAlignment="0" applyProtection="0"/>
    <xf numFmtId="0" fontId="3" fillId="25" borderId="22" applyNumberFormat="0" applyBorder="0" applyAlignment="0" applyProtection="0"/>
    <xf numFmtId="0" fontId="3" fillId="29" borderId="22" applyNumberFormat="0" applyBorder="0" applyAlignment="0" applyProtection="0"/>
    <xf numFmtId="0" fontId="3" fillId="33" borderId="22" applyNumberFormat="0" applyBorder="0" applyAlignment="0" applyProtection="0"/>
    <xf numFmtId="0" fontId="3" fillId="37" borderId="22" applyNumberFormat="0" applyBorder="0" applyAlignment="0" applyProtection="0"/>
    <xf numFmtId="0" fontId="3" fillId="18" borderId="22" applyNumberFormat="0" applyBorder="0" applyAlignment="0" applyProtection="0"/>
    <xf numFmtId="0" fontId="3" fillId="22" borderId="22" applyNumberFormat="0" applyBorder="0" applyAlignment="0" applyProtection="0"/>
    <xf numFmtId="0" fontId="3" fillId="26" borderId="22" applyNumberFormat="0" applyBorder="0" applyAlignment="0" applyProtection="0"/>
    <xf numFmtId="0" fontId="3" fillId="30" borderId="22" applyNumberFormat="0" applyBorder="0" applyAlignment="0" applyProtection="0"/>
    <xf numFmtId="0" fontId="3" fillId="34" borderId="22" applyNumberFormat="0" applyBorder="0" applyAlignment="0" applyProtection="0"/>
    <xf numFmtId="0" fontId="3" fillId="38" borderId="22" applyNumberFormat="0" applyBorder="0" applyAlignment="0" applyProtection="0"/>
    <xf numFmtId="0" fontId="55" fillId="19" borderId="22" applyNumberFormat="0" applyBorder="0" applyAlignment="0" applyProtection="0"/>
    <xf numFmtId="0" fontId="55" fillId="23" borderId="22" applyNumberFormat="0" applyBorder="0" applyAlignment="0" applyProtection="0"/>
    <xf numFmtId="0" fontId="55" fillId="27" borderId="22" applyNumberFormat="0" applyBorder="0" applyAlignment="0" applyProtection="0"/>
    <xf numFmtId="0" fontId="55" fillId="31" borderId="22" applyNumberFormat="0" applyBorder="0" applyAlignment="0" applyProtection="0"/>
    <xf numFmtId="0" fontId="55" fillId="35" borderId="22" applyNumberFormat="0" applyBorder="0" applyAlignment="0" applyProtection="0"/>
    <xf numFmtId="0" fontId="55" fillId="39" borderId="22" applyNumberFormat="0" applyBorder="0" applyAlignment="0" applyProtection="0"/>
    <xf numFmtId="0" fontId="55" fillId="16" borderId="22" applyNumberFormat="0" applyBorder="0" applyAlignment="0" applyProtection="0"/>
    <xf numFmtId="0" fontId="55" fillId="20" borderId="22" applyNumberFormat="0" applyBorder="0" applyAlignment="0" applyProtection="0"/>
    <xf numFmtId="0" fontId="55" fillId="24" borderId="22" applyNumberFormat="0" applyBorder="0" applyAlignment="0" applyProtection="0"/>
    <xf numFmtId="0" fontId="55" fillId="28" borderId="22" applyNumberFormat="0" applyBorder="0" applyAlignment="0" applyProtection="0"/>
    <xf numFmtId="0" fontId="55" fillId="32" borderId="22" applyNumberFormat="0" applyBorder="0" applyAlignment="0" applyProtection="0"/>
    <xf numFmtId="0" fontId="55" fillId="36" borderId="22" applyNumberFormat="0" applyBorder="0" applyAlignment="0" applyProtection="0"/>
    <xf numFmtId="0" fontId="45" fillId="10" borderId="22" applyNumberFormat="0" applyBorder="0" applyAlignment="0" applyProtection="0"/>
    <xf numFmtId="0" fontId="53" fillId="0" borderId="22" applyNumberFormat="0" applyFill="0" applyBorder="0" applyAlignment="0" applyProtection="0"/>
    <xf numFmtId="0" fontId="44" fillId="9" borderId="22" applyNumberFormat="0" applyBorder="0" applyAlignment="0" applyProtection="0"/>
    <xf numFmtId="0" fontId="43" fillId="0" borderId="22" applyNumberFormat="0" applyFill="0" applyBorder="0" applyAlignment="0" applyProtection="0"/>
    <xf numFmtId="0" fontId="56" fillId="0" borderId="22" applyNumberFormat="0" applyFill="0" applyBorder="0" applyAlignment="0" applyProtection="0">
      <alignment vertical="top"/>
      <protection locked="0"/>
    </xf>
    <xf numFmtId="0" fontId="57" fillId="11" borderId="22" applyNumberFormat="0" applyBorder="0" applyAlignment="0" applyProtection="0"/>
    <xf numFmtId="0" fontId="4" fillId="0" borderId="22"/>
    <xf numFmtId="0" fontId="4" fillId="0" borderId="22"/>
    <xf numFmtId="0" fontId="3" fillId="15" borderId="36" applyNumberFormat="0" applyFont="0" applyAlignment="0" applyProtection="0"/>
    <xf numFmtId="9" fontId="3" fillId="0" borderId="22" applyFont="0" applyFill="0" applyBorder="0" applyAlignment="0" applyProtection="0"/>
    <xf numFmtId="0" fontId="58" fillId="0" borderId="22" applyNumberFormat="0" applyFill="0" applyBorder="0" applyAlignment="0" applyProtection="0"/>
    <xf numFmtId="0" fontId="52" fillId="0" borderId="22" applyNumberFormat="0" applyFill="0" applyBorder="0" applyAlignment="0" applyProtection="0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3" fillId="15" borderId="36" applyNumberFormat="0" applyFont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0" fillId="0" borderId="22" applyNumberFormat="0" applyFill="0" applyBorder="0" applyAlignment="0" applyProtection="0"/>
    <xf numFmtId="0" fontId="46" fillId="11" borderId="22" applyNumberFormat="0" applyBorder="0" applyAlignment="0" applyProtection="0"/>
    <xf numFmtId="0" fontId="3" fillId="19" borderId="22" applyNumberFormat="0" applyBorder="0" applyAlignment="0" applyProtection="0"/>
    <xf numFmtId="0" fontId="3" fillId="23" borderId="22" applyNumberFormat="0" applyBorder="0" applyAlignment="0" applyProtection="0"/>
    <xf numFmtId="0" fontId="3" fillId="27" borderId="22" applyNumberFormat="0" applyBorder="0" applyAlignment="0" applyProtection="0"/>
    <xf numFmtId="0" fontId="3" fillId="31" borderId="22" applyNumberFormat="0" applyBorder="0" applyAlignment="0" applyProtection="0"/>
    <xf numFmtId="0" fontId="3" fillId="35" borderId="22" applyNumberFormat="0" applyBorder="0" applyAlignment="0" applyProtection="0"/>
    <xf numFmtId="0" fontId="3" fillId="39" borderId="22" applyNumberFormat="0" applyBorder="0" applyAlignment="0" applyProtection="0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59" fillId="0" borderId="22"/>
    <xf numFmtId="0" fontId="60" fillId="0" borderId="22"/>
    <xf numFmtId="0" fontId="1" fillId="0" borderId="22"/>
    <xf numFmtId="0" fontId="1" fillId="17" borderId="22" applyNumberFormat="0" applyBorder="0" applyAlignment="0" applyProtection="0"/>
    <xf numFmtId="0" fontId="1" fillId="21" borderId="22" applyNumberFormat="0" applyBorder="0" applyAlignment="0" applyProtection="0"/>
    <xf numFmtId="0" fontId="1" fillId="25" borderId="22" applyNumberFormat="0" applyBorder="0" applyAlignment="0" applyProtection="0"/>
    <xf numFmtId="0" fontId="1" fillId="29" borderId="22" applyNumberFormat="0" applyBorder="0" applyAlignment="0" applyProtection="0"/>
    <xf numFmtId="0" fontId="1" fillId="33" borderId="22" applyNumberFormat="0" applyBorder="0" applyAlignment="0" applyProtection="0"/>
    <xf numFmtId="0" fontId="1" fillId="37" borderId="22" applyNumberFormat="0" applyBorder="0" applyAlignment="0" applyProtection="0"/>
    <xf numFmtId="0" fontId="1" fillId="18" borderId="22" applyNumberFormat="0" applyBorder="0" applyAlignment="0" applyProtection="0"/>
    <xf numFmtId="0" fontId="1" fillId="22" borderId="22" applyNumberFormat="0" applyBorder="0" applyAlignment="0" applyProtection="0"/>
    <xf numFmtId="0" fontId="1" fillId="26" borderId="22" applyNumberFormat="0" applyBorder="0" applyAlignment="0" applyProtection="0"/>
    <xf numFmtId="0" fontId="1" fillId="30" borderId="22" applyNumberFormat="0" applyBorder="0" applyAlignment="0" applyProtection="0"/>
    <xf numFmtId="0" fontId="1" fillId="34" borderId="22" applyNumberFormat="0" applyBorder="0" applyAlignment="0" applyProtection="0"/>
    <xf numFmtId="0" fontId="1" fillId="38" borderId="22" applyNumberFormat="0" applyBorder="0" applyAlignment="0" applyProtection="0"/>
    <xf numFmtId="0" fontId="1" fillId="15" borderId="36" applyNumberFormat="0" applyFont="0" applyAlignment="0" applyProtection="0"/>
    <xf numFmtId="9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1" fillId="15" borderId="36" applyNumberFormat="0" applyFont="0" applyAlignment="0" applyProtection="0"/>
    <xf numFmtId="0" fontId="1" fillId="19" borderId="22" applyNumberFormat="0" applyBorder="0" applyAlignment="0" applyProtection="0"/>
    <xf numFmtId="0" fontId="1" fillId="23" borderId="22" applyNumberFormat="0" applyBorder="0" applyAlignment="0" applyProtection="0"/>
    <xf numFmtId="0" fontId="1" fillId="27" borderId="22" applyNumberFormat="0" applyBorder="0" applyAlignment="0" applyProtection="0"/>
    <xf numFmtId="0" fontId="1" fillId="31" borderId="22" applyNumberFormat="0" applyBorder="0" applyAlignment="0" applyProtection="0"/>
    <xf numFmtId="0" fontId="1" fillId="35" borderId="22" applyNumberFormat="0" applyBorder="0" applyAlignment="0" applyProtection="0"/>
    <xf numFmtId="0" fontId="1" fillId="39" borderId="22" applyNumberFormat="0" applyBorder="0" applyAlignment="0" applyProtection="0"/>
    <xf numFmtId="43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4" fillId="0" borderId="22"/>
  </cellStyleXfs>
  <cellXfs count="324">
    <xf numFmtId="0" fontId="0" fillId="0" borderId="0" xfId="0"/>
    <xf numFmtId="0" fontId="4" fillId="2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/>
    </xf>
    <xf numFmtId="15" fontId="7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0" borderId="2" xfId="0" applyFont="1" applyBorder="1"/>
    <xf numFmtId="0" fontId="4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11" fillId="0" borderId="7" xfId="0" applyFont="1" applyBorder="1"/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2" xfId="0" applyFont="1" applyFill="1" applyBorder="1"/>
    <xf numFmtId="10" fontId="4" fillId="2" borderId="1" xfId="0" applyNumberFormat="1" applyFont="1" applyFill="1" applyBorder="1"/>
    <xf numFmtId="0" fontId="4" fillId="3" borderId="1" xfId="0" applyFont="1" applyFill="1" applyBorder="1"/>
    <xf numFmtId="0" fontId="12" fillId="5" borderId="1" xfId="0" applyFont="1" applyFill="1" applyBorder="1" applyAlignment="1">
      <alignment wrapText="1"/>
    </xf>
    <xf numFmtId="0" fontId="7" fillId="2" borderId="1" xfId="0" applyFont="1" applyFill="1" applyBorder="1"/>
    <xf numFmtId="0" fontId="13" fillId="2" borderId="1" xfId="0" applyFont="1" applyFill="1" applyBorder="1"/>
    <xf numFmtId="0" fontId="7" fillId="4" borderId="1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18" xfId="0" applyFont="1" applyBorder="1"/>
    <xf numFmtId="2" fontId="7" fillId="0" borderId="2" xfId="0" applyNumberFormat="1" applyFont="1" applyBorder="1"/>
    <xf numFmtId="0" fontId="7" fillId="0" borderId="2" xfId="0" applyFont="1" applyBorder="1"/>
    <xf numFmtId="2" fontId="4" fillId="0" borderId="2" xfId="0" applyNumberFormat="1" applyFont="1" applyBorder="1"/>
    <xf numFmtId="0" fontId="4" fillId="0" borderId="0" xfId="0" applyFont="1"/>
    <xf numFmtId="15" fontId="4" fillId="0" borderId="0" xfId="0" applyNumberFormat="1" applyFon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15" fillId="0" borderId="0" xfId="0" applyFont="1"/>
    <xf numFmtId="10" fontId="15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/>
    </xf>
    <xf numFmtId="0" fontId="18" fillId="2" borderId="1" xfId="0" applyFont="1" applyFill="1" applyBorder="1"/>
    <xf numFmtId="2" fontId="4" fillId="2" borderId="1" xfId="0" applyNumberFormat="1" applyFont="1" applyFill="1" applyBorder="1"/>
    <xf numFmtId="2" fontId="4" fillId="3" borderId="1" xfId="0" applyNumberFormat="1" applyFont="1" applyFill="1" applyBorder="1"/>
    <xf numFmtId="2" fontId="7" fillId="4" borderId="15" xfId="0" applyNumberFormat="1" applyFont="1" applyFill="1" applyBorder="1" applyAlignment="1">
      <alignment horizontal="center" vertical="center" wrapText="1"/>
    </xf>
    <xf numFmtId="2" fontId="7" fillId="4" borderId="17" xfId="0" applyNumberFormat="1" applyFont="1" applyFill="1" applyBorder="1" applyAlignment="1">
      <alignment horizontal="center"/>
    </xf>
    <xf numFmtId="2" fontId="7" fillId="4" borderId="17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16" fillId="0" borderId="2" xfId="0" applyFont="1" applyBorder="1"/>
    <xf numFmtId="0" fontId="4" fillId="0" borderId="0" xfId="0" applyFont="1" applyAlignment="1">
      <alignment horizontal="center"/>
    </xf>
    <xf numFmtId="0" fontId="19" fillId="2" borderId="1" xfId="0" applyFont="1" applyFill="1" applyBorder="1" applyAlignment="1">
      <alignment horizontal="right"/>
    </xf>
    <xf numFmtId="2" fontId="19" fillId="2" borderId="1" xfId="0" applyNumberFormat="1" applyFont="1" applyFill="1" applyBorder="1" applyAlignment="1">
      <alignment horizontal="right"/>
    </xf>
    <xf numFmtId="0" fontId="20" fillId="2" borderId="1" xfId="0" applyFont="1" applyFill="1" applyBorder="1"/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4" fontId="19" fillId="2" borderId="1" xfId="0" applyNumberFormat="1" applyFont="1" applyFill="1" applyBorder="1" applyAlignment="1">
      <alignment horizontal="right"/>
    </xf>
    <xf numFmtId="0" fontId="24" fillId="2" borderId="1" xfId="0" applyFont="1" applyFill="1" applyBorder="1"/>
    <xf numFmtId="0" fontId="25" fillId="2" borderId="1" xfId="0" applyFont="1" applyFill="1" applyBorder="1"/>
    <xf numFmtId="0" fontId="26" fillId="2" borderId="1" xfId="0" applyFont="1" applyFill="1" applyBorder="1"/>
    <xf numFmtId="0" fontId="28" fillId="2" borderId="1" xfId="0" applyFont="1" applyFill="1" applyBorder="1"/>
    <xf numFmtId="0" fontId="7" fillId="0" borderId="0" xfId="0" applyFont="1"/>
    <xf numFmtId="15" fontId="25" fillId="2" borderId="1" xfId="0" applyNumberFormat="1" applyFont="1" applyFill="1" applyBorder="1"/>
    <xf numFmtId="164" fontId="29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 wrapText="1"/>
    </xf>
    <xf numFmtId="2" fontId="30" fillId="2" borderId="1" xfId="0" applyNumberFormat="1" applyFont="1" applyFill="1" applyBorder="1" applyAlignment="1">
      <alignment wrapText="1"/>
    </xf>
    <xf numFmtId="0" fontId="30" fillId="2" borderId="1" xfId="0" applyFont="1" applyFill="1" applyBorder="1" applyAlignment="1">
      <alignment horizontal="left" wrapText="1"/>
    </xf>
    <xf numFmtId="0" fontId="30" fillId="2" borderId="1" xfId="0" applyFont="1" applyFill="1" applyBorder="1"/>
    <xf numFmtId="164" fontId="29" fillId="3" borderId="1" xfId="0" applyNumberFormat="1" applyFont="1" applyFill="1" applyBorder="1" applyAlignment="1">
      <alignment horizontal="left" wrapText="1"/>
    </xf>
    <xf numFmtId="0" fontId="30" fillId="3" borderId="1" xfId="0" applyFont="1" applyFill="1" applyBorder="1" applyAlignment="1">
      <alignment horizontal="center" wrapText="1"/>
    </xf>
    <xf numFmtId="2" fontId="30" fillId="3" borderId="1" xfId="0" applyNumberFormat="1" applyFont="1" applyFill="1" applyBorder="1" applyAlignment="1">
      <alignment wrapText="1"/>
    </xf>
    <xf numFmtId="0" fontId="30" fillId="3" borderId="1" xfId="0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/>
    </xf>
    <xf numFmtId="164" fontId="32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 wrapText="1"/>
    </xf>
    <xf numFmtId="164" fontId="7" fillId="4" borderId="2" xfId="0" applyNumberFormat="1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left"/>
    </xf>
    <xf numFmtId="3" fontId="4" fillId="0" borderId="2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35" fillId="5" borderId="1" xfId="0" applyFont="1" applyFill="1" applyBorder="1" applyAlignment="1">
      <alignment horizontal="center" wrapText="1"/>
    </xf>
    <xf numFmtId="0" fontId="36" fillId="2" borderId="1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/>
    <xf numFmtId="0" fontId="7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5" fontId="4" fillId="2" borderId="1" xfId="0" applyNumberFormat="1" applyFont="1" applyFill="1" applyBorder="1" applyAlignment="1">
      <alignment horizontal="center" vertical="center"/>
    </xf>
    <xf numFmtId="43" fontId="37" fillId="2" borderId="1" xfId="0" applyNumberFormat="1" applyFont="1" applyFill="1" applyBorder="1" applyAlignment="1">
      <alignment horizontal="left" vertical="center"/>
    </xf>
    <xf numFmtId="43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43" fontId="4" fillId="0" borderId="0" xfId="0" applyNumberFormat="1" applyFont="1"/>
    <xf numFmtId="0" fontId="7" fillId="2" borderId="1" xfId="0" applyFont="1" applyFill="1" applyBorder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left"/>
    </xf>
    <xf numFmtId="2" fontId="30" fillId="0" borderId="0" xfId="0" applyNumberFormat="1" applyFont="1" applyAlignment="1">
      <alignment horizontal="center"/>
    </xf>
    <xf numFmtId="1" fontId="30" fillId="2" borderId="1" xfId="0" applyNumberFormat="1" applyFont="1" applyFill="1" applyBorder="1" applyAlignment="1">
      <alignment horizontal="center"/>
    </xf>
    <xf numFmtId="9" fontId="30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5" fontId="30" fillId="2" borderId="1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 wrapText="1"/>
    </xf>
    <xf numFmtId="0" fontId="32" fillId="0" borderId="25" xfId="0" applyFont="1" applyBorder="1"/>
    <xf numFmtId="0" fontId="7" fillId="4" borderId="3" xfId="0" applyFont="1" applyFill="1" applyBorder="1" applyAlignment="1">
      <alignment horizontal="center" wrapText="1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5" fontId="32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top"/>
    </xf>
    <xf numFmtId="15" fontId="30" fillId="2" borderId="1" xfId="0" applyNumberFormat="1" applyFont="1" applyFill="1" applyBorder="1" applyAlignment="1">
      <alignment horizontal="center" vertical="center" wrapText="1"/>
    </xf>
    <xf numFmtId="15" fontId="30" fillId="2" borderId="1" xfId="0" applyNumberFormat="1" applyFont="1" applyFill="1" applyBorder="1" applyAlignment="1">
      <alignment horizontal="left"/>
    </xf>
    <xf numFmtId="2" fontId="30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center" vertical="center" wrapText="1"/>
    </xf>
    <xf numFmtId="1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 wrapText="1"/>
    </xf>
    <xf numFmtId="10" fontId="4" fillId="7" borderId="2" xfId="0" applyNumberFormat="1" applyFont="1" applyFill="1" applyBorder="1" applyAlignment="1">
      <alignment horizontal="center" vertical="center" wrapText="1"/>
    </xf>
    <xf numFmtId="167" fontId="4" fillId="7" borderId="2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left"/>
    </xf>
    <xf numFmtId="1" fontId="4" fillId="8" borderId="2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 vertical="center" wrapText="1"/>
    </xf>
    <xf numFmtId="10" fontId="4" fillId="8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/>
    <xf numFmtId="9" fontId="4" fillId="8" borderId="2" xfId="0" applyNumberFormat="1" applyFont="1" applyFill="1" applyBorder="1" applyAlignment="1">
      <alignment horizontal="center"/>
    </xf>
    <xf numFmtId="168" fontId="4" fillId="8" borderId="2" xfId="0" applyNumberFormat="1" applyFont="1" applyFill="1" applyBorder="1" applyAlignment="1">
      <alignment horizontal="center" vertical="center" wrapText="1"/>
    </xf>
    <xf numFmtId="15" fontId="4" fillId="8" borderId="2" xfId="0" applyNumberFormat="1" applyFont="1" applyFill="1" applyBorder="1"/>
    <xf numFmtId="1" fontId="4" fillId="6" borderId="2" xfId="0" applyNumberFormat="1" applyFont="1" applyFill="1" applyBorder="1" applyAlignment="1">
      <alignment horizontal="center" vertical="center" wrapText="1"/>
    </xf>
    <xf numFmtId="167" fontId="4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4" fillId="6" borderId="2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 vertical="center" wrapText="1"/>
    </xf>
    <xf numFmtId="9" fontId="4" fillId="6" borderId="2" xfId="0" applyNumberFormat="1" applyFont="1" applyFill="1" applyBorder="1" applyAlignment="1">
      <alignment horizontal="center"/>
    </xf>
    <xf numFmtId="1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10" fontId="4" fillId="7" borderId="3" xfId="0" applyNumberFormat="1" applyFont="1" applyFill="1" applyBorder="1" applyAlignment="1">
      <alignment horizontal="center" vertical="center" wrapText="1"/>
    </xf>
    <xf numFmtId="167" fontId="4" fillId="7" borderId="3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/>
    </xf>
    <xf numFmtId="167" fontId="4" fillId="8" borderId="2" xfId="0" applyNumberFormat="1" applyFont="1" applyFill="1" applyBorder="1" applyAlignment="1">
      <alignment horizontal="center" vertical="center"/>
    </xf>
    <xf numFmtId="2" fontId="4" fillId="8" borderId="2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 wrapText="1"/>
    </xf>
    <xf numFmtId="1" fontId="4" fillId="8" borderId="3" xfId="0" applyNumberFormat="1" applyFont="1" applyFill="1" applyBorder="1" applyAlignment="1">
      <alignment horizontal="center" vertical="center"/>
    </xf>
    <xf numFmtId="167" fontId="4" fillId="8" borderId="3" xfId="0" applyNumberFormat="1" applyFont="1" applyFill="1" applyBorder="1" applyAlignment="1">
      <alignment horizontal="center" vertical="center"/>
    </xf>
    <xf numFmtId="0" fontId="4" fillId="8" borderId="3" xfId="0" applyFont="1" applyFill="1" applyBorder="1"/>
    <xf numFmtId="0" fontId="4" fillId="8" borderId="3" xfId="0" applyFont="1" applyFill="1" applyBorder="1" applyAlignment="1">
      <alignment horizontal="center"/>
    </xf>
    <xf numFmtId="2" fontId="4" fillId="8" borderId="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 vertical="center" wrapText="1"/>
    </xf>
    <xf numFmtId="167" fontId="4" fillId="2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2" fontId="4" fillId="2" borderId="27" xfId="0" applyNumberFormat="1" applyFont="1" applyFill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165" fontId="37" fillId="0" borderId="28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2" fontId="38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5" fontId="4" fillId="0" borderId="28" xfId="0" applyNumberFormat="1" applyFont="1" applyBorder="1" applyAlignment="1">
      <alignment horizontal="center" vertical="center"/>
    </xf>
    <xf numFmtId="43" fontId="37" fillId="0" borderId="28" xfId="0" applyNumberFormat="1" applyFont="1" applyBorder="1" applyAlignment="1">
      <alignment horizontal="center" vertical="top"/>
    </xf>
    <xf numFmtId="10" fontId="38" fillId="0" borderId="28" xfId="0" applyNumberFormat="1" applyFont="1" applyBorder="1" applyAlignment="1">
      <alignment horizontal="center" vertical="center" wrapText="1"/>
    </xf>
    <xf numFmtId="16" fontId="38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left"/>
    </xf>
    <xf numFmtId="0" fontId="7" fillId="4" borderId="23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/>
    </xf>
    <xf numFmtId="0" fontId="4" fillId="2" borderId="22" xfId="0" applyFont="1" applyFill="1" applyBorder="1"/>
    <xf numFmtId="0" fontId="16" fillId="0" borderId="7" xfId="0" applyFont="1" applyBorder="1"/>
    <xf numFmtId="2" fontId="4" fillId="0" borderId="7" xfId="0" applyNumberFormat="1" applyFont="1" applyBorder="1"/>
    <xf numFmtId="0" fontId="4" fillId="0" borderId="7" xfId="0" applyFont="1" applyBorder="1"/>
    <xf numFmtId="0" fontId="7" fillId="0" borderId="28" xfId="1" applyFont="1" applyBorder="1"/>
    <xf numFmtId="2" fontId="7" fillId="0" borderId="28" xfId="1" applyNumberFormat="1" applyFont="1" applyBorder="1" applyAlignment="1">
      <alignment horizontal="right"/>
    </xf>
    <xf numFmtId="2" fontId="7" fillId="0" borderId="28" xfId="1" applyNumberFormat="1" applyFont="1" applyBorder="1"/>
    <xf numFmtId="10" fontId="7" fillId="0" borderId="28" xfId="46" applyNumberFormat="1" applyFont="1" applyBorder="1"/>
    <xf numFmtId="0" fontId="7" fillId="4" borderId="7" xfId="0" applyFont="1" applyFill="1" applyBorder="1" applyAlignment="1">
      <alignment horizontal="center"/>
    </xf>
    <xf numFmtId="0" fontId="4" fillId="0" borderId="22" xfId="0" applyFont="1" applyBorder="1"/>
    <xf numFmtId="15" fontId="4" fillId="0" borderId="22" xfId="0" applyNumberFormat="1" applyFont="1" applyBorder="1"/>
    <xf numFmtId="2" fontId="4" fillId="0" borderId="22" xfId="0" applyNumberFormat="1" applyFont="1" applyBorder="1"/>
    <xf numFmtId="2" fontId="4" fillId="0" borderId="22" xfId="0" applyNumberFormat="1" applyFont="1" applyBorder="1" applyAlignment="1">
      <alignment horizontal="right"/>
    </xf>
    <xf numFmtId="0" fontId="15" fillId="0" borderId="22" xfId="0" applyFont="1" applyBorder="1"/>
    <xf numFmtId="10" fontId="15" fillId="2" borderId="22" xfId="0" applyNumberFormat="1" applyFont="1" applyFill="1" applyBorder="1" applyAlignment="1">
      <alignment horizontal="center"/>
    </xf>
    <xf numFmtId="0" fontId="4" fillId="0" borderId="28" xfId="0" applyFont="1" applyBorder="1"/>
    <xf numFmtId="0" fontId="16" fillId="0" borderId="28" xfId="0" applyFont="1" applyBorder="1"/>
    <xf numFmtId="2" fontId="4" fillId="0" borderId="28" xfId="0" applyNumberFormat="1" applyFont="1" applyBorder="1"/>
    <xf numFmtId="15" fontId="54" fillId="0" borderId="28" xfId="12" applyNumberFormat="1" applyFont="1" applyBorder="1"/>
    <xf numFmtId="2" fontId="4" fillId="0" borderId="28" xfId="1" applyNumberFormat="1" applyBorder="1"/>
    <xf numFmtId="15" fontId="2" fillId="0" borderId="28" xfId="12" applyNumberFormat="1" applyFont="1" applyBorder="1"/>
    <xf numFmtId="2" fontId="4" fillId="0" borderId="28" xfId="1" applyNumberFormat="1" applyBorder="1" applyAlignment="1">
      <alignment horizontal="right"/>
    </xf>
    <xf numFmtId="0" fontId="4" fillId="0" borderId="28" xfId="1" applyBorder="1"/>
    <xf numFmtId="10" fontId="4" fillId="0" borderId="28" xfId="46" applyNumberFormat="1" applyFont="1" applyBorder="1"/>
    <xf numFmtId="0" fontId="2" fillId="0" borderId="28" xfId="12" applyFont="1" applyBorder="1" applyAlignment="1">
      <alignment horizontal="left"/>
    </xf>
    <xf numFmtId="49" fontId="2" fillId="0" borderId="28" xfId="12" applyNumberFormat="1" applyFont="1" applyBorder="1"/>
    <xf numFmtId="0" fontId="2" fillId="0" borderId="28" xfId="12" applyFont="1" applyBorder="1"/>
    <xf numFmtId="0" fontId="4" fillId="0" borderId="28" xfId="0" applyFont="1" applyBorder="1" applyAlignment="1">
      <alignment horizontal="left"/>
    </xf>
    <xf numFmtId="16" fontId="37" fillId="0" borderId="22" xfId="0" applyNumberFormat="1" applyFont="1" applyBorder="1" applyAlignment="1">
      <alignment horizontal="center" vertical="center"/>
    </xf>
    <xf numFmtId="0" fontId="37" fillId="0" borderId="28" xfId="0" applyFont="1" applyBorder="1"/>
    <xf numFmtId="16" fontId="37" fillId="0" borderId="2" xfId="0" applyNumberFormat="1" applyFont="1" applyBorder="1" applyAlignment="1">
      <alignment horizontal="center" vertical="center"/>
    </xf>
    <xf numFmtId="0" fontId="7" fillId="4" borderId="22" xfId="0" applyFont="1" applyFill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1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left"/>
    </xf>
    <xf numFmtId="0" fontId="4" fillId="7" borderId="7" xfId="0" applyFont="1" applyFill="1" applyBorder="1" applyAlignment="1">
      <alignment horizontal="center"/>
    </xf>
    <xf numFmtId="2" fontId="4" fillId="7" borderId="7" xfId="0" applyNumberFormat="1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left" vertical="center" wrapText="1"/>
    </xf>
    <xf numFmtId="16" fontId="37" fillId="40" borderId="22" xfId="0" applyNumberFormat="1" applyFont="1" applyFill="1" applyBorder="1" applyAlignment="1">
      <alignment horizontal="center" vertical="center"/>
    </xf>
    <xf numFmtId="0" fontId="37" fillId="40" borderId="0" xfId="0" applyFont="1" applyFill="1"/>
    <xf numFmtId="0" fontId="37" fillId="40" borderId="0" xfId="0" applyFont="1" applyFill="1" applyAlignment="1">
      <alignment horizontal="center" vertical="center"/>
    </xf>
    <xf numFmtId="165" fontId="37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7" fillId="0" borderId="22" xfId="0" applyNumberFormat="1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10" fontId="37" fillId="0" borderId="28" xfId="0" applyNumberFormat="1" applyFont="1" applyBorder="1" applyAlignment="1">
      <alignment horizontal="center" vertical="center" wrapText="1"/>
    </xf>
    <xf numFmtId="0" fontId="37" fillId="41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center" vertical="center"/>
    </xf>
    <xf numFmtId="167" fontId="4" fillId="44" borderId="2" xfId="0" applyNumberFormat="1" applyFont="1" applyFill="1" applyBorder="1" applyAlignment="1">
      <alignment horizontal="center" vertical="center"/>
    </xf>
    <xf numFmtId="0" fontId="16" fillId="43" borderId="2" xfId="0" applyFont="1" applyFill="1" applyBorder="1"/>
    <xf numFmtId="0" fontId="16" fillId="43" borderId="2" xfId="0" applyFont="1" applyFill="1" applyBorder="1" applyAlignment="1">
      <alignment horizontal="center"/>
    </xf>
    <xf numFmtId="0" fontId="4" fillId="43" borderId="2" xfId="0" applyFont="1" applyFill="1" applyBorder="1" applyAlignment="1">
      <alignment horizontal="center"/>
    </xf>
    <xf numFmtId="0" fontId="4" fillId="45" borderId="4" xfId="0" applyFont="1" applyFill="1" applyBorder="1" applyAlignment="1">
      <alignment horizontal="center"/>
    </xf>
    <xf numFmtId="2" fontId="4" fillId="45" borderId="2" xfId="0" applyNumberFormat="1" applyFont="1" applyFill="1" applyBorder="1" applyAlignment="1">
      <alignment horizontal="center" vertical="center" wrapText="1"/>
    </xf>
    <xf numFmtId="10" fontId="4" fillId="45" borderId="2" xfId="0" applyNumberFormat="1" applyFont="1" applyFill="1" applyBorder="1" applyAlignment="1">
      <alignment horizontal="center" vertical="center" wrapText="1"/>
    </xf>
    <xf numFmtId="0" fontId="4" fillId="45" borderId="2" xfId="0" applyFont="1" applyFill="1" applyBorder="1" applyAlignment="1">
      <alignment horizontal="center"/>
    </xf>
    <xf numFmtId="167" fontId="4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7" fillId="4" borderId="28" xfId="0" applyFont="1" applyFill="1" applyBorder="1" applyAlignment="1">
      <alignment horizontal="left" vertical="center" wrapText="1"/>
    </xf>
    <xf numFmtId="2" fontId="37" fillId="41" borderId="28" xfId="0" applyNumberFormat="1" applyFont="1" applyFill="1" applyBorder="1" applyAlignment="1">
      <alignment horizontal="center" vertical="center"/>
    </xf>
    <xf numFmtId="10" fontId="37" fillId="41" borderId="28" xfId="0" applyNumberFormat="1" applyFont="1" applyFill="1" applyBorder="1" applyAlignment="1">
      <alignment horizontal="center" vertical="center" wrapText="1"/>
    </xf>
    <xf numFmtId="16" fontId="37" fillId="41" borderId="28" xfId="0" applyNumberFormat="1" applyFont="1" applyFill="1" applyBorder="1" applyAlignment="1">
      <alignment horizontal="center" vertical="center"/>
    </xf>
    <xf numFmtId="2" fontId="38" fillId="42" borderId="28" xfId="0" applyNumberFormat="1" applyFont="1" applyFill="1" applyBorder="1" applyAlignment="1">
      <alignment horizontal="center" vertical="center"/>
    </xf>
    <xf numFmtId="165" fontId="37" fillId="42" borderId="28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/>
    </xf>
    <xf numFmtId="0" fontId="0" fillId="0" borderId="22" xfId="0" applyBorder="1"/>
    <xf numFmtId="0" fontId="37" fillId="0" borderId="22" xfId="0" applyFont="1" applyBorder="1"/>
    <xf numFmtId="0" fontId="38" fillId="0" borderId="22" xfId="0" applyFont="1" applyBorder="1" applyAlignment="1">
      <alignment horizontal="center" vertical="center"/>
    </xf>
    <xf numFmtId="2" fontId="38" fillId="0" borderId="22" xfId="0" applyNumberFormat="1" applyFont="1" applyBorder="1" applyAlignment="1">
      <alignment horizontal="center" vertical="center"/>
    </xf>
    <xf numFmtId="166" fontId="37" fillId="0" borderId="22" xfId="0" applyNumberFormat="1" applyFont="1" applyBorder="1" applyAlignment="1">
      <alignment horizontal="center" vertical="center"/>
    </xf>
    <xf numFmtId="166" fontId="37" fillId="0" borderId="28" xfId="0" applyNumberFormat="1" applyFont="1" applyBorder="1" applyAlignment="1">
      <alignment horizontal="center" vertical="center"/>
    </xf>
    <xf numFmtId="0" fontId="4" fillId="0" borderId="23" xfId="0" applyFont="1" applyBorder="1"/>
    <xf numFmtId="0" fontId="16" fillId="0" borderId="38" xfId="0" applyFont="1" applyBorder="1"/>
    <xf numFmtId="2" fontId="4" fillId="0" borderId="38" xfId="0" applyNumberFormat="1" applyFont="1" applyBorder="1"/>
    <xf numFmtId="0" fontId="4" fillId="0" borderId="38" xfId="0" applyFont="1" applyBorder="1"/>
    <xf numFmtId="0" fontId="4" fillId="2" borderId="28" xfId="0" applyFont="1" applyFill="1" applyBorder="1"/>
    <xf numFmtId="0" fontId="4" fillId="0" borderId="39" xfId="0" applyFont="1" applyBorder="1" applyAlignment="1">
      <alignment horizontal="left"/>
    </xf>
    <xf numFmtId="0" fontId="4" fillId="2" borderId="38" xfId="0" applyFont="1" applyFill="1" applyBorder="1"/>
    <xf numFmtId="0" fontId="0" fillId="0" borderId="28" xfId="0" applyBorder="1"/>
    <xf numFmtId="0" fontId="19" fillId="2" borderId="22" xfId="0" applyFont="1" applyFill="1" applyBorder="1" applyAlignment="1">
      <alignment horizontal="right"/>
    </xf>
    <xf numFmtId="2" fontId="19" fillId="2" borderId="22" xfId="0" applyNumberFormat="1" applyFont="1" applyFill="1" applyBorder="1" applyAlignment="1">
      <alignment horizontal="right"/>
    </xf>
    <xf numFmtId="0" fontId="37" fillId="0" borderId="28" xfId="0" applyFont="1" applyFill="1" applyBorder="1" applyAlignment="1">
      <alignment horizontal="center" vertical="center"/>
    </xf>
    <xf numFmtId="16" fontId="37" fillId="0" borderId="28" xfId="0" applyNumberFormat="1" applyFont="1" applyFill="1" applyBorder="1" applyAlignment="1">
      <alignment horizontal="center" vertical="center"/>
    </xf>
    <xf numFmtId="0" fontId="37" fillId="0" borderId="28" xfId="0" applyFont="1" applyFill="1" applyBorder="1"/>
    <xf numFmtId="0" fontId="38" fillId="0" borderId="28" xfId="0" applyFont="1" applyFill="1" applyBorder="1" applyAlignment="1">
      <alignment horizontal="center" vertical="center"/>
    </xf>
    <xf numFmtId="2" fontId="38" fillId="0" borderId="28" xfId="0" applyNumberFormat="1" applyFont="1" applyFill="1" applyBorder="1" applyAlignment="1">
      <alignment horizontal="center" vertical="center"/>
    </xf>
    <xf numFmtId="166" fontId="37" fillId="0" borderId="28" xfId="0" applyNumberFormat="1" applyFont="1" applyFill="1" applyBorder="1" applyAlignment="1">
      <alignment horizontal="center" vertical="center"/>
    </xf>
    <xf numFmtId="0" fontId="4" fillId="42" borderId="28" xfId="0" applyFont="1" applyFill="1" applyBorder="1" applyAlignment="1">
      <alignment horizontal="center" vertical="center"/>
    </xf>
    <xf numFmtId="15" fontId="4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left"/>
    </xf>
    <xf numFmtId="43" fontId="37" fillId="42" borderId="28" xfId="0" applyNumberFormat="1" applyFont="1" applyFill="1" applyBorder="1" applyAlignment="1">
      <alignment horizontal="center" vertical="top"/>
    </xf>
    <xf numFmtId="0" fontId="61" fillId="0" borderId="0" xfId="0" applyFont="1"/>
    <xf numFmtId="0" fontId="37" fillId="46" borderId="28" xfId="0" applyFont="1" applyFill="1" applyBorder="1" applyAlignment="1">
      <alignment horizontal="center" vertical="center"/>
    </xf>
    <xf numFmtId="2" fontId="37" fillId="46" borderId="28" xfId="0" applyNumberFormat="1" applyFont="1" applyFill="1" applyBorder="1" applyAlignment="1">
      <alignment horizontal="center" vertical="center"/>
    </xf>
    <xf numFmtId="10" fontId="37" fillId="46" borderId="28" xfId="0" applyNumberFormat="1" applyFont="1" applyFill="1" applyBorder="1" applyAlignment="1">
      <alignment horizontal="center" vertical="center" wrapText="1"/>
    </xf>
    <xf numFmtId="16" fontId="37" fillId="46" borderId="28" xfId="0" applyNumberFormat="1" applyFont="1" applyFill="1" applyBorder="1" applyAlignment="1">
      <alignment horizontal="center" vertical="center"/>
    </xf>
    <xf numFmtId="2" fontId="38" fillId="47" borderId="28" xfId="0" applyNumberFormat="1" applyFont="1" applyFill="1" applyBorder="1" applyAlignment="1">
      <alignment horizontal="center" vertical="center"/>
    </xf>
    <xf numFmtId="0" fontId="4" fillId="47" borderId="28" xfId="0" applyFont="1" applyFill="1" applyBorder="1" applyAlignment="1">
      <alignment horizontal="center" vertical="center"/>
    </xf>
    <xf numFmtId="165" fontId="37" fillId="47" borderId="28" xfId="0" applyNumberFormat="1" applyFont="1" applyFill="1" applyBorder="1" applyAlignment="1">
      <alignment horizontal="center" vertical="center"/>
    </xf>
    <xf numFmtId="15" fontId="4" fillId="47" borderId="28" xfId="0" applyNumberFormat="1" applyFont="1" applyFill="1" applyBorder="1" applyAlignment="1">
      <alignment horizontal="center" vertical="center"/>
    </xf>
    <xf numFmtId="0" fontId="37" fillId="47" borderId="28" xfId="0" applyFont="1" applyFill="1" applyBorder="1" applyAlignment="1">
      <alignment horizontal="left"/>
    </xf>
    <xf numFmtId="43" fontId="37" fillId="47" borderId="28" xfId="0" applyNumberFormat="1" applyFont="1" applyFill="1" applyBorder="1" applyAlignment="1">
      <alignment horizontal="center" vertical="top"/>
    </xf>
    <xf numFmtId="0" fontId="37" fillId="47" borderId="28" xfId="0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left"/>
    </xf>
    <xf numFmtId="0" fontId="4" fillId="0" borderId="7" xfId="0" applyFont="1" applyBorder="1" applyAlignment="1">
      <alignment horizontal="left"/>
    </xf>
    <xf numFmtId="3" fontId="4" fillId="0" borderId="7" xfId="0" applyNumberFormat="1" applyFont="1" applyBorder="1" applyAlignment="1">
      <alignment horizontal="left"/>
    </xf>
    <xf numFmtId="164" fontId="4" fillId="2" borderId="28" xfId="0" applyNumberFormat="1" applyFont="1" applyFill="1" applyBorder="1" applyAlignment="1">
      <alignment horizontal="left"/>
    </xf>
    <xf numFmtId="3" fontId="4" fillId="0" borderId="28" xfId="0" applyNumberFormat="1" applyFont="1" applyBorder="1" applyAlignment="1">
      <alignment horizontal="left"/>
    </xf>
    <xf numFmtId="0" fontId="7" fillId="4" borderId="12" xfId="0" applyFont="1" applyFill="1" applyBorder="1" applyAlignment="1">
      <alignment horizontal="center" vertical="center" wrapText="1"/>
    </xf>
    <xf numFmtId="0" fontId="14" fillId="0" borderId="13" xfId="0" applyFont="1" applyBorder="1"/>
    <xf numFmtId="0" fontId="14" fillId="0" borderId="14" xfId="0" applyFont="1" applyBorder="1"/>
    <xf numFmtId="0" fontId="7" fillId="4" borderId="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7" fillId="4" borderId="10" xfId="0" applyFont="1" applyFill="1" applyBorder="1" applyAlignment="1">
      <alignment horizontal="left" vertical="center" wrapText="1"/>
    </xf>
    <xf numFmtId="0" fontId="14" fillId="0" borderId="27" xfId="0" applyFont="1" applyBorder="1"/>
    <xf numFmtId="0" fontId="14" fillId="0" borderId="19" xfId="0" applyFont="1" applyBorder="1"/>
    <xf numFmtId="0" fontId="7" fillId="4" borderId="10" xfId="0" applyFont="1" applyFill="1" applyBorder="1" applyAlignment="1">
      <alignment horizontal="center" vertical="center" wrapText="1"/>
    </xf>
    <xf numFmtId="0" fontId="27" fillId="2" borderId="21" xfId="0" applyFont="1" applyFill="1" applyBorder="1"/>
    <xf numFmtId="0" fontId="14" fillId="0" borderId="22" xfId="0" applyFont="1" applyBorder="1"/>
    <xf numFmtId="2" fontId="32" fillId="2" borderId="21" xfId="0" applyNumberFormat="1" applyFont="1" applyFill="1" applyBorder="1" applyAlignment="1">
      <alignment horizontal="left" wrapText="1"/>
    </xf>
  </cellXfs>
  <cellStyles count="119">
    <cellStyle name="20% - Accent1 2" xfId="13"/>
    <cellStyle name="20% - Accent1 2 2" xfId="94"/>
    <cellStyle name="20% - Accent2 2" xfId="14"/>
    <cellStyle name="20% - Accent2 2 2" xfId="95"/>
    <cellStyle name="20% - Accent3 2" xfId="15"/>
    <cellStyle name="20% - Accent3 2 2" xfId="96"/>
    <cellStyle name="20% - Accent4 2" xfId="16"/>
    <cellStyle name="20% - Accent4 2 2" xfId="97"/>
    <cellStyle name="20% - Accent5 2" xfId="17"/>
    <cellStyle name="20% - Accent5 2 2" xfId="98"/>
    <cellStyle name="20% - Accent6 2" xfId="18"/>
    <cellStyle name="20% - Accent6 2 2" xfId="99"/>
    <cellStyle name="40% - Accent1 2" xfId="19"/>
    <cellStyle name="40% - Accent1 2 2" xfId="100"/>
    <cellStyle name="40% - Accent2 2" xfId="20"/>
    <cellStyle name="40% - Accent2 2 2" xfId="101"/>
    <cellStyle name="40% - Accent3 2" xfId="21"/>
    <cellStyle name="40% - Accent3 2 2" xfId="102"/>
    <cellStyle name="40% - Accent4 2" xfId="22"/>
    <cellStyle name="40% - Accent4 2 2" xfId="103"/>
    <cellStyle name="40% - Accent5 2" xfId="23"/>
    <cellStyle name="40% - Accent5 2 2" xfId="104"/>
    <cellStyle name="40% - Accent6 2" xfId="24"/>
    <cellStyle name="40% - Accent6 2 2" xfId="105"/>
    <cellStyle name="60% - Accent1 2" xfId="64"/>
    <cellStyle name="60% - Accent1 2 2" xfId="110"/>
    <cellStyle name="60% - Accent1 3" xfId="25"/>
    <cellStyle name="60% - Accent2 2" xfId="65"/>
    <cellStyle name="60% - Accent2 2 2" xfId="111"/>
    <cellStyle name="60% - Accent2 3" xfId="26"/>
    <cellStyle name="60% - Accent3 2" xfId="66"/>
    <cellStyle name="60% - Accent3 2 2" xfId="112"/>
    <cellStyle name="60% - Accent3 3" xfId="27"/>
    <cellStyle name="60% - Accent4 2" xfId="67"/>
    <cellStyle name="60% - Accent4 2 2" xfId="113"/>
    <cellStyle name="60% - Accent4 3" xfId="28"/>
    <cellStyle name="60% - Accent5 2" xfId="68"/>
    <cellStyle name="60% - Accent5 2 2" xfId="114"/>
    <cellStyle name="60% - Accent5 3" xfId="29"/>
    <cellStyle name="60% - Accent6 2" xfId="69"/>
    <cellStyle name="60% - Accent6 2 2" xfId="115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2 2 2" xfId="117"/>
    <cellStyle name="Comma 2 3" xfId="116"/>
    <cellStyle name="Comma 3" xfId="52"/>
    <cellStyle name="Comma 3 2" xfId="108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1 2" xfId="118"/>
    <cellStyle name="Normal 22" xfId="12"/>
    <cellStyle name="Normal 22 2" xfId="93"/>
    <cellStyle name="Normal 23" xfId="9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2 2" xfId="109"/>
    <cellStyle name="Note 3" xfId="45"/>
    <cellStyle name="Note 3 2" xfId="106"/>
    <cellStyle name="Output" xfId="7" builtinId="21" customBuiltin="1"/>
    <cellStyle name="Percent 2" xfId="46"/>
    <cellStyle name="Percent 2 2" xfId="107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201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305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45513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45513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15" t="s">
        <v>16</v>
      </c>
      <c r="B9" s="317" t="s">
        <v>17</v>
      </c>
      <c r="C9" s="317" t="s">
        <v>18</v>
      </c>
      <c r="D9" s="317" t="s">
        <v>19</v>
      </c>
      <c r="E9" s="26" t="s">
        <v>20</v>
      </c>
      <c r="F9" s="26" t="s">
        <v>21</v>
      </c>
      <c r="G9" s="312" t="s">
        <v>22</v>
      </c>
      <c r="H9" s="313"/>
      <c r="I9" s="314"/>
      <c r="J9" s="312" t="s">
        <v>23</v>
      </c>
      <c r="K9" s="313"/>
      <c r="L9" s="314"/>
      <c r="M9" s="26"/>
      <c r="N9" s="27"/>
      <c r="O9" s="27"/>
      <c r="P9" s="27"/>
    </row>
    <row r="10" spans="1:16" ht="40.200000000000003">
      <c r="A10" s="316"/>
      <c r="B10" s="318"/>
      <c r="C10" s="318"/>
      <c r="D10" s="318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801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45533</v>
      </c>
      <c r="E11" s="204">
        <v>24136.55</v>
      </c>
      <c r="F11" s="204">
        <v>24201.766666666666</v>
      </c>
      <c r="G11" s="203">
        <v>24045.783333333333</v>
      </c>
      <c r="H11" s="203">
        <v>23955.016666666666</v>
      </c>
      <c r="I11" s="203">
        <v>23799.033333333333</v>
      </c>
      <c r="J11" s="203">
        <v>24292.533333333333</v>
      </c>
      <c r="K11" s="203">
        <v>24448.516666666663</v>
      </c>
      <c r="L11" s="203">
        <v>24539.283333333333</v>
      </c>
      <c r="M11" s="202">
        <v>24357.75</v>
      </c>
      <c r="N11" s="202">
        <v>24111</v>
      </c>
      <c r="O11" s="202">
        <v>14089975</v>
      </c>
      <c r="P11" s="205">
        <v>-1.2733241309724841E-2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45532</v>
      </c>
      <c r="E12" s="204">
        <v>50205.9</v>
      </c>
      <c r="F12" s="204">
        <v>50239.266666666663</v>
      </c>
      <c r="G12" s="203">
        <v>49946.633333333324</v>
      </c>
      <c r="H12" s="203">
        <v>49687.366666666661</v>
      </c>
      <c r="I12" s="203">
        <v>49394.733333333323</v>
      </c>
      <c r="J12" s="203">
        <v>50498.533333333326</v>
      </c>
      <c r="K12" s="203">
        <v>50791.166666666657</v>
      </c>
      <c r="L12" s="203">
        <v>51050.433333333327</v>
      </c>
      <c r="M12" s="202">
        <v>50531.9</v>
      </c>
      <c r="N12" s="202">
        <v>49980</v>
      </c>
      <c r="O12" s="202">
        <v>3347850</v>
      </c>
      <c r="P12" s="205">
        <v>5.9177433671959761E-4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45531</v>
      </c>
      <c r="E13" s="217">
        <v>22852.1</v>
      </c>
      <c r="F13" s="217">
        <v>22873.033333333336</v>
      </c>
      <c r="G13" s="219">
        <v>22729.066666666673</v>
      </c>
      <c r="H13" s="219">
        <v>22606.033333333336</v>
      </c>
      <c r="I13" s="219">
        <v>22462.066666666673</v>
      </c>
      <c r="J13" s="219">
        <v>22996.066666666673</v>
      </c>
      <c r="K13" s="219">
        <v>23140.03333333334</v>
      </c>
      <c r="L13" s="219">
        <v>23263.066666666673</v>
      </c>
      <c r="M13" s="220">
        <v>23017</v>
      </c>
      <c r="N13" s="220">
        <v>22750</v>
      </c>
      <c r="O13" s="220">
        <v>76250</v>
      </c>
      <c r="P13" s="221">
        <v>-8.2154679506470055E-2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45530</v>
      </c>
      <c r="E14" s="217">
        <v>12529.7</v>
      </c>
      <c r="F14" s="217">
        <v>12556.166666666666</v>
      </c>
      <c r="G14" s="219">
        <v>12483.533333333333</v>
      </c>
      <c r="H14" s="219">
        <v>12437.366666666667</v>
      </c>
      <c r="I14" s="219">
        <v>12364.733333333334</v>
      </c>
      <c r="J14" s="219">
        <v>12602.333333333332</v>
      </c>
      <c r="K14" s="219">
        <v>12674.966666666667</v>
      </c>
      <c r="L14" s="219">
        <v>12721.133333333331</v>
      </c>
      <c r="M14" s="220">
        <v>12628.8</v>
      </c>
      <c r="N14" s="220">
        <v>12510</v>
      </c>
      <c r="O14" s="220">
        <v>2367800</v>
      </c>
      <c r="P14" s="221">
        <v>5.136477480154519E-3</v>
      </c>
    </row>
    <row r="15" spans="1:16" ht="12.75" customHeight="1">
      <c r="A15" s="213">
        <v>5</v>
      </c>
      <c r="B15" s="279" t="s">
        <v>34</v>
      </c>
      <c r="C15" s="217" t="s">
        <v>850</v>
      </c>
      <c r="D15" s="218">
        <v>45534</v>
      </c>
      <c r="E15" s="217">
        <v>72007.95</v>
      </c>
      <c r="F15" s="217">
        <v>72059.316666666666</v>
      </c>
      <c r="G15" s="219">
        <v>71448.633333333331</v>
      </c>
      <c r="H15" s="219">
        <v>70889.316666666666</v>
      </c>
      <c r="I15" s="219">
        <v>70278.633333333331</v>
      </c>
      <c r="J15" s="219">
        <v>72618.633333333331</v>
      </c>
      <c r="K15" s="219">
        <v>73229.316666666651</v>
      </c>
      <c r="L15" s="219">
        <v>73788.633333333331</v>
      </c>
      <c r="M15" s="220">
        <v>72670</v>
      </c>
      <c r="N15" s="220">
        <v>71500</v>
      </c>
      <c r="O15" s="220">
        <v>12100</v>
      </c>
      <c r="P15" s="221">
        <v>2.4555461473327687E-2</v>
      </c>
    </row>
    <row r="16" spans="1:16" ht="12.75" customHeight="1">
      <c r="A16" s="213">
        <v>6</v>
      </c>
      <c r="B16" s="225" t="s">
        <v>838</v>
      </c>
      <c r="C16" s="222" t="s">
        <v>39</v>
      </c>
      <c r="D16" s="218">
        <v>45533</v>
      </c>
      <c r="E16" s="217">
        <v>750.95</v>
      </c>
      <c r="F16" s="217">
        <v>755.9</v>
      </c>
      <c r="G16" s="219">
        <v>743.3</v>
      </c>
      <c r="H16" s="219">
        <v>735.65</v>
      </c>
      <c r="I16" s="219">
        <v>723.05</v>
      </c>
      <c r="J16" s="219">
        <v>763.55</v>
      </c>
      <c r="K16" s="219">
        <v>776.15000000000009</v>
      </c>
      <c r="L16" s="219">
        <v>783.8</v>
      </c>
      <c r="M16" s="220">
        <v>768.5</v>
      </c>
      <c r="N16" s="220">
        <v>748.25</v>
      </c>
      <c r="O16" s="220">
        <v>14137000</v>
      </c>
      <c r="P16" s="221">
        <v>3.7045187793427227E-2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45533</v>
      </c>
      <c r="E17" s="217">
        <v>7960.15</v>
      </c>
      <c r="F17" s="217">
        <v>7978.6166666666659</v>
      </c>
      <c r="G17" s="219">
        <v>7791.5333333333319</v>
      </c>
      <c r="H17" s="219">
        <v>7622.9166666666661</v>
      </c>
      <c r="I17" s="219">
        <v>7435.8333333333321</v>
      </c>
      <c r="J17" s="219">
        <v>8147.2333333333318</v>
      </c>
      <c r="K17" s="219">
        <v>8334.3166666666657</v>
      </c>
      <c r="L17" s="219">
        <v>8502.9333333333307</v>
      </c>
      <c r="M17" s="220">
        <v>8165.7</v>
      </c>
      <c r="N17" s="220">
        <v>7810</v>
      </c>
      <c r="O17" s="220">
        <v>1811125</v>
      </c>
      <c r="P17" s="221">
        <v>6.8037741412354413E-2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45533</v>
      </c>
      <c r="E18" s="217">
        <v>27260.55</v>
      </c>
      <c r="F18" s="217">
        <v>28028.966666666664</v>
      </c>
      <c r="G18" s="219">
        <v>26406.983333333326</v>
      </c>
      <c r="H18" s="219">
        <v>25553.416666666664</v>
      </c>
      <c r="I18" s="219">
        <v>23931.433333333327</v>
      </c>
      <c r="J18" s="219">
        <v>28882.533333333326</v>
      </c>
      <c r="K18" s="219">
        <v>30504.516666666663</v>
      </c>
      <c r="L18" s="219">
        <v>31358.083333333325</v>
      </c>
      <c r="M18" s="220">
        <v>29650.95</v>
      </c>
      <c r="N18" s="220">
        <v>27175.4</v>
      </c>
      <c r="O18" s="220">
        <v>155560</v>
      </c>
      <c r="P18" s="221">
        <v>3.320935175345377E-2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45533</v>
      </c>
      <c r="E19" s="217">
        <v>211.65</v>
      </c>
      <c r="F19" s="217">
        <v>211.7833333333333</v>
      </c>
      <c r="G19" s="219">
        <v>209.06666666666661</v>
      </c>
      <c r="H19" s="219">
        <v>206.48333333333329</v>
      </c>
      <c r="I19" s="219">
        <v>203.76666666666659</v>
      </c>
      <c r="J19" s="219">
        <v>214.36666666666662</v>
      </c>
      <c r="K19" s="219">
        <v>217.08333333333331</v>
      </c>
      <c r="L19" s="219">
        <v>219.66666666666663</v>
      </c>
      <c r="M19" s="220">
        <v>214.5</v>
      </c>
      <c r="N19" s="220">
        <v>209.2</v>
      </c>
      <c r="O19" s="220">
        <v>82857600</v>
      </c>
      <c r="P19" s="221">
        <v>-1.3374485596707819E-2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45533</v>
      </c>
      <c r="E20" s="217">
        <v>319.25</v>
      </c>
      <c r="F20" s="217">
        <v>320.75</v>
      </c>
      <c r="G20" s="219">
        <v>314.5</v>
      </c>
      <c r="H20" s="219">
        <v>309.75</v>
      </c>
      <c r="I20" s="219">
        <v>303.5</v>
      </c>
      <c r="J20" s="219">
        <v>325.5</v>
      </c>
      <c r="K20" s="219">
        <v>331.75</v>
      </c>
      <c r="L20" s="219">
        <v>336.5</v>
      </c>
      <c r="M20" s="220">
        <v>327</v>
      </c>
      <c r="N20" s="220">
        <v>316</v>
      </c>
      <c r="O20" s="220">
        <v>51264200</v>
      </c>
      <c r="P20" s="221">
        <v>-3.4474315655452718E-2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45533</v>
      </c>
      <c r="E21" s="217">
        <v>2361.1</v>
      </c>
      <c r="F21" s="217">
        <v>2373.25</v>
      </c>
      <c r="G21" s="219">
        <v>2344.5</v>
      </c>
      <c r="H21" s="219">
        <v>2327.9</v>
      </c>
      <c r="I21" s="219">
        <v>2299.15</v>
      </c>
      <c r="J21" s="219">
        <v>2389.85</v>
      </c>
      <c r="K21" s="219">
        <v>2418.6</v>
      </c>
      <c r="L21" s="219">
        <v>2435.1999999999998</v>
      </c>
      <c r="M21" s="220">
        <v>2402</v>
      </c>
      <c r="N21" s="220">
        <v>2356.65</v>
      </c>
      <c r="O21" s="220">
        <v>4898100</v>
      </c>
      <c r="P21" s="221">
        <v>8.9605734767025085E-3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45533</v>
      </c>
      <c r="E22" s="217">
        <v>3185.45</v>
      </c>
      <c r="F22" s="217">
        <v>3207.9666666666667</v>
      </c>
      <c r="G22" s="219">
        <v>3153.9333333333334</v>
      </c>
      <c r="H22" s="219">
        <v>3122.4166666666665</v>
      </c>
      <c r="I22" s="219">
        <v>3068.3833333333332</v>
      </c>
      <c r="J22" s="219">
        <v>3239.4833333333336</v>
      </c>
      <c r="K22" s="219">
        <v>3293.5166666666673</v>
      </c>
      <c r="L22" s="219">
        <v>3325.0333333333338</v>
      </c>
      <c r="M22" s="220">
        <v>3262</v>
      </c>
      <c r="N22" s="220">
        <v>3176.45</v>
      </c>
      <c r="O22" s="220">
        <v>20963400</v>
      </c>
      <c r="P22" s="221">
        <v>-6.2927261806012419E-4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45533</v>
      </c>
      <c r="E23" s="217">
        <v>1525.1</v>
      </c>
      <c r="F23" s="217">
        <v>1536.5333333333335</v>
      </c>
      <c r="G23" s="219">
        <v>1509.116666666667</v>
      </c>
      <c r="H23" s="219">
        <v>1493.1333333333334</v>
      </c>
      <c r="I23" s="219">
        <v>1465.7166666666669</v>
      </c>
      <c r="J23" s="219">
        <v>1552.5166666666671</v>
      </c>
      <c r="K23" s="219">
        <v>1579.9333333333336</v>
      </c>
      <c r="L23" s="219">
        <v>1595.9166666666672</v>
      </c>
      <c r="M23" s="220">
        <v>1563.95</v>
      </c>
      <c r="N23" s="220">
        <v>1520.55</v>
      </c>
      <c r="O23" s="220">
        <v>28666000</v>
      </c>
      <c r="P23" s="221">
        <v>-5.01207897148252E-3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45533</v>
      </c>
      <c r="E24" s="217">
        <v>5707.15</v>
      </c>
      <c r="F24" s="217">
        <v>5663.7166666666672</v>
      </c>
      <c r="G24" s="219">
        <v>5565.4333333333343</v>
      </c>
      <c r="H24" s="219">
        <v>5423.7166666666672</v>
      </c>
      <c r="I24" s="219">
        <v>5325.4333333333343</v>
      </c>
      <c r="J24" s="219">
        <v>5805.4333333333343</v>
      </c>
      <c r="K24" s="219">
        <v>5903.7166666666672</v>
      </c>
      <c r="L24" s="219">
        <v>6045.4333333333343</v>
      </c>
      <c r="M24" s="220">
        <v>5762</v>
      </c>
      <c r="N24" s="220">
        <v>5522</v>
      </c>
      <c r="O24" s="220">
        <v>2016800</v>
      </c>
      <c r="P24" s="221">
        <v>9.3235039028620986E-2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45533</v>
      </c>
      <c r="E25" s="217">
        <v>640.65</v>
      </c>
      <c r="F25" s="217">
        <v>642.71666666666658</v>
      </c>
      <c r="G25" s="219">
        <v>637.13333333333321</v>
      </c>
      <c r="H25" s="219">
        <v>633.61666666666667</v>
      </c>
      <c r="I25" s="219">
        <v>628.0333333333333</v>
      </c>
      <c r="J25" s="219">
        <v>646.23333333333312</v>
      </c>
      <c r="K25" s="219">
        <v>651.81666666666638</v>
      </c>
      <c r="L25" s="219">
        <v>655.33333333333303</v>
      </c>
      <c r="M25" s="220">
        <v>648.29999999999995</v>
      </c>
      <c r="N25" s="220">
        <v>639.20000000000005</v>
      </c>
      <c r="O25" s="220">
        <v>32508000</v>
      </c>
      <c r="P25" s="221">
        <v>9.5589468388395105E-3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45533</v>
      </c>
      <c r="E26" s="217">
        <v>6546.45</v>
      </c>
      <c r="F26" s="217">
        <v>6603.7</v>
      </c>
      <c r="G26" s="219">
        <v>6454.75</v>
      </c>
      <c r="H26" s="219">
        <v>6363.05</v>
      </c>
      <c r="I26" s="219">
        <v>6214.1</v>
      </c>
      <c r="J26" s="219">
        <v>6695.4</v>
      </c>
      <c r="K26" s="219">
        <v>6844.3499999999985</v>
      </c>
      <c r="L26" s="219">
        <v>6936.0499999999993</v>
      </c>
      <c r="M26" s="220">
        <v>6752.65</v>
      </c>
      <c r="N26" s="220">
        <v>6512</v>
      </c>
      <c r="O26" s="220">
        <v>1520750</v>
      </c>
      <c r="P26" s="221">
        <v>-2.5550660792951541E-2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45533</v>
      </c>
      <c r="E27" s="217">
        <v>510.6</v>
      </c>
      <c r="F27" s="217">
        <v>512.86666666666667</v>
      </c>
      <c r="G27" s="219">
        <v>501.23333333333335</v>
      </c>
      <c r="H27" s="219">
        <v>491.86666666666667</v>
      </c>
      <c r="I27" s="219">
        <v>480.23333333333335</v>
      </c>
      <c r="J27" s="219">
        <v>522.23333333333335</v>
      </c>
      <c r="K27" s="219">
        <v>533.86666666666679</v>
      </c>
      <c r="L27" s="219">
        <v>543.23333333333335</v>
      </c>
      <c r="M27" s="220">
        <v>524.5</v>
      </c>
      <c r="N27" s="220">
        <v>503.5</v>
      </c>
      <c r="O27" s="220">
        <v>13979100</v>
      </c>
      <c r="P27" s="221">
        <v>-0.119593147751606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45533</v>
      </c>
      <c r="E28" s="217">
        <v>246.75</v>
      </c>
      <c r="F28" s="217">
        <v>247.5</v>
      </c>
      <c r="G28" s="219">
        <v>245.05</v>
      </c>
      <c r="H28" s="219">
        <v>243.35000000000002</v>
      </c>
      <c r="I28" s="219">
        <v>240.90000000000003</v>
      </c>
      <c r="J28" s="219">
        <v>249.2</v>
      </c>
      <c r="K28" s="219">
        <v>251.64999999999998</v>
      </c>
      <c r="L28" s="219">
        <v>253.34999999999997</v>
      </c>
      <c r="M28" s="220">
        <v>249.95</v>
      </c>
      <c r="N28" s="220">
        <v>245.8</v>
      </c>
      <c r="O28" s="220">
        <v>55820000</v>
      </c>
      <c r="P28" s="221">
        <v>-3.0734502517798228E-2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45533</v>
      </c>
      <c r="E29" s="217">
        <v>3016.15</v>
      </c>
      <c r="F29" s="217">
        <v>3040.6666666666665</v>
      </c>
      <c r="G29" s="219">
        <v>2977.333333333333</v>
      </c>
      <c r="H29" s="219">
        <v>2938.5166666666664</v>
      </c>
      <c r="I29" s="219">
        <v>2875.1833333333329</v>
      </c>
      <c r="J29" s="219">
        <v>3079.4833333333331</v>
      </c>
      <c r="K29" s="219">
        <v>3142.8166666666662</v>
      </c>
      <c r="L29" s="219">
        <v>3181.6333333333332</v>
      </c>
      <c r="M29" s="220">
        <v>3104</v>
      </c>
      <c r="N29" s="220">
        <v>3001.85</v>
      </c>
      <c r="O29" s="220">
        <v>11126800</v>
      </c>
      <c r="P29" s="221">
        <v>-1.976883501303827E-2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45533</v>
      </c>
      <c r="E30" s="217">
        <v>2085.9</v>
      </c>
      <c r="F30" s="217">
        <v>2100.4500000000003</v>
      </c>
      <c r="G30" s="219">
        <v>2062.9500000000007</v>
      </c>
      <c r="H30" s="219">
        <v>2040.0000000000005</v>
      </c>
      <c r="I30" s="219">
        <v>2002.5000000000009</v>
      </c>
      <c r="J30" s="219">
        <v>2123.4000000000005</v>
      </c>
      <c r="K30" s="219">
        <v>2160.8999999999996</v>
      </c>
      <c r="L30" s="219">
        <v>2183.8500000000004</v>
      </c>
      <c r="M30" s="220">
        <v>2137.9499999999998</v>
      </c>
      <c r="N30" s="220">
        <v>2077.5</v>
      </c>
      <c r="O30" s="220">
        <v>3485032</v>
      </c>
      <c r="P30" s="221">
        <v>1.5832263585793753E-2</v>
      </c>
    </row>
    <row r="31" spans="1:16" ht="12.75" customHeight="1">
      <c r="A31" s="213">
        <v>21</v>
      </c>
      <c r="B31" s="225" t="s">
        <v>838</v>
      </c>
      <c r="C31" s="217" t="s">
        <v>60</v>
      </c>
      <c r="D31" s="218">
        <v>45533</v>
      </c>
      <c r="E31" s="217">
        <v>8023.7</v>
      </c>
      <c r="F31" s="217">
        <v>8069.3499999999995</v>
      </c>
      <c r="G31" s="219">
        <v>7963.3999999999987</v>
      </c>
      <c r="H31" s="219">
        <v>7903.0999999999995</v>
      </c>
      <c r="I31" s="219">
        <v>7797.1499999999987</v>
      </c>
      <c r="J31" s="219">
        <v>8129.6499999999987</v>
      </c>
      <c r="K31" s="219">
        <v>8235.5999999999985</v>
      </c>
      <c r="L31" s="219">
        <v>8295.8999999999978</v>
      </c>
      <c r="M31" s="220">
        <v>8175.3</v>
      </c>
      <c r="N31" s="220">
        <v>8009.05</v>
      </c>
      <c r="O31" s="220">
        <v>822800</v>
      </c>
      <c r="P31" s="221">
        <v>8.2097782134542344E-3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45533</v>
      </c>
      <c r="E32" s="217">
        <v>627.45000000000005</v>
      </c>
      <c r="F32" s="217">
        <v>630.2833333333333</v>
      </c>
      <c r="G32" s="219">
        <v>623.26666666666665</v>
      </c>
      <c r="H32" s="219">
        <v>619.08333333333337</v>
      </c>
      <c r="I32" s="219">
        <v>612.06666666666672</v>
      </c>
      <c r="J32" s="219">
        <v>634.46666666666658</v>
      </c>
      <c r="K32" s="219">
        <v>641.48333333333323</v>
      </c>
      <c r="L32" s="219">
        <v>645.66666666666652</v>
      </c>
      <c r="M32" s="220">
        <v>637.29999999999995</v>
      </c>
      <c r="N32" s="220">
        <v>626.1</v>
      </c>
      <c r="O32" s="220">
        <v>23466000</v>
      </c>
      <c r="P32" s="221">
        <v>1.6064083134877678E-2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45533</v>
      </c>
      <c r="E33" s="217">
        <v>1482.35</v>
      </c>
      <c r="F33" s="217">
        <v>1475.4499999999998</v>
      </c>
      <c r="G33" s="219">
        <v>1461.0999999999997</v>
      </c>
      <c r="H33" s="219">
        <v>1439.85</v>
      </c>
      <c r="I33" s="219">
        <v>1425.4999999999998</v>
      </c>
      <c r="J33" s="219">
        <v>1496.6999999999996</v>
      </c>
      <c r="K33" s="219">
        <v>1511.05</v>
      </c>
      <c r="L33" s="219">
        <v>1532.2999999999995</v>
      </c>
      <c r="M33" s="220">
        <v>1489.8</v>
      </c>
      <c r="N33" s="220">
        <v>1454.2</v>
      </c>
      <c r="O33" s="220">
        <v>11376200</v>
      </c>
      <c r="P33" s="221">
        <v>5.3954211831040684E-3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45533</v>
      </c>
      <c r="E34" s="217">
        <v>1140.0999999999999</v>
      </c>
      <c r="F34" s="217">
        <v>1138.4666666666667</v>
      </c>
      <c r="G34" s="219">
        <v>1132.0333333333333</v>
      </c>
      <c r="H34" s="219">
        <v>1123.9666666666667</v>
      </c>
      <c r="I34" s="219">
        <v>1117.5333333333333</v>
      </c>
      <c r="J34" s="219">
        <v>1146.5333333333333</v>
      </c>
      <c r="K34" s="219">
        <v>1152.9666666666667</v>
      </c>
      <c r="L34" s="219">
        <v>1161.0333333333333</v>
      </c>
      <c r="M34" s="220">
        <v>1144.9000000000001</v>
      </c>
      <c r="N34" s="220">
        <v>1130.4000000000001</v>
      </c>
      <c r="O34" s="220">
        <v>59510000</v>
      </c>
      <c r="P34" s="221">
        <v>-9.4667415683581963E-3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45533</v>
      </c>
      <c r="E35" s="217">
        <v>9668.85</v>
      </c>
      <c r="F35" s="217">
        <v>9705.8166666666675</v>
      </c>
      <c r="G35" s="219">
        <v>9613.0333333333347</v>
      </c>
      <c r="H35" s="219">
        <v>9557.2166666666672</v>
      </c>
      <c r="I35" s="219">
        <v>9464.4333333333343</v>
      </c>
      <c r="J35" s="219">
        <v>9761.633333333335</v>
      </c>
      <c r="K35" s="219">
        <v>9854.4166666666679</v>
      </c>
      <c r="L35" s="219">
        <v>9910.2333333333354</v>
      </c>
      <c r="M35" s="220">
        <v>9798.6</v>
      </c>
      <c r="N35" s="220">
        <v>9650</v>
      </c>
      <c r="O35" s="220">
        <v>1370175</v>
      </c>
      <c r="P35" s="221">
        <v>-7.7975169072373063E-2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45533</v>
      </c>
      <c r="E36" s="217">
        <v>1542.5</v>
      </c>
      <c r="F36" s="217">
        <v>1552.3500000000001</v>
      </c>
      <c r="G36" s="219">
        <v>1525.2000000000003</v>
      </c>
      <c r="H36" s="219">
        <v>1507.9</v>
      </c>
      <c r="I36" s="219">
        <v>1480.7500000000002</v>
      </c>
      <c r="J36" s="219">
        <v>1569.6500000000003</v>
      </c>
      <c r="K36" s="219">
        <v>1596.8000000000004</v>
      </c>
      <c r="L36" s="219">
        <v>1614.1000000000004</v>
      </c>
      <c r="M36" s="220">
        <v>1579.5</v>
      </c>
      <c r="N36" s="220">
        <v>1535.05</v>
      </c>
      <c r="O36" s="220">
        <v>13470500</v>
      </c>
      <c r="P36" s="221">
        <v>1.1071080087067477E-2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45533</v>
      </c>
      <c r="E37" s="217">
        <v>6598.2</v>
      </c>
      <c r="F37" s="217">
        <v>6630.2333333333336</v>
      </c>
      <c r="G37" s="219">
        <v>6556.4666666666672</v>
      </c>
      <c r="H37" s="219">
        <v>6514.7333333333336</v>
      </c>
      <c r="I37" s="219">
        <v>6440.9666666666672</v>
      </c>
      <c r="J37" s="219">
        <v>6671.9666666666672</v>
      </c>
      <c r="K37" s="219">
        <v>6745.7333333333336</v>
      </c>
      <c r="L37" s="219">
        <v>6787.4666666666672</v>
      </c>
      <c r="M37" s="220">
        <v>6704</v>
      </c>
      <c r="N37" s="220">
        <v>6588.5</v>
      </c>
      <c r="O37" s="220">
        <v>10065250</v>
      </c>
      <c r="P37" s="221">
        <v>-1.2418812016442507E-5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45533</v>
      </c>
      <c r="E38" s="217">
        <v>3121.2</v>
      </c>
      <c r="F38" s="217">
        <v>3152.1166666666663</v>
      </c>
      <c r="G38" s="219">
        <v>3076.2833333333328</v>
      </c>
      <c r="H38" s="219">
        <v>3031.3666666666663</v>
      </c>
      <c r="I38" s="219">
        <v>2955.5333333333328</v>
      </c>
      <c r="J38" s="219">
        <v>3197.0333333333328</v>
      </c>
      <c r="K38" s="219">
        <v>3272.8666666666659</v>
      </c>
      <c r="L38" s="219">
        <v>3317.7833333333328</v>
      </c>
      <c r="M38" s="220">
        <v>3227.95</v>
      </c>
      <c r="N38" s="220">
        <v>3107.2</v>
      </c>
      <c r="O38" s="220">
        <v>2008500</v>
      </c>
      <c r="P38" s="221">
        <v>2.1357742181540809E-2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45533</v>
      </c>
      <c r="E39" s="217">
        <v>490.15</v>
      </c>
      <c r="F39" s="217">
        <v>493.25</v>
      </c>
      <c r="G39" s="219">
        <v>485.5</v>
      </c>
      <c r="H39" s="219">
        <v>480.85</v>
      </c>
      <c r="I39" s="219">
        <v>473.1</v>
      </c>
      <c r="J39" s="219">
        <v>497.9</v>
      </c>
      <c r="K39" s="219">
        <v>505.65</v>
      </c>
      <c r="L39" s="219">
        <v>510.29999999999995</v>
      </c>
      <c r="M39" s="220">
        <v>501</v>
      </c>
      <c r="N39" s="220">
        <v>488.6</v>
      </c>
      <c r="O39" s="220">
        <v>8398400</v>
      </c>
      <c r="P39" s="221">
        <v>-3.4175052211885323E-3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45533</v>
      </c>
      <c r="E40" s="217">
        <v>198.21</v>
      </c>
      <c r="F40" s="217">
        <v>199.71666666666667</v>
      </c>
      <c r="G40" s="219">
        <v>195.89333333333335</v>
      </c>
      <c r="H40" s="219">
        <v>193.57666666666668</v>
      </c>
      <c r="I40" s="219">
        <v>189.75333333333336</v>
      </c>
      <c r="J40" s="219">
        <v>202.03333333333333</v>
      </c>
      <c r="K40" s="219">
        <v>205.85666666666665</v>
      </c>
      <c r="L40" s="219">
        <v>208.17333333333332</v>
      </c>
      <c r="M40" s="220">
        <v>203.54</v>
      </c>
      <c r="N40" s="220">
        <v>197.4</v>
      </c>
      <c r="O40" s="220">
        <v>106475600</v>
      </c>
      <c r="P40" s="221">
        <v>3.1072910170548522E-2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45533</v>
      </c>
      <c r="E41" s="217">
        <v>241.85</v>
      </c>
      <c r="F41" s="217">
        <v>242.85</v>
      </c>
      <c r="G41" s="219">
        <v>240.35</v>
      </c>
      <c r="H41" s="219">
        <v>238.85</v>
      </c>
      <c r="I41" s="219">
        <v>236.35</v>
      </c>
      <c r="J41" s="219">
        <v>244.35</v>
      </c>
      <c r="K41" s="219">
        <v>246.85</v>
      </c>
      <c r="L41" s="219">
        <v>248.35</v>
      </c>
      <c r="M41" s="220">
        <v>245.35</v>
      </c>
      <c r="N41" s="220">
        <v>241.35</v>
      </c>
      <c r="O41" s="220">
        <v>185597100</v>
      </c>
      <c r="P41" s="221">
        <v>-9.0424950414642914E-3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45533</v>
      </c>
      <c r="E42" s="217">
        <v>1447.7</v>
      </c>
      <c r="F42" s="217">
        <v>1454.3999999999999</v>
      </c>
      <c r="G42" s="219">
        <v>1438.2999999999997</v>
      </c>
      <c r="H42" s="219">
        <v>1428.8999999999999</v>
      </c>
      <c r="I42" s="219">
        <v>1412.7999999999997</v>
      </c>
      <c r="J42" s="219">
        <v>1463.7999999999997</v>
      </c>
      <c r="K42" s="219">
        <v>1479.8999999999996</v>
      </c>
      <c r="L42" s="219">
        <v>1489.2999999999997</v>
      </c>
      <c r="M42" s="220">
        <v>1470.5</v>
      </c>
      <c r="N42" s="220">
        <v>1445</v>
      </c>
      <c r="O42" s="220">
        <v>3442875</v>
      </c>
      <c r="P42" s="221">
        <v>-5.2821623852264521E-2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45533</v>
      </c>
      <c r="E43" s="217">
        <v>298.14999999999998</v>
      </c>
      <c r="F43" s="217">
        <v>299.58333333333331</v>
      </c>
      <c r="G43" s="219">
        <v>295.96666666666664</v>
      </c>
      <c r="H43" s="219">
        <v>293.7833333333333</v>
      </c>
      <c r="I43" s="219">
        <v>290.16666666666663</v>
      </c>
      <c r="J43" s="219">
        <v>301.76666666666665</v>
      </c>
      <c r="K43" s="219">
        <v>305.38333333333333</v>
      </c>
      <c r="L43" s="219">
        <v>307.56666666666666</v>
      </c>
      <c r="M43" s="220">
        <v>303.2</v>
      </c>
      <c r="N43" s="220">
        <v>297.39999999999998</v>
      </c>
      <c r="O43" s="220">
        <v>157254450</v>
      </c>
      <c r="P43" s="221">
        <v>-3.6475920475270407E-3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45533</v>
      </c>
      <c r="E44" s="217">
        <v>519.35</v>
      </c>
      <c r="F44" s="217">
        <v>523.86666666666667</v>
      </c>
      <c r="G44" s="219">
        <v>513.68333333333339</v>
      </c>
      <c r="H44" s="219">
        <v>508.01666666666677</v>
      </c>
      <c r="I44" s="219">
        <v>497.83333333333348</v>
      </c>
      <c r="J44" s="219">
        <v>529.5333333333333</v>
      </c>
      <c r="K44" s="219">
        <v>539.71666666666647</v>
      </c>
      <c r="L44" s="219">
        <v>545.38333333333321</v>
      </c>
      <c r="M44" s="220">
        <v>534.04999999999995</v>
      </c>
      <c r="N44" s="220">
        <v>518.20000000000005</v>
      </c>
      <c r="O44" s="220">
        <v>15636720</v>
      </c>
      <c r="P44" s="221">
        <v>8.7711828323256413E-3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45533</v>
      </c>
      <c r="E45" s="217">
        <v>1611.7</v>
      </c>
      <c r="F45" s="217">
        <v>1601.2833333333335</v>
      </c>
      <c r="G45" s="219">
        <v>1552.616666666667</v>
      </c>
      <c r="H45" s="219">
        <v>1493.5333333333335</v>
      </c>
      <c r="I45" s="219">
        <v>1444.866666666667</v>
      </c>
      <c r="J45" s="219">
        <v>1660.366666666667</v>
      </c>
      <c r="K45" s="219">
        <v>1709.0333333333335</v>
      </c>
      <c r="L45" s="219">
        <v>1768.116666666667</v>
      </c>
      <c r="M45" s="220">
        <v>1649.95</v>
      </c>
      <c r="N45" s="220">
        <v>1542.2</v>
      </c>
      <c r="O45" s="220">
        <v>8362500</v>
      </c>
      <c r="P45" s="221">
        <v>-4.176693021656927E-2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45533</v>
      </c>
      <c r="E46" s="217">
        <v>1454.7</v>
      </c>
      <c r="F46" s="217">
        <v>1452.8</v>
      </c>
      <c r="G46" s="219">
        <v>1435.6</v>
      </c>
      <c r="H46" s="219">
        <v>1416.5</v>
      </c>
      <c r="I46" s="219">
        <v>1399.3</v>
      </c>
      <c r="J46" s="219">
        <v>1471.8999999999999</v>
      </c>
      <c r="K46" s="219">
        <v>1489.1000000000001</v>
      </c>
      <c r="L46" s="219">
        <v>1508.1999999999998</v>
      </c>
      <c r="M46" s="220">
        <v>1470</v>
      </c>
      <c r="N46" s="220">
        <v>1433.7</v>
      </c>
      <c r="O46" s="220">
        <v>40402550</v>
      </c>
      <c r="P46" s="221">
        <v>-3.361850551597987E-2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45533</v>
      </c>
      <c r="E47" s="217">
        <v>298.2</v>
      </c>
      <c r="F47" s="217">
        <v>300.48333333333335</v>
      </c>
      <c r="G47" s="219">
        <v>295.26666666666671</v>
      </c>
      <c r="H47" s="219">
        <v>292.33333333333337</v>
      </c>
      <c r="I47" s="219">
        <v>287.11666666666673</v>
      </c>
      <c r="J47" s="219">
        <v>303.41666666666669</v>
      </c>
      <c r="K47" s="219">
        <v>308.63333333333338</v>
      </c>
      <c r="L47" s="219">
        <v>311.56666666666666</v>
      </c>
      <c r="M47" s="220">
        <v>305.7</v>
      </c>
      <c r="N47" s="220">
        <v>297.55</v>
      </c>
      <c r="O47" s="220">
        <v>75988500</v>
      </c>
      <c r="P47" s="221">
        <v>1.1637253188886948E-2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45533</v>
      </c>
      <c r="E48" s="217">
        <v>340.1</v>
      </c>
      <c r="F48" s="217">
        <v>342.65000000000003</v>
      </c>
      <c r="G48" s="219">
        <v>334.95000000000005</v>
      </c>
      <c r="H48" s="219">
        <v>329.8</v>
      </c>
      <c r="I48" s="219">
        <v>322.10000000000002</v>
      </c>
      <c r="J48" s="219">
        <v>347.80000000000007</v>
      </c>
      <c r="K48" s="219">
        <v>355.5</v>
      </c>
      <c r="L48" s="219">
        <v>360.65000000000009</v>
      </c>
      <c r="M48" s="220">
        <v>350.35</v>
      </c>
      <c r="N48" s="220">
        <v>337.5</v>
      </c>
      <c r="O48" s="220">
        <v>50512500</v>
      </c>
      <c r="P48" s="221">
        <v>2.4023110840808881E-2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45533</v>
      </c>
      <c r="E49" s="217">
        <v>31807.4</v>
      </c>
      <c r="F49" s="217">
        <v>32049.183333333334</v>
      </c>
      <c r="G49" s="219">
        <v>31473.366666666669</v>
      </c>
      <c r="H49" s="219">
        <v>31139.333333333336</v>
      </c>
      <c r="I49" s="219">
        <v>30563.51666666667</v>
      </c>
      <c r="J49" s="219">
        <v>32383.216666666667</v>
      </c>
      <c r="K49" s="219">
        <v>32959.033333333333</v>
      </c>
      <c r="L49" s="219">
        <v>33293.066666666666</v>
      </c>
      <c r="M49" s="220">
        <v>32625</v>
      </c>
      <c r="N49" s="220">
        <v>31715.15</v>
      </c>
      <c r="O49" s="220">
        <v>338025</v>
      </c>
      <c r="P49" s="221">
        <v>2.2192632046160674E-4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45533</v>
      </c>
      <c r="E50" s="217">
        <v>338.95</v>
      </c>
      <c r="F50" s="217">
        <v>339.59999999999997</v>
      </c>
      <c r="G50" s="219">
        <v>332.89999999999992</v>
      </c>
      <c r="H50" s="219">
        <v>326.84999999999997</v>
      </c>
      <c r="I50" s="219">
        <v>320.14999999999992</v>
      </c>
      <c r="J50" s="219">
        <v>345.64999999999992</v>
      </c>
      <c r="K50" s="219">
        <v>352.34999999999997</v>
      </c>
      <c r="L50" s="219">
        <v>358.39999999999992</v>
      </c>
      <c r="M50" s="220">
        <v>346.3</v>
      </c>
      <c r="N50" s="220">
        <v>333.55</v>
      </c>
      <c r="O50" s="220">
        <v>63738000</v>
      </c>
      <c r="P50" s="221">
        <v>-4.3334954341600472E-2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45533</v>
      </c>
      <c r="E51" s="217">
        <v>5758.3</v>
      </c>
      <c r="F51" s="217">
        <v>5791.7666666666673</v>
      </c>
      <c r="G51" s="219">
        <v>5703.6833333333343</v>
      </c>
      <c r="H51" s="219">
        <v>5649.0666666666666</v>
      </c>
      <c r="I51" s="219">
        <v>5560.9833333333336</v>
      </c>
      <c r="J51" s="219">
        <v>5846.383333333335</v>
      </c>
      <c r="K51" s="219">
        <v>5934.466666666669</v>
      </c>
      <c r="L51" s="219">
        <v>5989.0833333333358</v>
      </c>
      <c r="M51" s="220">
        <v>5879.85</v>
      </c>
      <c r="N51" s="220">
        <v>5737.15</v>
      </c>
      <c r="O51" s="220">
        <v>2403800</v>
      </c>
      <c r="P51" s="221">
        <v>-6.3430218966726404E-2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45533</v>
      </c>
      <c r="E52" s="217">
        <v>575.1</v>
      </c>
      <c r="F52" s="217">
        <v>575.13333333333333</v>
      </c>
      <c r="G52" s="219">
        <v>566.26666666666665</v>
      </c>
      <c r="H52" s="219">
        <v>557.43333333333328</v>
      </c>
      <c r="I52" s="219">
        <v>548.56666666666661</v>
      </c>
      <c r="J52" s="219">
        <v>583.9666666666667</v>
      </c>
      <c r="K52" s="219">
        <v>592.83333333333326</v>
      </c>
      <c r="L52" s="219">
        <v>601.66666666666674</v>
      </c>
      <c r="M52" s="220">
        <v>584</v>
      </c>
      <c r="N52" s="220">
        <v>566.29999999999995</v>
      </c>
      <c r="O52" s="220">
        <v>12650000</v>
      </c>
      <c r="P52" s="221">
        <v>-3.7016618098763489E-3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45533</v>
      </c>
      <c r="E53" s="217">
        <v>107.68</v>
      </c>
      <c r="F53" s="217">
        <v>107.82666666666667</v>
      </c>
      <c r="G53" s="219">
        <v>106.65333333333334</v>
      </c>
      <c r="H53" s="219">
        <v>105.62666666666667</v>
      </c>
      <c r="I53" s="219">
        <v>104.45333333333333</v>
      </c>
      <c r="J53" s="219">
        <v>108.85333333333334</v>
      </c>
      <c r="K53" s="219">
        <v>110.02666666666666</v>
      </c>
      <c r="L53" s="219">
        <v>111.05333333333334</v>
      </c>
      <c r="M53" s="220">
        <v>109</v>
      </c>
      <c r="N53" s="220">
        <v>106.8</v>
      </c>
      <c r="O53" s="220">
        <v>291498750</v>
      </c>
      <c r="P53" s="221">
        <v>5.1438413555534865E-3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45533</v>
      </c>
      <c r="E54" s="217">
        <v>784.4</v>
      </c>
      <c r="F54" s="217">
        <v>787.26666666666677</v>
      </c>
      <c r="G54" s="219">
        <v>776.53333333333353</v>
      </c>
      <c r="H54" s="219">
        <v>768.66666666666674</v>
      </c>
      <c r="I54" s="219">
        <v>757.93333333333351</v>
      </c>
      <c r="J54" s="219">
        <v>795.13333333333355</v>
      </c>
      <c r="K54" s="219">
        <v>805.8666666666669</v>
      </c>
      <c r="L54" s="219">
        <v>813.73333333333358</v>
      </c>
      <c r="M54" s="220">
        <v>798</v>
      </c>
      <c r="N54" s="220">
        <v>779.4</v>
      </c>
      <c r="O54" s="220">
        <v>5769075</v>
      </c>
      <c r="P54" s="221">
        <v>-2.5847876193612118E-2</v>
      </c>
    </row>
    <row r="55" spans="1:16" ht="12.75" customHeight="1">
      <c r="A55" s="213">
        <v>45</v>
      </c>
      <c r="B55" s="225" t="s">
        <v>838</v>
      </c>
      <c r="C55" s="217" t="s">
        <v>89</v>
      </c>
      <c r="D55" s="218">
        <v>45533</v>
      </c>
      <c r="E55" s="217">
        <v>514.29999999999995</v>
      </c>
      <c r="F55" s="217">
        <v>513.93333333333328</v>
      </c>
      <c r="G55" s="219">
        <v>501.86666666666656</v>
      </c>
      <c r="H55" s="219">
        <v>489.43333333333328</v>
      </c>
      <c r="I55" s="219">
        <v>477.36666666666656</v>
      </c>
      <c r="J55" s="219">
        <v>526.36666666666656</v>
      </c>
      <c r="K55" s="219">
        <v>538.43333333333339</v>
      </c>
      <c r="L55" s="219">
        <v>550.86666666666656</v>
      </c>
      <c r="M55" s="220">
        <v>526</v>
      </c>
      <c r="N55" s="220">
        <v>501.5</v>
      </c>
      <c r="O55" s="220">
        <v>12249300</v>
      </c>
      <c r="P55" s="221">
        <v>-0.1214227309893704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45533</v>
      </c>
      <c r="E56" s="217">
        <v>1354.3</v>
      </c>
      <c r="F56" s="217">
        <v>1364.0333333333331</v>
      </c>
      <c r="G56" s="219">
        <v>1341.7166666666662</v>
      </c>
      <c r="H56" s="219">
        <v>1329.1333333333332</v>
      </c>
      <c r="I56" s="219">
        <v>1306.8166666666664</v>
      </c>
      <c r="J56" s="219">
        <v>1376.6166666666661</v>
      </c>
      <c r="K56" s="219">
        <v>1398.9333333333332</v>
      </c>
      <c r="L56" s="219">
        <v>1411.516666666666</v>
      </c>
      <c r="M56" s="220">
        <v>1386.35</v>
      </c>
      <c r="N56" s="220">
        <v>1351.45</v>
      </c>
      <c r="O56" s="220">
        <v>9830000</v>
      </c>
      <c r="P56" s="221">
        <v>1.9048853181288065E-2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45533</v>
      </c>
      <c r="E57" s="217">
        <v>1573.2</v>
      </c>
      <c r="F57" s="217">
        <v>1576.7666666666667</v>
      </c>
      <c r="G57" s="219">
        <v>1558.7333333333333</v>
      </c>
      <c r="H57" s="219">
        <v>1544.2666666666667</v>
      </c>
      <c r="I57" s="219">
        <v>1526.2333333333333</v>
      </c>
      <c r="J57" s="219">
        <v>1591.2333333333333</v>
      </c>
      <c r="K57" s="219">
        <v>1609.2666666666667</v>
      </c>
      <c r="L57" s="219">
        <v>1623.7333333333333</v>
      </c>
      <c r="M57" s="220">
        <v>1594.8</v>
      </c>
      <c r="N57" s="220">
        <v>1562.3</v>
      </c>
      <c r="O57" s="220">
        <v>10664550</v>
      </c>
      <c r="P57" s="221">
        <v>-1.0434258142340169E-2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45533</v>
      </c>
      <c r="E58" s="217">
        <v>520.1</v>
      </c>
      <c r="F58" s="217">
        <v>523.35</v>
      </c>
      <c r="G58" s="219">
        <v>515.6</v>
      </c>
      <c r="H58" s="219">
        <v>511.1</v>
      </c>
      <c r="I58" s="219">
        <v>503.35</v>
      </c>
      <c r="J58" s="219">
        <v>527.85</v>
      </c>
      <c r="K58" s="219">
        <v>535.6</v>
      </c>
      <c r="L58" s="219">
        <v>540.1</v>
      </c>
      <c r="M58" s="220">
        <v>531.1</v>
      </c>
      <c r="N58" s="220">
        <v>518.85</v>
      </c>
      <c r="O58" s="220">
        <v>53965800</v>
      </c>
      <c r="P58" s="221">
        <v>-5.3236561912832041E-2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45533</v>
      </c>
      <c r="E59" s="217">
        <v>5851</v>
      </c>
      <c r="F59" s="217">
        <v>5909.3</v>
      </c>
      <c r="G59" s="219">
        <v>5778.4000000000005</v>
      </c>
      <c r="H59" s="219">
        <v>5705.8</v>
      </c>
      <c r="I59" s="219">
        <v>5574.9000000000005</v>
      </c>
      <c r="J59" s="219">
        <v>5981.9000000000005</v>
      </c>
      <c r="K59" s="219">
        <v>6112.8</v>
      </c>
      <c r="L59" s="219">
        <v>6185.4000000000005</v>
      </c>
      <c r="M59" s="220">
        <v>6040.2</v>
      </c>
      <c r="N59" s="220">
        <v>5836.7</v>
      </c>
      <c r="O59" s="220">
        <v>1934850</v>
      </c>
      <c r="P59" s="221">
        <v>9.627426424546023E-3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45533</v>
      </c>
      <c r="E60" s="217">
        <v>3472.9</v>
      </c>
      <c r="F60" s="217">
        <v>3471.8166666666671</v>
      </c>
      <c r="G60" s="219">
        <v>3451.0833333333339</v>
      </c>
      <c r="H60" s="219">
        <v>3429.2666666666669</v>
      </c>
      <c r="I60" s="219">
        <v>3408.5333333333338</v>
      </c>
      <c r="J60" s="219">
        <v>3493.6333333333341</v>
      </c>
      <c r="K60" s="219">
        <v>3514.3666666666668</v>
      </c>
      <c r="L60" s="219">
        <v>3536.1833333333343</v>
      </c>
      <c r="M60" s="220">
        <v>3492.55</v>
      </c>
      <c r="N60" s="220">
        <v>3450</v>
      </c>
      <c r="O60" s="220">
        <v>3007200</v>
      </c>
      <c r="P60" s="221">
        <v>-2.6697620429483458E-3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45533</v>
      </c>
      <c r="E61" s="217">
        <v>999.8</v>
      </c>
      <c r="F61" s="217">
        <v>1003.5500000000001</v>
      </c>
      <c r="G61" s="219">
        <v>991.25000000000011</v>
      </c>
      <c r="H61" s="219">
        <v>982.7</v>
      </c>
      <c r="I61" s="219">
        <v>970.40000000000009</v>
      </c>
      <c r="J61" s="219">
        <v>1012.1000000000001</v>
      </c>
      <c r="K61" s="219">
        <v>1024.4000000000001</v>
      </c>
      <c r="L61" s="219">
        <v>1032.9500000000003</v>
      </c>
      <c r="M61" s="220">
        <v>1015.85</v>
      </c>
      <c r="N61" s="220">
        <v>995</v>
      </c>
      <c r="O61" s="220">
        <v>22068000</v>
      </c>
      <c r="P61" s="221">
        <v>2.6466347271966138E-2</v>
      </c>
    </row>
    <row r="62" spans="1:16" ht="12.75" customHeight="1">
      <c r="A62" s="213">
        <v>52</v>
      </c>
      <c r="B62" s="225" t="s">
        <v>838</v>
      </c>
      <c r="C62" s="222" t="s">
        <v>96</v>
      </c>
      <c r="D62" s="218">
        <v>45533</v>
      </c>
      <c r="E62" s="217">
        <v>1643.75</v>
      </c>
      <c r="F62" s="217">
        <v>1649.95</v>
      </c>
      <c r="G62" s="219">
        <v>1604.9</v>
      </c>
      <c r="H62" s="219">
        <v>1566.05</v>
      </c>
      <c r="I62" s="219">
        <v>1521</v>
      </c>
      <c r="J62" s="219">
        <v>1688.8000000000002</v>
      </c>
      <c r="K62" s="219">
        <v>1733.85</v>
      </c>
      <c r="L62" s="219">
        <v>1772.7000000000003</v>
      </c>
      <c r="M62" s="220">
        <v>1695</v>
      </c>
      <c r="N62" s="220">
        <v>1611.1</v>
      </c>
      <c r="O62" s="220">
        <v>4461100</v>
      </c>
      <c r="P62" s="221">
        <v>-2.5386144670438905E-2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45533</v>
      </c>
      <c r="E63" s="217">
        <v>434.4</v>
      </c>
      <c r="F63" s="217">
        <v>435.5333333333333</v>
      </c>
      <c r="G63" s="219">
        <v>429.31666666666661</v>
      </c>
      <c r="H63" s="219">
        <v>424.23333333333329</v>
      </c>
      <c r="I63" s="219">
        <v>418.01666666666659</v>
      </c>
      <c r="J63" s="219">
        <v>440.61666666666662</v>
      </c>
      <c r="K63" s="219">
        <v>446.83333333333331</v>
      </c>
      <c r="L63" s="219">
        <v>451.91666666666663</v>
      </c>
      <c r="M63" s="220">
        <v>441.75</v>
      </c>
      <c r="N63" s="220">
        <v>430.45</v>
      </c>
      <c r="O63" s="220">
        <v>19458000</v>
      </c>
      <c r="P63" s="221">
        <v>1.7607265313687333E-3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45533</v>
      </c>
      <c r="E64" s="217">
        <v>163.13</v>
      </c>
      <c r="F64" s="217">
        <v>163.63999999999999</v>
      </c>
      <c r="G64" s="219">
        <v>161.27999999999997</v>
      </c>
      <c r="H64" s="219">
        <v>159.42999999999998</v>
      </c>
      <c r="I64" s="219">
        <v>157.06999999999996</v>
      </c>
      <c r="J64" s="219">
        <v>165.48999999999998</v>
      </c>
      <c r="K64" s="219">
        <v>167.85</v>
      </c>
      <c r="L64" s="219">
        <v>169.7</v>
      </c>
      <c r="M64" s="220">
        <v>166</v>
      </c>
      <c r="N64" s="220">
        <v>161.79</v>
      </c>
      <c r="O64" s="220">
        <v>30305000</v>
      </c>
      <c r="P64" s="221">
        <v>8.653686137460476E-3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45533</v>
      </c>
      <c r="E65" s="217">
        <v>3735.15</v>
      </c>
      <c r="F65" s="217">
        <v>3726.5333333333333</v>
      </c>
      <c r="G65" s="219">
        <v>3678.2666666666664</v>
      </c>
      <c r="H65" s="219">
        <v>3621.3833333333332</v>
      </c>
      <c r="I65" s="219">
        <v>3573.1166666666663</v>
      </c>
      <c r="J65" s="219">
        <v>3783.4166666666665</v>
      </c>
      <c r="K65" s="219">
        <v>3831.6833333333338</v>
      </c>
      <c r="L65" s="219">
        <v>3888.5666666666666</v>
      </c>
      <c r="M65" s="220">
        <v>3774.8</v>
      </c>
      <c r="N65" s="220">
        <v>3669.65</v>
      </c>
      <c r="O65" s="220">
        <v>4734900</v>
      </c>
      <c r="P65" s="221">
        <v>-7.7934217444645668E-2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45533</v>
      </c>
      <c r="E66" s="217">
        <v>638.65</v>
      </c>
      <c r="F66" s="217">
        <v>639.81666666666661</v>
      </c>
      <c r="G66" s="219">
        <v>635.83333333333326</v>
      </c>
      <c r="H66" s="219">
        <v>633.01666666666665</v>
      </c>
      <c r="I66" s="219">
        <v>629.0333333333333</v>
      </c>
      <c r="J66" s="219">
        <v>642.63333333333321</v>
      </c>
      <c r="K66" s="219">
        <v>646.61666666666656</v>
      </c>
      <c r="L66" s="219">
        <v>649.43333333333317</v>
      </c>
      <c r="M66" s="220">
        <v>643.79999999999995</v>
      </c>
      <c r="N66" s="220">
        <v>637</v>
      </c>
      <c r="O66" s="220">
        <v>15738750</v>
      </c>
      <c r="P66" s="221">
        <v>-2.2968883370838831E-2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45533</v>
      </c>
      <c r="E67" s="217">
        <v>1772.65</v>
      </c>
      <c r="F67" s="217">
        <v>1764.3999999999999</v>
      </c>
      <c r="G67" s="219">
        <v>1746.2999999999997</v>
      </c>
      <c r="H67" s="219">
        <v>1719.9499999999998</v>
      </c>
      <c r="I67" s="219">
        <v>1701.8499999999997</v>
      </c>
      <c r="J67" s="219">
        <v>1790.7499999999998</v>
      </c>
      <c r="K67" s="219">
        <v>1808.8499999999997</v>
      </c>
      <c r="L67" s="219">
        <v>1835.1999999999998</v>
      </c>
      <c r="M67" s="220">
        <v>1782.5</v>
      </c>
      <c r="N67" s="220">
        <v>1738.05</v>
      </c>
      <c r="O67" s="220">
        <v>4381575</v>
      </c>
      <c r="P67" s="221">
        <v>-2.60407115349349E-2</v>
      </c>
    </row>
    <row r="68" spans="1:16" ht="12.75" customHeight="1">
      <c r="A68" s="213">
        <v>58</v>
      </c>
      <c r="B68" s="225" t="s">
        <v>838</v>
      </c>
      <c r="C68" s="222" t="s">
        <v>102</v>
      </c>
      <c r="D68" s="218">
        <v>45533</v>
      </c>
      <c r="E68" s="217">
        <v>3061.25</v>
      </c>
      <c r="F68" s="217">
        <v>3077.4500000000003</v>
      </c>
      <c r="G68" s="219">
        <v>3022.0500000000006</v>
      </c>
      <c r="H68" s="219">
        <v>2982.8500000000004</v>
      </c>
      <c r="I68" s="219">
        <v>2927.4500000000007</v>
      </c>
      <c r="J68" s="219">
        <v>3116.6500000000005</v>
      </c>
      <c r="K68" s="219">
        <v>3172.05</v>
      </c>
      <c r="L68" s="219">
        <v>3211.2500000000005</v>
      </c>
      <c r="M68" s="220">
        <v>3132.85</v>
      </c>
      <c r="N68" s="220">
        <v>3038.25</v>
      </c>
      <c r="O68" s="220">
        <v>2006700</v>
      </c>
      <c r="P68" s="221">
        <v>-3.6028246144977662E-2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45533</v>
      </c>
      <c r="E69" s="217">
        <v>4853.95</v>
      </c>
      <c r="F69" s="217">
        <v>4911.9666666666662</v>
      </c>
      <c r="G69" s="219">
        <v>4789.9833333333327</v>
      </c>
      <c r="H69" s="219">
        <v>4726.0166666666664</v>
      </c>
      <c r="I69" s="219">
        <v>4604.0333333333328</v>
      </c>
      <c r="J69" s="219">
        <v>4975.9333333333325</v>
      </c>
      <c r="K69" s="219">
        <v>5097.9166666666661</v>
      </c>
      <c r="L69" s="219">
        <v>5161.8833333333323</v>
      </c>
      <c r="M69" s="220">
        <v>5033.95</v>
      </c>
      <c r="N69" s="220">
        <v>4848</v>
      </c>
      <c r="O69" s="220">
        <v>2921000</v>
      </c>
      <c r="P69" s="221">
        <v>-4.9056346664849764E-3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45533</v>
      </c>
      <c r="E70" s="217">
        <v>11498.85</v>
      </c>
      <c r="F70" s="217">
        <v>11583.25</v>
      </c>
      <c r="G70" s="219">
        <v>11382</v>
      </c>
      <c r="H70" s="219">
        <v>11265.15</v>
      </c>
      <c r="I70" s="219">
        <v>11063.9</v>
      </c>
      <c r="J70" s="219">
        <v>11700.1</v>
      </c>
      <c r="K70" s="219">
        <v>11901.35</v>
      </c>
      <c r="L70" s="219">
        <v>12018.2</v>
      </c>
      <c r="M70" s="220">
        <v>11784.5</v>
      </c>
      <c r="N70" s="220">
        <v>11466.4</v>
      </c>
      <c r="O70" s="220">
        <v>2027000</v>
      </c>
      <c r="P70" s="221">
        <v>8.8592474616762899E-3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45533</v>
      </c>
      <c r="E71" s="217">
        <v>835.5</v>
      </c>
      <c r="F71" s="217">
        <v>840.69999999999993</v>
      </c>
      <c r="G71" s="219">
        <v>828.64999999999986</v>
      </c>
      <c r="H71" s="219">
        <v>821.8</v>
      </c>
      <c r="I71" s="219">
        <v>809.74999999999989</v>
      </c>
      <c r="J71" s="219">
        <v>847.54999999999984</v>
      </c>
      <c r="K71" s="219">
        <v>859.5999999999998</v>
      </c>
      <c r="L71" s="219">
        <v>866.44999999999982</v>
      </c>
      <c r="M71" s="220">
        <v>852.75</v>
      </c>
      <c r="N71" s="220">
        <v>833.85</v>
      </c>
      <c r="O71" s="220">
        <v>38294025</v>
      </c>
      <c r="P71" s="221">
        <v>4.1753201799930775E-3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45533</v>
      </c>
      <c r="E72" s="217">
        <v>6939.6</v>
      </c>
      <c r="F72" s="217">
        <v>6973.7333333333336</v>
      </c>
      <c r="G72" s="219">
        <v>6887.4666666666672</v>
      </c>
      <c r="H72" s="219">
        <v>6835.3333333333339</v>
      </c>
      <c r="I72" s="219">
        <v>6749.0666666666675</v>
      </c>
      <c r="J72" s="219">
        <v>7025.8666666666668</v>
      </c>
      <c r="K72" s="219">
        <v>7112.1333333333332</v>
      </c>
      <c r="L72" s="219">
        <v>7164.2666666666664</v>
      </c>
      <c r="M72" s="220">
        <v>7060</v>
      </c>
      <c r="N72" s="220">
        <v>6921.6</v>
      </c>
      <c r="O72" s="220">
        <v>2554750</v>
      </c>
      <c r="P72" s="221">
        <v>1.55527950310559E-2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45533</v>
      </c>
      <c r="E73" s="217">
        <v>4558.1000000000004</v>
      </c>
      <c r="F73" s="217">
        <v>4580.0333333333338</v>
      </c>
      <c r="G73" s="219">
        <v>4522.0666666666675</v>
      </c>
      <c r="H73" s="219">
        <v>4486.0333333333338</v>
      </c>
      <c r="I73" s="219">
        <v>4428.0666666666675</v>
      </c>
      <c r="J73" s="219">
        <v>4616.0666666666675</v>
      </c>
      <c r="K73" s="219">
        <v>4674.0333333333328</v>
      </c>
      <c r="L73" s="219">
        <v>4710.0666666666675</v>
      </c>
      <c r="M73" s="220">
        <v>4638</v>
      </c>
      <c r="N73" s="220">
        <v>4544</v>
      </c>
      <c r="O73" s="220">
        <v>3897425</v>
      </c>
      <c r="P73" s="221">
        <v>1.1904221000499796E-2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45533</v>
      </c>
      <c r="E74" s="217">
        <v>3697.95</v>
      </c>
      <c r="F74" s="217">
        <v>3710.3166666666671</v>
      </c>
      <c r="G74" s="219">
        <v>3668.6333333333341</v>
      </c>
      <c r="H74" s="219">
        <v>3639.3166666666671</v>
      </c>
      <c r="I74" s="219">
        <v>3597.6333333333341</v>
      </c>
      <c r="J74" s="219">
        <v>3739.6333333333341</v>
      </c>
      <c r="K74" s="219">
        <v>3781.3166666666675</v>
      </c>
      <c r="L74" s="219">
        <v>3810.6333333333341</v>
      </c>
      <c r="M74" s="220">
        <v>3752</v>
      </c>
      <c r="N74" s="220">
        <v>3681</v>
      </c>
      <c r="O74" s="220">
        <v>1966525</v>
      </c>
      <c r="P74" s="221">
        <v>1.2889518413597733E-2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45533</v>
      </c>
      <c r="E75" s="217">
        <v>487.2</v>
      </c>
      <c r="F75" s="217">
        <v>490.64999999999992</v>
      </c>
      <c r="G75" s="219">
        <v>482.44999999999982</v>
      </c>
      <c r="H75" s="219">
        <v>477.69999999999987</v>
      </c>
      <c r="I75" s="219">
        <v>469.49999999999977</v>
      </c>
      <c r="J75" s="219">
        <v>495.39999999999986</v>
      </c>
      <c r="K75" s="219">
        <v>503.6</v>
      </c>
      <c r="L75" s="219">
        <v>508.34999999999991</v>
      </c>
      <c r="M75" s="220">
        <v>498.85</v>
      </c>
      <c r="N75" s="220">
        <v>485.9</v>
      </c>
      <c r="O75" s="220">
        <v>33386400</v>
      </c>
      <c r="P75" s="221">
        <v>-8.4994921687069017E-3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45533</v>
      </c>
      <c r="E76" s="217">
        <v>193.23</v>
      </c>
      <c r="F76" s="217">
        <v>193.35</v>
      </c>
      <c r="G76" s="219">
        <v>191.79999999999998</v>
      </c>
      <c r="H76" s="219">
        <v>190.36999999999998</v>
      </c>
      <c r="I76" s="219">
        <v>188.81999999999996</v>
      </c>
      <c r="J76" s="219">
        <v>194.78</v>
      </c>
      <c r="K76" s="219">
        <v>196.33</v>
      </c>
      <c r="L76" s="219">
        <v>197.76000000000002</v>
      </c>
      <c r="M76" s="220">
        <v>194.9</v>
      </c>
      <c r="N76" s="220">
        <v>191.92</v>
      </c>
      <c r="O76" s="220">
        <v>95700000</v>
      </c>
      <c r="P76" s="221">
        <v>-3.1082312443049508E-2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45533</v>
      </c>
      <c r="E77" s="217">
        <v>227.75</v>
      </c>
      <c r="F77" s="217">
        <v>229.25</v>
      </c>
      <c r="G77" s="219">
        <v>225.6</v>
      </c>
      <c r="H77" s="219">
        <v>223.45</v>
      </c>
      <c r="I77" s="219">
        <v>219.79999999999998</v>
      </c>
      <c r="J77" s="219">
        <v>231.4</v>
      </c>
      <c r="K77" s="219">
        <v>235.04999999999998</v>
      </c>
      <c r="L77" s="219">
        <v>237.20000000000002</v>
      </c>
      <c r="M77" s="220">
        <v>232.9</v>
      </c>
      <c r="N77" s="220">
        <v>227.1</v>
      </c>
      <c r="O77" s="220">
        <v>118387275</v>
      </c>
      <c r="P77" s="221">
        <v>1.5102777341911188E-2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45533</v>
      </c>
      <c r="E78" s="217">
        <v>1455.25</v>
      </c>
      <c r="F78" s="217">
        <v>1462.55</v>
      </c>
      <c r="G78" s="219">
        <v>1445.4499999999998</v>
      </c>
      <c r="H78" s="219">
        <v>1435.6499999999999</v>
      </c>
      <c r="I78" s="219">
        <v>1418.5499999999997</v>
      </c>
      <c r="J78" s="219">
        <v>1472.35</v>
      </c>
      <c r="K78" s="219">
        <v>1489.4499999999998</v>
      </c>
      <c r="L78" s="219">
        <v>1499.25</v>
      </c>
      <c r="M78" s="220">
        <v>1479.65</v>
      </c>
      <c r="N78" s="220">
        <v>1452.75</v>
      </c>
      <c r="O78" s="220">
        <v>5030050</v>
      </c>
      <c r="P78" s="221">
        <v>-2.116252821670429E-2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45533</v>
      </c>
      <c r="E79" s="217">
        <v>98.78</v>
      </c>
      <c r="F79" s="217">
        <v>98.606666666666669</v>
      </c>
      <c r="G79" s="219">
        <v>96.773333333333341</v>
      </c>
      <c r="H79" s="219">
        <v>94.766666666666666</v>
      </c>
      <c r="I79" s="219">
        <v>92.933333333333337</v>
      </c>
      <c r="J79" s="219">
        <v>100.61333333333334</v>
      </c>
      <c r="K79" s="219">
        <v>102.44666666666669</v>
      </c>
      <c r="L79" s="219">
        <v>104.45333333333335</v>
      </c>
      <c r="M79" s="220">
        <v>100.44</v>
      </c>
      <c r="N79" s="220">
        <v>96.6</v>
      </c>
      <c r="O79" s="220">
        <v>218497500</v>
      </c>
      <c r="P79" s="221">
        <v>-1.200529046698545E-2</v>
      </c>
    </row>
    <row r="80" spans="1:16" ht="12.75" customHeight="1">
      <c r="A80" s="213">
        <v>70</v>
      </c>
      <c r="B80" s="225" t="s">
        <v>838</v>
      </c>
      <c r="C80" s="223" t="s">
        <v>116</v>
      </c>
      <c r="D80" s="218">
        <v>45533</v>
      </c>
      <c r="E80" s="217">
        <v>663.5</v>
      </c>
      <c r="F80" s="217">
        <v>665.83333333333337</v>
      </c>
      <c r="G80" s="219">
        <v>659.66666666666674</v>
      </c>
      <c r="H80" s="219">
        <v>655.83333333333337</v>
      </c>
      <c r="I80" s="219">
        <v>649.66666666666674</v>
      </c>
      <c r="J80" s="219">
        <v>669.66666666666674</v>
      </c>
      <c r="K80" s="219">
        <v>675.83333333333348</v>
      </c>
      <c r="L80" s="219">
        <v>679.66666666666674</v>
      </c>
      <c r="M80" s="220">
        <v>672</v>
      </c>
      <c r="N80" s="220">
        <v>662</v>
      </c>
      <c r="O80" s="220">
        <v>7631000</v>
      </c>
      <c r="P80" s="221">
        <v>-3.3955857385398981E-3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45533</v>
      </c>
      <c r="E81" s="217">
        <v>1449.35</v>
      </c>
      <c r="F81" s="217">
        <v>1453.7833333333335</v>
      </c>
      <c r="G81" s="219">
        <v>1416.5666666666671</v>
      </c>
      <c r="H81" s="219">
        <v>1383.7833333333335</v>
      </c>
      <c r="I81" s="219">
        <v>1346.5666666666671</v>
      </c>
      <c r="J81" s="219">
        <v>1486.5666666666671</v>
      </c>
      <c r="K81" s="219">
        <v>1523.7833333333338</v>
      </c>
      <c r="L81" s="219">
        <v>1556.5666666666671</v>
      </c>
      <c r="M81" s="220">
        <v>1491</v>
      </c>
      <c r="N81" s="220">
        <v>1421</v>
      </c>
      <c r="O81" s="220">
        <v>8941500</v>
      </c>
      <c r="P81" s="221">
        <v>0.13774017050515333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45533</v>
      </c>
      <c r="E82" s="217">
        <v>2889.9</v>
      </c>
      <c r="F82" s="217">
        <v>2920.3166666666671</v>
      </c>
      <c r="G82" s="219">
        <v>2853.3833333333341</v>
      </c>
      <c r="H82" s="219">
        <v>2816.8666666666672</v>
      </c>
      <c r="I82" s="219">
        <v>2749.9333333333343</v>
      </c>
      <c r="J82" s="219">
        <v>2956.8333333333339</v>
      </c>
      <c r="K82" s="219">
        <v>3023.7666666666673</v>
      </c>
      <c r="L82" s="219">
        <v>3060.2833333333338</v>
      </c>
      <c r="M82" s="220">
        <v>2987.25</v>
      </c>
      <c r="N82" s="220">
        <v>2883.8</v>
      </c>
      <c r="O82" s="220">
        <v>5134500</v>
      </c>
      <c r="P82" s="221">
        <v>4.5782708223278748E-3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45533</v>
      </c>
      <c r="E83" s="217">
        <v>656.1</v>
      </c>
      <c r="F83" s="217">
        <v>654.91666666666663</v>
      </c>
      <c r="G83" s="219">
        <v>644.83333333333326</v>
      </c>
      <c r="H83" s="219">
        <v>633.56666666666661</v>
      </c>
      <c r="I83" s="219">
        <v>623.48333333333323</v>
      </c>
      <c r="J83" s="219">
        <v>666.18333333333328</v>
      </c>
      <c r="K83" s="219">
        <v>676.26666666666654</v>
      </c>
      <c r="L83" s="219">
        <v>687.5333333333333</v>
      </c>
      <c r="M83" s="220">
        <v>665</v>
      </c>
      <c r="N83" s="220">
        <v>643.65</v>
      </c>
      <c r="O83" s="220">
        <v>9578000</v>
      </c>
      <c r="P83" s="221">
        <v>-2.1254853872879623E-2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45533</v>
      </c>
      <c r="E84" s="217">
        <v>2553.6</v>
      </c>
      <c r="F84" s="217">
        <v>2580.5166666666664</v>
      </c>
      <c r="G84" s="219">
        <v>2513.083333333333</v>
      </c>
      <c r="H84" s="219">
        <v>2472.5666666666666</v>
      </c>
      <c r="I84" s="219">
        <v>2405.1333333333332</v>
      </c>
      <c r="J84" s="219">
        <v>2621.0333333333328</v>
      </c>
      <c r="K84" s="219">
        <v>2688.4666666666662</v>
      </c>
      <c r="L84" s="219">
        <v>2728.9833333333327</v>
      </c>
      <c r="M84" s="220">
        <v>2647.95</v>
      </c>
      <c r="N84" s="220">
        <v>2540</v>
      </c>
      <c r="O84" s="220">
        <v>7951750</v>
      </c>
      <c r="P84" s="221">
        <v>4.0702810587965842E-2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45533</v>
      </c>
      <c r="E85" s="217">
        <v>621.6</v>
      </c>
      <c r="F85" s="217">
        <v>627.23333333333335</v>
      </c>
      <c r="G85" s="219">
        <v>613.56666666666672</v>
      </c>
      <c r="H85" s="219">
        <v>605.53333333333342</v>
      </c>
      <c r="I85" s="219">
        <v>591.86666666666679</v>
      </c>
      <c r="J85" s="219">
        <v>635.26666666666665</v>
      </c>
      <c r="K85" s="219">
        <v>648.93333333333317</v>
      </c>
      <c r="L85" s="219">
        <v>656.96666666666658</v>
      </c>
      <c r="M85" s="220">
        <v>640.9</v>
      </c>
      <c r="N85" s="220">
        <v>619.20000000000005</v>
      </c>
      <c r="O85" s="220">
        <v>9987500</v>
      </c>
      <c r="P85" s="221">
        <v>4.0500065112644874E-2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45533</v>
      </c>
      <c r="E86" s="217">
        <v>4670.25</v>
      </c>
      <c r="F86" s="217">
        <v>4698.6333333333341</v>
      </c>
      <c r="G86" s="219">
        <v>4634.9166666666679</v>
      </c>
      <c r="H86" s="219">
        <v>4599.5833333333339</v>
      </c>
      <c r="I86" s="219">
        <v>4535.8666666666677</v>
      </c>
      <c r="J86" s="219">
        <v>4733.9666666666681</v>
      </c>
      <c r="K86" s="219">
        <v>4797.6833333333334</v>
      </c>
      <c r="L86" s="219">
        <v>4833.0166666666682</v>
      </c>
      <c r="M86" s="220">
        <v>4762.3500000000004</v>
      </c>
      <c r="N86" s="220">
        <v>4663.3</v>
      </c>
      <c r="O86" s="220">
        <v>13489200</v>
      </c>
      <c r="P86" s="221">
        <v>1.5745363363227686E-2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45533</v>
      </c>
      <c r="E87" s="217">
        <v>1792.3</v>
      </c>
      <c r="F87" s="217">
        <v>1807.25</v>
      </c>
      <c r="G87" s="219">
        <v>1771.65</v>
      </c>
      <c r="H87" s="219">
        <v>1751</v>
      </c>
      <c r="I87" s="219">
        <v>1715.4</v>
      </c>
      <c r="J87" s="219">
        <v>1827.9</v>
      </c>
      <c r="K87" s="219">
        <v>1863.5</v>
      </c>
      <c r="L87" s="219">
        <v>1884.15</v>
      </c>
      <c r="M87" s="220">
        <v>1842.85</v>
      </c>
      <c r="N87" s="220">
        <v>1786.6</v>
      </c>
      <c r="O87" s="220">
        <v>8102000</v>
      </c>
      <c r="P87" s="221">
        <v>2.7911697538695761E-2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45533</v>
      </c>
      <c r="E88" s="217">
        <v>1564.5</v>
      </c>
      <c r="F88" s="217">
        <v>1577.5833333333333</v>
      </c>
      <c r="G88" s="219">
        <v>1549.2666666666664</v>
      </c>
      <c r="H88" s="219">
        <v>1534.0333333333331</v>
      </c>
      <c r="I88" s="219">
        <v>1505.7166666666662</v>
      </c>
      <c r="J88" s="219">
        <v>1592.8166666666666</v>
      </c>
      <c r="K88" s="219">
        <v>1621.1333333333337</v>
      </c>
      <c r="L88" s="219">
        <v>1636.3666666666668</v>
      </c>
      <c r="M88" s="220">
        <v>1605.9</v>
      </c>
      <c r="N88" s="220">
        <v>1562.35</v>
      </c>
      <c r="O88" s="220">
        <v>13279700</v>
      </c>
      <c r="P88" s="221">
        <v>-8.8037827529454799E-3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45533</v>
      </c>
      <c r="E89" s="217">
        <v>4119.75</v>
      </c>
      <c r="F89" s="217">
        <v>4127.166666666667</v>
      </c>
      <c r="G89" s="219">
        <v>4064.7333333333336</v>
      </c>
      <c r="H89" s="219">
        <v>4009.7166666666667</v>
      </c>
      <c r="I89" s="219">
        <v>3947.2833333333333</v>
      </c>
      <c r="J89" s="219">
        <v>4182.1833333333343</v>
      </c>
      <c r="K89" s="219">
        <v>4244.6166666666668</v>
      </c>
      <c r="L89" s="219">
        <v>4299.6333333333341</v>
      </c>
      <c r="M89" s="220">
        <v>4189.6000000000004</v>
      </c>
      <c r="N89" s="220">
        <v>4072.15</v>
      </c>
      <c r="O89" s="220">
        <v>3031950</v>
      </c>
      <c r="P89" s="221">
        <v>1.6801649982393481E-2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45533</v>
      </c>
      <c r="E90" s="217">
        <v>1646.35</v>
      </c>
      <c r="F90" s="217">
        <v>1644.4833333333336</v>
      </c>
      <c r="G90" s="219">
        <v>1628.7666666666671</v>
      </c>
      <c r="H90" s="219">
        <v>1611.1833333333336</v>
      </c>
      <c r="I90" s="219">
        <v>1595.4666666666672</v>
      </c>
      <c r="J90" s="219">
        <v>1662.0666666666671</v>
      </c>
      <c r="K90" s="219">
        <v>1677.7833333333333</v>
      </c>
      <c r="L90" s="219">
        <v>1695.366666666667</v>
      </c>
      <c r="M90" s="220">
        <v>1660.2</v>
      </c>
      <c r="N90" s="220">
        <v>1626.9</v>
      </c>
      <c r="O90" s="220">
        <v>192547850</v>
      </c>
      <c r="P90" s="221">
        <v>-1.2958049864244973E-2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45533</v>
      </c>
      <c r="E91" s="217">
        <v>711.35</v>
      </c>
      <c r="F91" s="217">
        <v>706.36666666666667</v>
      </c>
      <c r="G91" s="219">
        <v>697.98333333333335</v>
      </c>
      <c r="H91" s="219">
        <v>684.61666666666667</v>
      </c>
      <c r="I91" s="219">
        <v>676.23333333333335</v>
      </c>
      <c r="J91" s="219">
        <v>719.73333333333335</v>
      </c>
      <c r="K91" s="219">
        <v>728.11666666666679</v>
      </c>
      <c r="L91" s="219">
        <v>741.48333333333335</v>
      </c>
      <c r="M91" s="220">
        <v>714.75</v>
      </c>
      <c r="N91" s="220">
        <v>693</v>
      </c>
      <c r="O91" s="220">
        <v>25829100</v>
      </c>
      <c r="P91" s="221">
        <v>-2.6209928254468544E-2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45533</v>
      </c>
      <c r="E92" s="217">
        <v>5179.3500000000004</v>
      </c>
      <c r="F92" s="217">
        <v>5213.083333333333</v>
      </c>
      <c r="G92" s="219">
        <v>5138.2166666666662</v>
      </c>
      <c r="H92" s="219">
        <v>5097.083333333333</v>
      </c>
      <c r="I92" s="219">
        <v>5022.2166666666662</v>
      </c>
      <c r="J92" s="219">
        <v>5254.2166666666662</v>
      </c>
      <c r="K92" s="219">
        <v>5329.083333333333</v>
      </c>
      <c r="L92" s="219">
        <v>5370.2166666666662</v>
      </c>
      <c r="M92" s="220">
        <v>5287.95</v>
      </c>
      <c r="N92" s="220">
        <v>5171.95</v>
      </c>
      <c r="O92" s="220">
        <v>4386600</v>
      </c>
      <c r="P92" s="221">
        <v>-1.5320381157614735E-2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45533</v>
      </c>
      <c r="E93" s="217">
        <v>613.35</v>
      </c>
      <c r="F93" s="217">
        <v>618.80000000000007</v>
      </c>
      <c r="G93" s="219">
        <v>606.95000000000016</v>
      </c>
      <c r="H93" s="219">
        <v>600.55000000000007</v>
      </c>
      <c r="I93" s="219">
        <v>588.70000000000016</v>
      </c>
      <c r="J93" s="219">
        <v>625.20000000000016</v>
      </c>
      <c r="K93" s="219">
        <v>637.05000000000007</v>
      </c>
      <c r="L93" s="219">
        <v>643.45000000000016</v>
      </c>
      <c r="M93" s="220">
        <v>630.65</v>
      </c>
      <c r="N93" s="220">
        <v>612.4</v>
      </c>
      <c r="O93" s="220">
        <v>43920800</v>
      </c>
      <c r="P93" s="221">
        <v>6.8682200397971625E-3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45533</v>
      </c>
      <c r="E94" s="217">
        <v>296</v>
      </c>
      <c r="F94" s="217">
        <v>297.7833333333333</v>
      </c>
      <c r="G94" s="219">
        <v>291.66666666666663</v>
      </c>
      <c r="H94" s="219">
        <v>287.33333333333331</v>
      </c>
      <c r="I94" s="219">
        <v>281.21666666666664</v>
      </c>
      <c r="J94" s="219">
        <v>302.11666666666662</v>
      </c>
      <c r="K94" s="219">
        <v>308.23333333333329</v>
      </c>
      <c r="L94" s="219">
        <v>312.56666666666661</v>
      </c>
      <c r="M94" s="220">
        <v>303.89999999999998</v>
      </c>
      <c r="N94" s="220">
        <v>293.45</v>
      </c>
      <c r="O94" s="220">
        <v>37004600</v>
      </c>
      <c r="P94" s="221">
        <v>-1.9037583421145064E-2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45533</v>
      </c>
      <c r="E95" s="217">
        <v>389.9</v>
      </c>
      <c r="F95" s="217">
        <v>391.31666666666666</v>
      </c>
      <c r="G95" s="219">
        <v>382.58333333333331</v>
      </c>
      <c r="H95" s="219">
        <v>375.26666666666665</v>
      </c>
      <c r="I95" s="219">
        <v>366.5333333333333</v>
      </c>
      <c r="J95" s="219">
        <v>398.63333333333333</v>
      </c>
      <c r="K95" s="219">
        <v>407.36666666666667</v>
      </c>
      <c r="L95" s="219">
        <v>414.68333333333334</v>
      </c>
      <c r="M95" s="220">
        <v>400.05</v>
      </c>
      <c r="N95" s="220">
        <v>384</v>
      </c>
      <c r="O95" s="220">
        <v>59468175</v>
      </c>
      <c r="P95" s="221">
        <v>-1.7464619090635351E-2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45533</v>
      </c>
      <c r="E96" s="217">
        <v>2743.65</v>
      </c>
      <c r="F96" s="217">
        <v>2748.0833333333335</v>
      </c>
      <c r="G96" s="219">
        <v>2729.7166666666672</v>
      </c>
      <c r="H96" s="219">
        <v>2715.7833333333338</v>
      </c>
      <c r="I96" s="219">
        <v>2697.4166666666674</v>
      </c>
      <c r="J96" s="219">
        <v>2762.0166666666669</v>
      </c>
      <c r="K96" s="219">
        <v>2780.3833333333328</v>
      </c>
      <c r="L96" s="219">
        <v>2794.3166666666666</v>
      </c>
      <c r="M96" s="220">
        <v>2766.45</v>
      </c>
      <c r="N96" s="220">
        <v>2734.15</v>
      </c>
      <c r="O96" s="220">
        <v>15134400</v>
      </c>
      <c r="P96" s="221">
        <v>-2.2552894675656823E-2</v>
      </c>
    </row>
    <row r="97" spans="1:16" ht="12.75" customHeight="1">
      <c r="A97" s="213">
        <v>87</v>
      </c>
      <c r="B97" s="225" t="s">
        <v>61</v>
      </c>
      <c r="C97" s="217" t="s">
        <v>134</v>
      </c>
      <c r="D97" s="218">
        <v>45533</v>
      </c>
      <c r="E97" s="217">
        <v>1159.1500000000001</v>
      </c>
      <c r="F97" s="217">
        <v>1161.1666666666667</v>
      </c>
      <c r="G97" s="219">
        <v>1152.9833333333336</v>
      </c>
      <c r="H97" s="219">
        <v>1146.8166666666668</v>
      </c>
      <c r="I97" s="219">
        <v>1138.6333333333337</v>
      </c>
      <c r="J97" s="219">
        <v>1167.3333333333335</v>
      </c>
      <c r="K97" s="219">
        <v>1175.5166666666664</v>
      </c>
      <c r="L97" s="219">
        <v>1181.6833333333334</v>
      </c>
      <c r="M97" s="220">
        <v>1169.3499999999999</v>
      </c>
      <c r="N97" s="220">
        <v>1155</v>
      </c>
      <c r="O97" s="220">
        <v>96450900</v>
      </c>
      <c r="P97" s="221">
        <v>-8.2668000957208433E-4</v>
      </c>
    </row>
    <row r="98" spans="1:16" ht="12.75" customHeight="1">
      <c r="A98" s="213">
        <v>88</v>
      </c>
      <c r="B98" s="225" t="s">
        <v>66</v>
      </c>
      <c r="C98" s="217" t="s">
        <v>135</v>
      </c>
      <c r="D98" s="218">
        <v>45533</v>
      </c>
      <c r="E98" s="217">
        <v>1978.05</v>
      </c>
      <c r="F98" s="217">
        <v>1970.6833333333334</v>
      </c>
      <c r="G98" s="219">
        <v>1954.3666666666668</v>
      </c>
      <c r="H98" s="219">
        <v>1930.6833333333334</v>
      </c>
      <c r="I98" s="219">
        <v>1914.3666666666668</v>
      </c>
      <c r="J98" s="219">
        <v>1994.3666666666668</v>
      </c>
      <c r="K98" s="219">
        <v>2010.6833333333334</v>
      </c>
      <c r="L98" s="219">
        <v>2034.3666666666668</v>
      </c>
      <c r="M98" s="220">
        <v>1987</v>
      </c>
      <c r="N98" s="220">
        <v>1947</v>
      </c>
      <c r="O98" s="220">
        <v>4152500</v>
      </c>
      <c r="P98" s="221">
        <v>2.1148407721627936E-2</v>
      </c>
    </row>
    <row r="99" spans="1:16" ht="12.75" customHeight="1">
      <c r="A99" s="213">
        <v>89</v>
      </c>
      <c r="B99" s="225" t="s">
        <v>66</v>
      </c>
      <c r="C99" s="217" t="s">
        <v>136</v>
      </c>
      <c r="D99" s="218">
        <v>45533</v>
      </c>
      <c r="E99" s="217">
        <v>740.55</v>
      </c>
      <c r="F99" s="217">
        <v>735.5</v>
      </c>
      <c r="G99" s="219">
        <v>725.1</v>
      </c>
      <c r="H99" s="219">
        <v>709.65</v>
      </c>
      <c r="I99" s="219">
        <v>699.25</v>
      </c>
      <c r="J99" s="219">
        <v>750.95</v>
      </c>
      <c r="K99" s="219">
        <v>761.35000000000014</v>
      </c>
      <c r="L99" s="219">
        <v>776.80000000000007</v>
      </c>
      <c r="M99" s="220">
        <v>745.9</v>
      </c>
      <c r="N99" s="220">
        <v>720.05</v>
      </c>
      <c r="O99" s="220">
        <v>10221000</v>
      </c>
      <c r="P99" s="221">
        <v>4.0146542512593496E-2</v>
      </c>
    </row>
    <row r="100" spans="1:16" ht="12.75" customHeight="1">
      <c r="A100" s="213">
        <v>90</v>
      </c>
      <c r="B100" s="225" t="s">
        <v>77</v>
      </c>
      <c r="C100" s="217" t="s">
        <v>137</v>
      </c>
      <c r="D100" s="218">
        <v>45533</v>
      </c>
      <c r="E100" s="217">
        <v>15.99</v>
      </c>
      <c r="F100" s="217">
        <v>16.013333333333332</v>
      </c>
      <c r="G100" s="219">
        <v>15.656666666666663</v>
      </c>
      <c r="H100" s="219">
        <v>15.323333333333331</v>
      </c>
      <c r="I100" s="219">
        <v>14.966666666666661</v>
      </c>
      <c r="J100" s="219">
        <v>16.346666666666664</v>
      </c>
      <c r="K100" s="219">
        <v>16.703333333333333</v>
      </c>
      <c r="L100" s="219">
        <v>17.036666666666665</v>
      </c>
      <c r="M100" s="220">
        <v>16.37</v>
      </c>
      <c r="N100" s="220">
        <v>15.68</v>
      </c>
      <c r="O100" s="220">
        <v>4727080000</v>
      </c>
      <c r="P100" s="221">
        <v>8.5254911331478604E-3</v>
      </c>
    </row>
    <row r="101" spans="1:16" ht="12.75" customHeight="1">
      <c r="A101" s="213">
        <v>91</v>
      </c>
      <c r="B101" s="225" t="s">
        <v>66</v>
      </c>
      <c r="C101" s="217" t="s">
        <v>138</v>
      </c>
      <c r="D101" s="218">
        <v>45533</v>
      </c>
      <c r="E101" s="217">
        <v>106.93</v>
      </c>
      <c r="F101" s="217">
        <v>107.41333333333334</v>
      </c>
      <c r="G101" s="219">
        <v>106.27666666666669</v>
      </c>
      <c r="H101" s="219">
        <v>105.62333333333335</v>
      </c>
      <c r="I101" s="219">
        <v>104.48666666666669</v>
      </c>
      <c r="J101" s="219">
        <v>108.06666666666668</v>
      </c>
      <c r="K101" s="219">
        <v>109.20333333333333</v>
      </c>
      <c r="L101" s="219">
        <v>109.85666666666667</v>
      </c>
      <c r="M101" s="220">
        <v>108.55</v>
      </c>
      <c r="N101" s="220">
        <v>106.76</v>
      </c>
      <c r="O101" s="220">
        <v>132210000</v>
      </c>
      <c r="P101" s="221">
        <v>-3.2794300576727354E-3</v>
      </c>
    </row>
    <row r="102" spans="1:16" ht="12.75" customHeight="1">
      <c r="A102" s="213">
        <v>92</v>
      </c>
      <c r="B102" s="225" t="s">
        <v>61</v>
      </c>
      <c r="C102" s="223" t="s">
        <v>139</v>
      </c>
      <c r="D102" s="218">
        <v>45533</v>
      </c>
      <c r="E102" s="217">
        <v>71.88</v>
      </c>
      <c r="F102" s="217">
        <v>72.239999999999995</v>
      </c>
      <c r="G102" s="219">
        <v>71.419999999999987</v>
      </c>
      <c r="H102" s="219">
        <v>70.959999999999994</v>
      </c>
      <c r="I102" s="219">
        <v>70.139999999999986</v>
      </c>
      <c r="J102" s="219">
        <v>72.699999999999989</v>
      </c>
      <c r="K102" s="219">
        <v>73.52000000000001</v>
      </c>
      <c r="L102" s="219">
        <v>73.97999999999999</v>
      </c>
      <c r="M102" s="220">
        <v>73.06</v>
      </c>
      <c r="N102" s="220">
        <v>71.78</v>
      </c>
      <c r="O102" s="220">
        <v>511395000</v>
      </c>
      <c r="P102" s="221">
        <v>1.2292526500192998E-2</v>
      </c>
    </row>
    <row r="103" spans="1:16" ht="12.75" customHeight="1">
      <c r="A103" s="213">
        <v>93</v>
      </c>
      <c r="B103" s="225" t="s">
        <v>185</v>
      </c>
      <c r="C103" s="217" t="s">
        <v>140</v>
      </c>
      <c r="D103" s="218">
        <v>45533</v>
      </c>
      <c r="E103" s="217">
        <v>194.17</v>
      </c>
      <c r="F103" s="217">
        <v>196.4433333333333</v>
      </c>
      <c r="G103" s="219">
        <v>191.48666666666659</v>
      </c>
      <c r="H103" s="219">
        <v>188.80333333333328</v>
      </c>
      <c r="I103" s="219">
        <v>183.84666666666658</v>
      </c>
      <c r="J103" s="219">
        <v>199.12666666666661</v>
      </c>
      <c r="K103" s="219">
        <v>204.08333333333331</v>
      </c>
      <c r="L103" s="219">
        <v>206.76666666666662</v>
      </c>
      <c r="M103" s="220">
        <v>201.4</v>
      </c>
      <c r="N103" s="220">
        <v>193.76</v>
      </c>
      <c r="O103" s="220">
        <v>74640000</v>
      </c>
      <c r="P103" s="221">
        <v>-3.3049574361542315E-3</v>
      </c>
    </row>
    <row r="104" spans="1:16" ht="12.75" customHeight="1">
      <c r="A104" s="213">
        <v>94</v>
      </c>
      <c r="B104" s="225" t="s">
        <v>82</v>
      </c>
      <c r="C104" s="224" t="s">
        <v>141</v>
      </c>
      <c r="D104" s="218">
        <v>45533</v>
      </c>
      <c r="E104" s="217">
        <v>543.29999999999995</v>
      </c>
      <c r="F104" s="217">
        <v>545.18333333333328</v>
      </c>
      <c r="G104" s="219">
        <v>540.31666666666661</v>
      </c>
      <c r="H104" s="219">
        <v>537.33333333333337</v>
      </c>
      <c r="I104" s="219">
        <v>532.4666666666667</v>
      </c>
      <c r="J104" s="219">
        <v>548.16666666666652</v>
      </c>
      <c r="K104" s="219">
        <v>553.03333333333308</v>
      </c>
      <c r="L104" s="219">
        <v>556.01666666666642</v>
      </c>
      <c r="M104" s="220">
        <v>550.04999999999995</v>
      </c>
      <c r="N104" s="220">
        <v>542.20000000000005</v>
      </c>
      <c r="O104" s="220">
        <v>11176000</v>
      </c>
      <c r="P104" s="221">
        <v>-1.6099745793487472E-2</v>
      </c>
    </row>
    <row r="105" spans="1:16" ht="12.75" customHeight="1">
      <c r="A105" s="213">
        <v>95</v>
      </c>
      <c r="B105" s="225" t="s">
        <v>114</v>
      </c>
      <c r="C105" s="217" t="s">
        <v>142</v>
      </c>
      <c r="D105" s="218">
        <v>45533</v>
      </c>
      <c r="E105" s="217">
        <v>616.29999999999995</v>
      </c>
      <c r="F105" s="217">
        <v>618.58333333333337</v>
      </c>
      <c r="G105" s="219">
        <v>611.91666666666674</v>
      </c>
      <c r="H105" s="219">
        <v>607.53333333333342</v>
      </c>
      <c r="I105" s="219">
        <v>600.86666666666679</v>
      </c>
      <c r="J105" s="219">
        <v>622.9666666666667</v>
      </c>
      <c r="K105" s="219">
        <v>629.63333333333344</v>
      </c>
      <c r="L105" s="219">
        <v>634.01666666666665</v>
      </c>
      <c r="M105" s="220">
        <v>625.25</v>
      </c>
      <c r="N105" s="220">
        <v>614.20000000000005</v>
      </c>
      <c r="O105" s="220">
        <v>19339000</v>
      </c>
      <c r="P105" s="221">
        <v>9.3423799582463465E-3</v>
      </c>
    </row>
    <row r="106" spans="1:16" ht="12.75" customHeight="1">
      <c r="A106" s="213">
        <v>96</v>
      </c>
      <c r="B106" s="225" t="s">
        <v>47</v>
      </c>
      <c r="C106" s="224" t="s">
        <v>143</v>
      </c>
      <c r="D106" s="218">
        <v>45533</v>
      </c>
      <c r="E106" s="217">
        <v>369.05</v>
      </c>
      <c r="F106" s="217">
        <v>368.88333333333338</v>
      </c>
      <c r="G106" s="219">
        <v>367.36666666666679</v>
      </c>
      <c r="H106" s="219">
        <v>365.68333333333339</v>
      </c>
      <c r="I106" s="219">
        <v>364.1666666666668</v>
      </c>
      <c r="J106" s="219">
        <v>370.56666666666678</v>
      </c>
      <c r="K106" s="219">
        <v>372.08333333333331</v>
      </c>
      <c r="L106" s="219">
        <v>373.76666666666677</v>
      </c>
      <c r="M106" s="220">
        <v>370.4</v>
      </c>
      <c r="N106" s="220">
        <v>367.2</v>
      </c>
      <c r="O106" s="220">
        <v>22161800</v>
      </c>
      <c r="P106" s="221">
        <v>-8.8197146562905317E-3</v>
      </c>
    </row>
    <row r="107" spans="1:16" ht="12.75" customHeight="1">
      <c r="A107" s="213">
        <v>97</v>
      </c>
      <c r="B107" s="225" t="s">
        <v>57</v>
      </c>
      <c r="C107" s="222" t="s">
        <v>144</v>
      </c>
      <c r="D107" s="218">
        <v>45533</v>
      </c>
      <c r="E107" s="217">
        <v>2747.5</v>
      </c>
      <c r="F107" s="217">
        <v>2742.8333333333335</v>
      </c>
      <c r="G107" s="219">
        <v>2684.666666666667</v>
      </c>
      <c r="H107" s="219">
        <v>2621.8333333333335</v>
      </c>
      <c r="I107" s="219">
        <v>2563.666666666667</v>
      </c>
      <c r="J107" s="219">
        <v>2805.666666666667</v>
      </c>
      <c r="K107" s="219">
        <v>2863.8333333333339</v>
      </c>
      <c r="L107" s="219">
        <v>2926.666666666667</v>
      </c>
      <c r="M107" s="220">
        <v>2801</v>
      </c>
      <c r="N107" s="220">
        <v>2680</v>
      </c>
      <c r="O107" s="220">
        <v>1859400</v>
      </c>
      <c r="P107" s="221">
        <v>-3.3374922021210229E-2</v>
      </c>
    </row>
    <row r="108" spans="1:16" ht="12.75" customHeight="1">
      <c r="A108" s="213">
        <v>98</v>
      </c>
      <c r="B108" s="225" t="s">
        <v>114</v>
      </c>
      <c r="C108" s="224" t="s">
        <v>145</v>
      </c>
      <c r="D108" s="218">
        <v>45533</v>
      </c>
      <c r="E108" s="217">
        <v>4273.1499999999996</v>
      </c>
      <c r="F108" s="217">
        <v>4293.4666666666662</v>
      </c>
      <c r="G108" s="219">
        <v>4238.2833333333328</v>
      </c>
      <c r="H108" s="219">
        <v>4203.416666666667</v>
      </c>
      <c r="I108" s="219">
        <v>4148.2333333333336</v>
      </c>
      <c r="J108" s="219">
        <v>4328.3333333333321</v>
      </c>
      <c r="K108" s="219">
        <v>4383.5166666666646</v>
      </c>
      <c r="L108" s="219">
        <v>4418.3833333333314</v>
      </c>
      <c r="M108" s="220">
        <v>4348.6499999999996</v>
      </c>
      <c r="N108" s="220">
        <v>4258.6000000000004</v>
      </c>
      <c r="O108" s="220">
        <v>6078600</v>
      </c>
      <c r="P108" s="221">
        <v>5.2589799563405436E-3</v>
      </c>
    </row>
    <row r="109" spans="1:16" ht="12.75" customHeight="1">
      <c r="A109" s="213">
        <v>99</v>
      </c>
      <c r="B109" s="225" t="s">
        <v>61</v>
      </c>
      <c r="C109" s="217" t="s">
        <v>146</v>
      </c>
      <c r="D109" s="218">
        <v>45533</v>
      </c>
      <c r="E109" s="217">
        <v>1350.05</v>
      </c>
      <c r="F109" s="217">
        <v>1349.8166666666666</v>
      </c>
      <c r="G109" s="219">
        <v>1340.2333333333331</v>
      </c>
      <c r="H109" s="219">
        <v>1330.4166666666665</v>
      </c>
      <c r="I109" s="219">
        <v>1320.833333333333</v>
      </c>
      <c r="J109" s="219">
        <v>1359.6333333333332</v>
      </c>
      <c r="K109" s="219">
        <v>1369.2166666666667</v>
      </c>
      <c r="L109" s="219">
        <v>1379.0333333333333</v>
      </c>
      <c r="M109" s="220">
        <v>1359.4</v>
      </c>
      <c r="N109" s="220">
        <v>1340</v>
      </c>
      <c r="O109" s="220">
        <v>30988000</v>
      </c>
      <c r="P109" s="221">
        <v>-6.4923614562126288E-3</v>
      </c>
    </row>
    <row r="110" spans="1:16" ht="12.75" customHeight="1">
      <c r="A110" s="213">
        <v>100</v>
      </c>
      <c r="B110" s="225" t="s">
        <v>77</v>
      </c>
      <c r="C110" s="217" t="s">
        <v>147</v>
      </c>
      <c r="D110" s="218">
        <v>45533</v>
      </c>
      <c r="E110" s="217">
        <v>417.65</v>
      </c>
      <c r="F110" s="217">
        <v>420.55</v>
      </c>
      <c r="G110" s="219">
        <v>414.20000000000005</v>
      </c>
      <c r="H110" s="219">
        <v>410.75000000000006</v>
      </c>
      <c r="I110" s="219">
        <v>404.40000000000009</v>
      </c>
      <c r="J110" s="219">
        <v>424</v>
      </c>
      <c r="K110" s="219">
        <v>430.35</v>
      </c>
      <c r="L110" s="219">
        <v>433.79999999999995</v>
      </c>
      <c r="M110" s="220">
        <v>426.9</v>
      </c>
      <c r="N110" s="220">
        <v>417.1</v>
      </c>
      <c r="O110" s="220">
        <v>87618000</v>
      </c>
      <c r="P110" s="221">
        <v>-3.3020637898686679E-2</v>
      </c>
    </row>
    <row r="111" spans="1:16" ht="12.75" customHeight="1">
      <c r="A111" s="213">
        <v>101</v>
      </c>
      <c r="B111" s="225" t="s">
        <v>85</v>
      </c>
      <c r="C111" s="217" t="s">
        <v>148</v>
      </c>
      <c r="D111" s="218">
        <v>45533</v>
      </c>
      <c r="E111" s="217">
        <v>1748.25</v>
      </c>
      <c r="F111" s="217">
        <v>1754.8166666666666</v>
      </c>
      <c r="G111" s="219">
        <v>1728.6833333333332</v>
      </c>
      <c r="H111" s="219">
        <v>1709.1166666666666</v>
      </c>
      <c r="I111" s="219">
        <v>1682.9833333333331</v>
      </c>
      <c r="J111" s="219">
        <v>1774.3833333333332</v>
      </c>
      <c r="K111" s="219">
        <v>1800.5166666666664</v>
      </c>
      <c r="L111" s="219">
        <v>1820.0833333333333</v>
      </c>
      <c r="M111" s="220">
        <v>1780.95</v>
      </c>
      <c r="N111" s="220">
        <v>1735.25</v>
      </c>
      <c r="O111" s="220">
        <v>45250800</v>
      </c>
      <c r="P111" s="221">
        <v>-1.7141615986099045E-2</v>
      </c>
    </row>
    <row r="112" spans="1:16" ht="12.75" customHeight="1">
      <c r="A112" s="213">
        <v>102</v>
      </c>
      <c r="B112" s="225" t="s">
        <v>82</v>
      </c>
      <c r="C112" s="217" t="s">
        <v>150</v>
      </c>
      <c r="D112" s="218">
        <v>45533</v>
      </c>
      <c r="E112" s="217">
        <v>170.54</v>
      </c>
      <c r="F112" s="217">
        <v>170.97666666666669</v>
      </c>
      <c r="G112" s="219">
        <v>169.26333333333338</v>
      </c>
      <c r="H112" s="219">
        <v>167.98666666666668</v>
      </c>
      <c r="I112" s="219">
        <v>166.27333333333337</v>
      </c>
      <c r="J112" s="219">
        <v>172.25333333333339</v>
      </c>
      <c r="K112" s="219">
        <v>173.9666666666667</v>
      </c>
      <c r="L112" s="219">
        <v>175.2433333333334</v>
      </c>
      <c r="M112" s="220">
        <v>172.69</v>
      </c>
      <c r="N112" s="220">
        <v>169.7</v>
      </c>
      <c r="O112" s="220">
        <v>196248000</v>
      </c>
      <c r="P112" s="221">
        <v>-2.2936336496686974E-2</v>
      </c>
    </row>
    <row r="113" spans="1:16" ht="12.75" customHeight="1">
      <c r="A113" s="213">
        <v>103</v>
      </c>
      <c r="B113" s="225" t="s">
        <v>42</v>
      </c>
      <c r="C113" s="217" t="s">
        <v>151</v>
      </c>
      <c r="D113" s="218">
        <v>45533</v>
      </c>
      <c r="E113" s="217">
        <v>1366.1</v>
      </c>
      <c r="F113" s="217">
        <v>1360.3500000000001</v>
      </c>
      <c r="G113" s="219">
        <v>1342.7000000000003</v>
      </c>
      <c r="H113" s="219">
        <v>1319.3000000000002</v>
      </c>
      <c r="I113" s="219">
        <v>1301.6500000000003</v>
      </c>
      <c r="J113" s="219">
        <v>1383.7500000000002</v>
      </c>
      <c r="K113" s="219">
        <v>1401.4000000000003</v>
      </c>
      <c r="L113" s="219">
        <v>1424.8000000000002</v>
      </c>
      <c r="M113" s="220">
        <v>1378</v>
      </c>
      <c r="N113" s="220">
        <v>1336.95</v>
      </c>
      <c r="O113" s="220">
        <v>2432950</v>
      </c>
      <c r="P113" s="221">
        <v>-4.8551093035078798E-2</v>
      </c>
    </row>
    <row r="114" spans="1:16" ht="12.75" customHeight="1">
      <c r="A114" s="213">
        <v>104</v>
      </c>
      <c r="B114" s="225" t="s">
        <v>114</v>
      </c>
      <c r="C114" s="224" t="s">
        <v>152</v>
      </c>
      <c r="D114" s="218">
        <v>45533</v>
      </c>
      <c r="E114" s="217">
        <v>925.65</v>
      </c>
      <c r="F114" s="217">
        <v>929.94999999999993</v>
      </c>
      <c r="G114" s="219">
        <v>919.69999999999982</v>
      </c>
      <c r="H114" s="219">
        <v>913.74999999999989</v>
      </c>
      <c r="I114" s="219">
        <v>903.49999999999977</v>
      </c>
      <c r="J114" s="219">
        <v>935.89999999999986</v>
      </c>
      <c r="K114" s="219">
        <v>946.15000000000009</v>
      </c>
      <c r="L114" s="219">
        <v>952.09999999999991</v>
      </c>
      <c r="M114" s="220">
        <v>940.2</v>
      </c>
      <c r="N114" s="220">
        <v>924</v>
      </c>
      <c r="O114" s="220">
        <v>21470750</v>
      </c>
      <c r="P114" s="221">
        <v>2.0800399367667859E-2</v>
      </c>
    </row>
    <row r="115" spans="1:16" ht="12.75" customHeight="1">
      <c r="A115" s="213">
        <v>105</v>
      </c>
      <c r="B115" s="225" t="s">
        <v>57</v>
      </c>
      <c r="C115" s="217" t="s">
        <v>153</v>
      </c>
      <c r="D115" s="218">
        <v>45533</v>
      </c>
      <c r="E115" s="217">
        <v>495.85</v>
      </c>
      <c r="F115" s="217">
        <v>496.33333333333331</v>
      </c>
      <c r="G115" s="219">
        <v>493.26666666666665</v>
      </c>
      <c r="H115" s="219">
        <v>490.68333333333334</v>
      </c>
      <c r="I115" s="219">
        <v>487.61666666666667</v>
      </c>
      <c r="J115" s="219">
        <v>498.91666666666663</v>
      </c>
      <c r="K115" s="219">
        <v>501.98333333333335</v>
      </c>
      <c r="L115" s="219">
        <v>504.56666666666661</v>
      </c>
      <c r="M115" s="220">
        <v>499.4</v>
      </c>
      <c r="N115" s="220">
        <v>493.75</v>
      </c>
      <c r="O115" s="220">
        <v>112542400</v>
      </c>
      <c r="P115" s="221">
        <v>-3.2901611395259309E-2</v>
      </c>
    </row>
    <row r="116" spans="1:16" ht="12.75" customHeight="1">
      <c r="A116" s="213">
        <v>106</v>
      </c>
      <c r="B116" s="225" t="s">
        <v>129</v>
      </c>
      <c r="C116" s="217" t="s">
        <v>154</v>
      </c>
      <c r="D116" s="218">
        <v>45533</v>
      </c>
      <c r="E116" s="217">
        <v>921.45</v>
      </c>
      <c r="F116" s="217">
        <v>929.94999999999993</v>
      </c>
      <c r="G116" s="219">
        <v>910.89999999999986</v>
      </c>
      <c r="H116" s="219">
        <v>900.34999999999991</v>
      </c>
      <c r="I116" s="219">
        <v>881.29999999999984</v>
      </c>
      <c r="J116" s="219">
        <v>940.49999999999989</v>
      </c>
      <c r="K116" s="219">
        <v>959.54999999999984</v>
      </c>
      <c r="L116" s="219">
        <v>970.09999999999991</v>
      </c>
      <c r="M116" s="220">
        <v>949</v>
      </c>
      <c r="N116" s="220">
        <v>919.4</v>
      </c>
      <c r="O116" s="220">
        <v>15752500</v>
      </c>
      <c r="P116" s="221">
        <v>6.4289422193826622E-3</v>
      </c>
    </row>
    <row r="117" spans="1:16" ht="12.75" customHeight="1">
      <c r="A117" s="213">
        <v>107</v>
      </c>
      <c r="B117" s="225" t="s">
        <v>47</v>
      </c>
      <c r="C117" s="217" t="s">
        <v>155</v>
      </c>
      <c r="D117" s="218">
        <v>45533</v>
      </c>
      <c r="E117" s="217">
        <v>4205.8500000000004</v>
      </c>
      <c r="F117" s="217">
        <v>4222.416666666667</v>
      </c>
      <c r="G117" s="219">
        <v>4134.4833333333336</v>
      </c>
      <c r="H117" s="219">
        <v>4063.1166666666668</v>
      </c>
      <c r="I117" s="219">
        <v>3975.1833333333334</v>
      </c>
      <c r="J117" s="219">
        <v>4293.7833333333338</v>
      </c>
      <c r="K117" s="219">
        <v>4381.7166666666662</v>
      </c>
      <c r="L117" s="219">
        <v>4453.0833333333339</v>
      </c>
      <c r="M117" s="220">
        <v>4310.3500000000004</v>
      </c>
      <c r="N117" s="220">
        <v>4151.05</v>
      </c>
      <c r="O117" s="220">
        <v>756250</v>
      </c>
      <c r="P117" s="221">
        <v>8.8521050737675425E-2</v>
      </c>
    </row>
    <row r="118" spans="1:16" ht="12.75" customHeight="1">
      <c r="A118" s="213">
        <v>108</v>
      </c>
      <c r="B118" s="225" t="s">
        <v>129</v>
      </c>
      <c r="C118" s="222" t="s">
        <v>156</v>
      </c>
      <c r="D118" s="218">
        <v>45533</v>
      </c>
      <c r="E118" s="217">
        <v>887.9</v>
      </c>
      <c r="F118" s="217">
        <v>892.36666666666667</v>
      </c>
      <c r="G118" s="219">
        <v>880.08333333333337</v>
      </c>
      <c r="H118" s="219">
        <v>872.26666666666665</v>
      </c>
      <c r="I118" s="219">
        <v>859.98333333333335</v>
      </c>
      <c r="J118" s="219">
        <v>900.18333333333339</v>
      </c>
      <c r="K118" s="219">
        <v>912.4666666666667</v>
      </c>
      <c r="L118" s="219">
        <v>920.28333333333342</v>
      </c>
      <c r="M118" s="220">
        <v>904.65</v>
      </c>
      <c r="N118" s="220">
        <v>884.55</v>
      </c>
      <c r="O118" s="220">
        <v>18675900</v>
      </c>
      <c r="P118" s="221">
        <v>-5.0742786564655022E-2</v>
      </c>
    </row>
    <row r="119" spans="1:16" ht="12.75" customHeight="1">
      <c r="A119" s="213">
        <v>109</v>
      </c>
      <c r="B119" s="225" t="s">
        <v>57</v>
      </c>
      <c r="C119" s="217" t="s">
        <v>157</v>
      </c>
      <c r="D119" s="218">
        <v>45533</v>
      </c>
      <c r="E119" s="217">
        <v>597.1</v>
      </c>
      <c r="F119" s="217">
        <v>600.83333333333337</v>
      </c>
      <c r="G119" s="219">
        <v>591.26666666666677</v>
      </c>
      <c r="H119" s="219">
        <v>585.43333333333339</v>
      </c>
      <c r="I119" s="219">
        <v>575.86666666666679</v>
      </c>
      <c r="J119" s="219">
        <v>606.66666666666674</v>
      </c>
      <c r="K119" s="219">
        <v>616.23333333333335</v>
      </c>
      <c r="L119" s="219">
        <v>622.06666666666672</v>
      </c>
      <c r="M119" s="220">
        <v>610.4</v>
      </c>
      <c r="N119" s="220">
        <v>595</v>
      </c>
      <c r="O119" s="220">
        <v>22275000</v>
      </c>
      <c r="P119" s="221">
        <v>-3.9128004471771938E-3</v>
      </c>
    </row>
    <row r="120" spans="1:16" ht="12.75" customHeight="1">
      <c r="A120" s="213">
        <v>110</v>
      </c>
      <c r="B120" s="225" t="s">
        <v>61</v>
      </c>
      <c r="C120" s="217" t="s">
        <v>158</v>
      </c>
      <c r="D120" s="218">
        <v>45533</v>
      </c>
      <c r="E120" s="217">
        <v>1776.95</v>
      </c>
      <c r="F120" s="217">
        <v>1778.5666666666666</v>
      </c>
      <c r="G120" s="219">
        <v>1768.3833333333332</v>
      </c>
      <c r="H120" s="219">
        <v>1759.8166666666666</v>
      </c>
      <c r="I120" s="219">
        <v>1749.6333333333332</v>
      </c>
      <c r="J120" s="219">
        <v>1787.1333333333332</v>
      </c>
      <c r="K120" s="219">
        <v>1797.3166666666666</v>
      </c>
      <c r="L120" s="219">
        <v>1805.8833333333332</v>
      </c>
      <c r="M120" s="220">
        <v>1788.75</v>
      </c>
      <c r="N120" s="220">
        <v>1770</v>
      </c>
      <c r="O120" s="220">
        <v>34532000</v>
      </c>
      <c r="P120" s="221">
        <v>-1.7313405652752956E-2</v>
      </c>
    </row>
    <row r="121" spans="1:16" ht="12.75" customHeight="1">
      <c r="A121" s="213">
        <v>111</v>
      </c>
      <c r="B121" s="225" t="s">
        <v>66</v>
      </c>
      <c r="C121" s="217" t="s">
        <v>841</v>
      </c>
      <c r="D121" s="218">
        <v>45533</v>
      </c>
      <c r="E121" s="217">
        <v>165.98</v>
      </c>
      <c r="F121" s="217">
        <v>167.12666666666667</v>
      </c>
      <c r="G121" s="219">
        <v>164.40333333333334</v>
      </c>
      <c r="H121" s="219">
        <v>162.82666666666668</v>
      </c>
      <c r="I121" s="219">
        <v>160.10333333333335</v>
      </c>
      <c r="J121" s="219">
        <v>168.70333333333332</v>
      </c>
      <c r="K121" s="219">
        <v>171.42666666666668</v>
      </c>
      <c r="L121" s="219">
        <v>173.0033333333333</v>
      </c>
      <c r="M121" s="220">
        <v>169.85</v>
      </c>
      <c r="N121" s="220">
        <v>165.55</v>
      </c>
      <c r="O121" s="220">
        <v>72141616</v>
      </c>
      <c r="P121" s="221">
        <v>1.6663522605797648E-2</v>
      </c>
    </row>
    <row r="122" spans="1:16" ht="12.75" customHeight="1">
      <c r="A122" s="213">
        <v>112</v>
      </c>
      <c r="B122" s="225" t="s">
        <v>42</v>
      </c>
      <c r="C122" s="217" t="s">
        <v>159</v>
      </c>
      <c r="D122" s="218">
        <v>45533</v>
      </c>
      <c r="E122" s="217">
        <v>3116.7</v>
      </c>
      <c r="F122" s="217">
        <v>3147.4833333333336</v>
      </c>
      <c r="G122" s="219">
        <v>3061.0666666666671</v>
      </c>
      <c r="H122" s="219">
        <v>3005.4333333333334</v>
      </c>
      <c r="I122" s="219">
        <v>2919.0166666666669</v>
      </c>
      <c r="J122" s="219">
        <v>3203.1166666666672</v>
      </c>
      <c r="K122" s="219">
        <v>3289.5333333333333</v>
      </c>
      <c r="L122" s="219">
        <v>3345.1666666666674</v>
      </c>
      <c r="M122" s="220">
        <v>3233.9</v>
      </c>
      <c r="N122" s="220">
        <v>3091.85</v>
      </c>
      <c r="O122" s="220">
        <v>1230000</v>
      </c>
      <c r="P122" s="221">
        <v>-2.9815428300993846E-2</v>
      </c>
    </row>
    <row r="123" spans="1:16" ht="12.75" customHeight="1">
      <c r="A123" s="213">
        <v>113</v>
      </c>
      <c r="B123" s="225" t="s">
        <v>42</v>
      </c>
      <c r="C123" s="217" t="s">
        <v>160</v>
      </c>
      <c r="D123" s="218">
        <v>45533</v>
      </c>
      <c r="E123" s="217">
        <v>433.5</v>
      </c>
      <c r="F123" s="217">
        <v>437.66666666666669</v>
      </c>
      <c r="G123" s="219">
        <v>427.83333333333337</v>
      </c>
      <c r="H123" s="219">
        <v>422.16666666666669</v>
      </c>
      <c r="I123" s="219">
        <v>412.33333333333337</v>
      </c>
      <c r="J123" s="219">
        <v>443.33333333333337</v>
      </c>
      <c r="K123" s="219">
        <v>453.16666666666674</v>
      </c>
      <c r="L123" s="219">
        <v>458.83333333333337</v>
      </c>
      <c r="M123" s="220">
        <v>447.5</v>
      </c>
      <c r="N123" s="220">
        <v>432</v>
      </c>
      <c r="O123" s="220">
        <v>18711900</v>
      </c>
      <c r="P123" s="221">
        <v>0</v>
      </c>
    </row>
    <row r="124" spans="1:16" ht="12.75" customHeight="1">
      <c r="A124" s="213">
        <v>114</v>
      </c>
      <c r="B124" s="225" t="s">
        <v>66</v>
      </c>
      <c r="C124" s="222" t="s">
        <v>161</v>
      </c>
      <c r="D124" s="218">
        <v>45533</v>
      </c>
      <c r="E124" s="217">
        <v>635.45000000000005</v>
      </c>
      <c r="F124" s="217">
        <v>636.15</v>
      </c>
      <c r="G124" s="219">
        <v>629.29999999999995</v>
      </c>
      <c r="H124" s="219">
        <v>623.15</v>
      </c>
      <c r="I124" s="219">
        <v>616.29999999999995</v>
      </c>
      <c r="J124" s="219">
        <v>642.29999999999995</v>
      </c>
      <c r="K124" s="219">
        <v>649.15000000000009</v>
      </c>
      <c r="L124" s="219">
        <v>655.29999999999995</v>
      </c>
      <c r="M124" s="220">
        <v>643</v>
      </c>
      <c r="N124" s="220">
        <v>630</v>
      </c>
      <c r="O124" s="220">
        <v>33067000</v>
      </c>
      <c r="P124" s="221">
        <v>-3.2138153080638082E-2</v>
      </c>
    </row>
    <row r="125" spans="1:16" ht="12.75" customHeight="1">
      <c r="A125" s="213">
        <v>115</v>
      </c>
      <c r="B125" s="225" t="s">
        <v>40</v>
      </c>
      <c r="C125" s="217" t="s">
        <v>162</v>
      </c>
      <c r="D125" s="218">
        <v>45533</v>
      </c>
      <c r="E125" s="217">
        <v>3564</v>
      </c>
      <c r="F125" s="217">
        <v>3586.3833333333332</v>
      </c>
      <c r="G125" s="219">
        <v>3535.7666666666664</v>
      </c>
      <c r="H125" s="219">
        <v>3507.5333333333333</v>
      </c>
      <c r="I125" s="219">
        <v>3456.9166666666665</v>
      </c>
      <c r="J125" s="219">
        <v>3614.6166666666663</v>
      </c>
      <c r="K125" s="219">
        <v>3665.2333333333331</v>
      </c>
      <c r="L125" s="219">
        <v>3693.4666666666662</v>
      </c>
      <c r="M125" s="220">
        <v>3637</v>
      </c>
      <c r="N125" s="220">
        <v>3558.15</v>
      </c>
      <c r="O125" s="220">
        <v>17137350</v>
      </c>
      <c r="P125" s="221">
        <v>1.3987379407666433E-2</v>
      </c>
    </row>
    <row r="126" spans="1:16" ht="12.75" customHeight="1">
      <c r="A126" s="213">
        <v>116</v>
      </c>
      <c r="B126" s="225" t="s">
        <v>85</v>
      </c>
      <c r="C126" s="217" t="s">
        <v>163</v>
      </c>
      <c r="D126" s="218">
        <v>45533</v>
      </c>
      <c r="E126" s="217">
        <v>5348.35</v>
      </c>
      <c r="F126" s="217">
        <v>5412.9333333333334</v>
      </c>
      <c r="G126" s="219">
        <v>5269.5666666666666</v>
      </c>
      <c r="H126" s="219">
        <v>5190.7833333333328</v>
      </c>
      <c r="I126" s="219">
        <v>5047.4166666666661</v>
      </c>
      <c r="J126" s="219">
        <v>5491.7166666666672</v>
      </c>
      <c r="K126" s="219">
        <v>5635.0833333333339</v>
      </c>
      <c r="L126" s="219">
        <v>5713.8666666666677</v>
      </c>
      <c r="M126" s="220">
        <v>5556.3</v>
      </c>
      <c r="N126" s="220">
        <v>5334.15</v>
      </c>
      <c r="O126" s="220">
        <v>3175650</v>
      </c>
      <c r="P126" s="221">
        <v>-4.6651956590264332E-2</v>
      </c>
    </row>
    <row r="127" spans="1:16" ht="12.75" customHeight="1">
      <c r="A127" s="213">
        <v>117</v>
      </c>
      <c r="B127" s="225" t="s">
        <v>85</v>
      </c>
      <c r="C127" s="217" t="s">
        <v>164</v>
      </c>
      <c r="D127" s="218">
        <v>45533</v>
      </c>
      <c r="E127" s="217">
        <v>4829.2</v>
      </c>
      <c r="F127" s="217">
        <v>4853.6833333333334</v>
      </c>
      <c r="G127" s="219">
        <v>4789.6166666666668</v>
      </c>
      <c r="H127" s="219">
        <v>4750.0333333333338</v>
      </c>
      <c r="I127" s="219">
        <v>4685.9666666666672</v>
      </c>
      <c r="J127" s="219">
        <v>4893.2666666666664</v>
      </c>
      <c r="K127" s="219">
        <v>4957.3333333333339</v>
      </c>
      <c r="L127" s="219">
        <v>4996.9166666666661</v>
      </c>
      <c r="M127" s="220">
        <v>4917.75</v>
      </c>
      <c r="N127" s="220">
        <v>4814.1000000000004</v>
      </c>
      <c r="O127" s="220">
        <v>1653000</v>
      </c>
      <c r="P127" s="221">
        <v>4.1784836453015693E-2</v>
      </c>
    </row>
    <row r="128" spans="1:16" ht="12.75" customHeight="1">
      <c r="A128" s="213">
        <v>118</v>
      </c>
      <c r="B128" s="225" t="s">
        <v>42</v>
      </c>
      <c r="C128" s="217" t="s">
        <v>165</v>
      </c>
      <c r="D128" s="218">
        <v>45533</v>
      </c>
      <c r="E128" s="217">
        <v>2058.6</v>
      </c>
      <c r="F128" s="217">
        <v>2048.5333333333333</v>
      </c>
      <c r="G128" s="219">
        <v>2020.0666666666666</v>
      </c>
      <c r="H128" s="219">
        <v>1981.5333333333333</v>
      </c>
      <c r="I128" s="219">
        <v>1953.0666666666666</v>
      </c>
      <c r="J128" s="219">
        <v>2087.0666666666666</v>
      </c>
      <c r="K128" s="219">
        <v>2115.5333333333328</v>
      </c>
      <c r="L128" s="219">
        <v>2154.0666666666666</v>
      </c>
      <c r="M128" s="220">
        <v>2077</v>
      </c>
      <c r="N128" s="220">
        <v>2010</v>
      </c>
      <c r="O128" s="220">
        <v>13007975</v>
      </c>
      <c r="P128" s="221">
        <v>8.4393268379096539E-2</v>
      </c>
    </row>
    <row r="129" spans="1:16" ht="12.75" customHeight="1">
      <c r="A129" s="213">
        <v>119</v>
      </c>
      <c r="B129" s="225" t="s">
        <v>54</v>
      </c>
      <c r="C129" s="217" t="s">
        <v>166</v>
      </c>
      <c r="D129" s="218">
        <v>45533</v>
      </c>
      <c r="E129" s="217">
        <v>2688.6</v>
      </c>
      <c r="F129" s="217">
        <v>2693.0666666666666</v>
      </c>
      <c r="G129" s="219">
        <v>2663.7833333333333</v>
      </c>
      <c r="H129" s="219">
        <v>2638.9666666666667</v>
      </c>
      <c r="I129" s="219">
        <v>2609.6833333333334</v>
      </c>
      <c r="J129" s="219">
        <v>2717.8833333333332</v>
      </c>
      <c r="K129" s="219">
        <v>2747.1666666666661</v>
      </c>
      <c r="L129" s="219">
        <v>2771.9833333333331</v>
      </c>
      <c r="M129" s="220">
        <v>2722.35</v>
      </c>
      <c r="N129" s="220">
        <v>2668.25</v>
      </c>
      <c r="O129" s="220">
        <v>14592900</v>
      </c>
      <c r="P129" s="221">
        <v>-3.7978772496538991E-2</v>
      </c>
    </row>
    <row r="130" spans="1:16" ht="12.75" customHeight="1">
      <c r="A130" s="213">
        <v>120</v>
      </c>
      <c r="B130" s="225" t="s">
        <v>66</v>
      </c>
      <c r="C130" s="217" t="s">
        <v>167</v>
      </c>
      <c r="D130" s="218">
        <v>45533</v>
      </c>
      <c r="E130" s="217">
        <v>293.45</v>
      </c>
      <c r="F130" s="217">
        <v>295.90000000000003</v>
      </c>
      <c r="G130" s="219">
        <v>290.60000000000008</v>
      </c>
      <c r="H130" s="219">
        <v>287.75000000000006</v>
      </c>
      <c r="I130" s="219">
        <v>282.4500000000001</v>
      </c>
      <c r="J130" s="219">
        <v>298.75000000000006</v>
      </c>
      <c r="K130" s="219">
        <v>304.05</v>
      </c>
      <c r="L130" s="219">
        <v>306.90000000000003</v>
      </c>
      <c r="M130" s="220">
        <v>301.2</v>
      </c>
      <c r="N130" s="220">
        <v>293.05</v>
      </c>
      <c r="O130" s="220">
        <v>42176000</v>
      </c>
      <c r="P130" s="221">
        <v>2.7830579519422919E-2</v>
      </c>
    </row>
    <row r="131" spans="1:16" ht="12.75" customHeight="1">
      <c r="A131" s="213">
        <v>121</v>
      </c>
      <c r="B131" s="225" t="s">
        <v>66</v>
      </c>
      <c r="C131" s="217" t="s">
        <v>168</v>
      </c>
      <c r="D131" s="218">
        <v>45533</v>
      </c>
      <c r="E131" s="217">
        <v>197.77</v>
      </c>
      <c r="F131" s="217">
        <v>199.13</v>
      </c>
      <c r="G131" s="219">
        <v>195.26999999999998</v>
      </c>
      <c r="H131" s="219">
        <v>192.76999999999998</v>
      </c>
      <c r="I131" s="219">
        <v>188.90999999999997</v>
      </c>
      <c r="J131" s="219">
        <v>201.63</v>
      </c>
      <c r="K131" s="219">
        <v>205.49</v>
      </c>
      <c r="L131" s="219">
        <v>207.99</v>
      </c>
      <c r="M131" s="220">
        <v>202.99</v>
      </c>
      <c r="N131" s="220">
        <v>196.63</v>
      </c>
      <c r="O131" s="220">
        <v>75228000</v>
      </c>
      <c r="P131" s="221">
        <v>-1.1705356087179285E-2</v>
      </c>
    </row>
    <row r="132" spans="1:16" ht="12.75" customHeight="1">
      <c r="A132" s="213">
        <v>122</v>
      </c>
      <c r="B132" s="225" t="s">
        <v>57</v>
      </c>
      <c r="C132" s="217" t="s">
        <v>169</v>
      </c>
      <c r="D132" s="218">
        <v>45533</v>
      </c>
      <c r="E132" s="217">
        <v>646.85</v>
      </c>
      <c r="F132" s="217">
        <v>647.4666666666667</v>
      </c>
      <c r="G132" s="219">
        <v>640.03333333333342</v>
      </c>
      <c r="H132" s="219">
        <v>633.2166666666667</v>
      </c>
      <c r="I132" s="219">
        <v>625.78333333333342</v>
      </c>
      <c r="J132" s="219">
        <v>654.28333333333342</v>
      </c>
      <c r="K132" s="219">
        <v>661.71666666666681</v>
      </c>
      <c r="L132" s="219">
        <v>668.53333333333342</v>
      </c>
      <c r="M132" s="220">
        <v>654.9</v>
      </c>
      <c r="N132" s="220">
        <v>640.65</v>
      </c>
      <c r="O132" s="220">
        <v>12615600</v>
      </c>
      <c r="P132" s="221">
        <v>1.6337973704563032E-2</v>
      </c>
    </row>
    <row r="133" spans="1:16" ht="12.75" customHeight="1">
      <c r="A133" s="213">
        <v>123</v>
      </c>
      <c r="B133" s="225" t="s">
        <v>54</v>
      </c>
      <c r="C133" s="217" t="s">
        <v>170</v>
      </c>
      <c r="D133" s="218">
        <v>45533</v>
      </c>
      <c r="E133" s="217">
        <v>12247.2</v>
      </c>
      <c r="F133" s="217">
        <v>12293.183333333334</v>
      </c>
      <c r="G133" s="219">
        <v>12158.116666666669</v>
      </c>
      <c r="H133" s="219">
        <v>12069.033333333335</v>
      </c>
      <c r="I133" s="219">
        <v>11933.966666666669</v>
      </c>
      <c r="J133" s="219">
        <v>12382.266666666668</v>
      </c>
      <c r="K133" s="219">
        <v>12517.333333333334</v>
      </c>
      <c r="L133" s="219">
        <v>12606.416666666668</v>
      </c>
      <c r="M133" s="220">
        <v>12428.25</v>
      </c>
      <c r="N133" s="220">
        <v>12204.1</v>
      </c>
      <c r="O133" s="220">
        <v>3009500</v>
      </c>
      <c r="P133" s="221">
        <v>3.1215734649122806E-2</v>
      </c>
    </row>
    <row r="134" spans="1:16" ht="12.75" customHeight="1">
      <c r="A134" s="213">
        <v>124</v>
      </c>
      <c r="B134" s="225" t="s">
        <v>57</v>
      </c>
      <c r="C134" s="217" t="s">
        <v>884</v>
      </c>
      <c r="D134" s="218">
        <v>45533</v>
      </c>
      <c r="E134" s="217">
        <v>1464.8</v>
      </c>
      <c r="F134" s="217">
        <v>1466.2</v>
      </c>
      <c r="G134" s="219">
        <v>1457.6000000000001</v>
      </c>
      <c r="H134" s="219">
        <v>1450.4</v>
      </c>
      <c r="I134" s="219">
        <v>1441.8000000000002</v>
      </c>
      <c r="J134" s="219">
        <v>1473.4</v>
      </c>
      <c r="K134" s="219">
        <v>1482</v>
      </c>
      <c r="L134" s="219">
        <v>1489.2</v>
      </c>
      <c r="M134" s="220">
        <v>1474.8</v>
      </c>
      <c r="N134" s="220">
        <v>1459</v>
      </c>
      <c r="O134" s="220">
        <v>10535000</v>
      </c>
      <c r="P134" s="221">
        <v>-1.2531986090151565E-2</v>
      </c>
    </row>
    <row r="135" spans="1:16" ht="12.75" customHeight="1">
      <c r="A135" s="213">
        <v>125</v>
      </c>
      <c r="B135" s="225" t="s">
        <v>85</v>
      </c>
      <c r="C135" s="217" t="s">
        <v>172</v>
      </c>
      <c r="D135" s="218">
        <v>45533</v>
      </c>
      <c r="E135" s="217">
        <v>4226.6499999999996</v>
      </c>
      <c r="F135" s="217">
        <v>4260.5</v>
      </c>
      <c r="G135" s="219">
        <v>4149</v>
      </c>
      <c r="H135" s="219">
        <v>4071.3500000000004</v>
      </c>
      <c r="I135" s="219">
        <v>3959.8500000000004</v>
      </c>
      <c r="J135" s="219">
        <v>4338.1499999999996</v>
      </c>
      <c r="K135" s="219">
        <v>4449.6499999999996</v>
      </c>
      <c r="L135" s="219">
        <v>4527.2999999999993</v>
      </c>
      <c r="M135" s="220">
        <v>4372</v>
      </c>
      <c r="N135" s="220">
        <v>4182.8500000000004</v>
      </c>
      <c r="O135" s="220">
        <v>2178400</v>
      </c>
      <c r="P135" s="221">
        <v>-2.3751904633862151E-2</v>
      </c>
    </row>
    <row r="136" spans="1:16" ht="12.75" customHeight="1">
      <c r="A136" s="213">
        <v>126</v>
      </c>
      <c r="B136" s="225" t="s">
        <v>42</v>
      </c>
      <c r="C136" s="224" t="s">
        <v>173</v>
      </c>
      <c r="D136" s="218">
        <v>45533</v>
      </c>
      <c r="E136" s="217">
        <v>2065.1</v>
      </c>
      <c r="F136" s="217">
        <v>2085.3666666666668</v>
      </c>
      <c r="G136" s="219">
        <v>2037.2333333333336</v>
      </c>
      <c r="H136" s="219">
        <v>2009.3666666666668</v>
      </c>
      <c r="I136" s="219">
        <v>1961.2333333333336</v>
      </c>
      <c r="J136" s="219">
        <v>2113.2333333333336</v>
      </c>
      <c r="K136" s="219">
        <v>2161.3666666666668</v>
      </c>
      <c r="L136" s="219">
        <v>2189.2333333333336</v>
      </c>
      <c r="M136" s="220">
        <v>2133.5</v>
      </c>
      <c r="N136" s="220">
        <v>2057.5</v>
      </c>
      <c r="O136" s="220">
        <v>1539600</v>
      </c>
      <c r="P136" s="221">
        <v>2.3670212765957446E-2</v>
      </c>
    </row>
    <row r="137" spans="1:16" ht="12.75" customHeight="1">
      <c r="A137" s="213">
        <v>127</v>
      </c>
      <c r="B137" s="225" t="s">
        <v>66</v>
      </c>
      <c r="C137" s="224" t="s">
        <v>174</v>
      </c>
      <c r="D137" s="218">
        <v>45533</v>
      </c>
      <c r="E137" s="217">
        <v>1108.3</v>
      </c>
      <c r="F137" s="217">
        <v>1094.4166666666667</v>
      </c>
      <c r="G137" s="219">
        <v>1075.6333333333334</v>
      </c>
      <c r="H137" s="219">
        <v>1042.9666666666667</v>
      </c>
      <c r="I137" s="219">
        <v>1024.1833333333334</v>
      </c>
      <c r="J137" s="219">
        <v>1127.0833333333335</v>
      </c>
      <c r="K137" s="219">
        <v>1145.8666666666668</v>
      </c>
      <c r="L137" s="219">
        <v>1178.5333333333335</v>
      </c>
      <c r="M137" s="220">
        <v>1113.2</v>
      </c>
      <c r="N137" s="220">
        <v>1061.75</v>
      </c>
      <c r="O137" s="220">
        <v>3615200</v>
      </c>
      <c r="P137" s="221">
        <v>-7.4676037777289695E-3</v>
      </c>
    </row>
    <row r="138" spans="1:16" ht="12.75" customHeight="1">
      <c r="A138" s="213">
        <v>128</v>
      </c>
      <c r="B138" s="225" t="s">
        <v>82</v>
      </c>
      <c r="C138" s="217" t="s">
        <v>175</v>
      </c>
      <c r="D138" s="218">
        <v>45533</v>
      </c>
      <c r="E138" s="217">
        <v>1788.25</v>
      </c>
      <c r="F138" s="217">
        <v>1797.75</v>
      </c>
      <c r="G138" s="219">
        <v>1773.8</v>
      </c>
      <c r="H138" s="219">
        <v>1759.35</v>
      </c>
      <c r="I138" s="219">
        <v>1735.3999999999999</v>
      </c>
      <c r="J138" s="219">
        <v>1812.2</v>
      </c>
      <c r="K138" s="219">
        <v>1836.1499999999999</v>
      </c>
      <c r="L138" s="219">
        <v>1850.6000000000001</v>
      </c>
      <c r="M138" s="220">
        <v>1821.7</v>
      </c>
      <c r="N138" s="220">
        <v>1783.3</v>
      </c>
      <c r="O138" s="220">
        <v>2477200</v>
      </c>
      <c r="P138" s="221">
        <v>-1.8541996830427891E-2</v>
      </c>
    </row>
    <row r="139" spans="1:16" ht="12.75" customHeight="1">
      <c r="A139" s="213">
        <v>129</v>
      </c>
      <c r="B139" s="225" t="s">
        <v>54</v>
      </c>
      <c r="C139" s="217" t="s">
        <v>176</v>
      </c>
      <c r="D139" s="218">
        <v>45533</v>
      </c>
      <c r="E139" s="217">
        <v>182.47</v>
      </c>
      <c r="F139" s="217">
        <v>182.02333333333334</v>
      </c>
      <c r="G139" s="219">
        <v>179.05666666666667</v>
      </c>
      <c r="H139" s="219">
        <v>175.64333333333335</v>
      </c>
      <c r="I139" s="219">
        <v>172.67666666666668</v>
      </c>
      <c r="J139" s="219">
        <v>185.43666666666667</v>
      </c>
      <c r="K139" s="219">
        <v>188.40333333333331</v>
      </c>
      <c r="L139" s="219">
        <v>191.81666666666666</v>
      </c>
      <c r="M139" s="220">
        <v>184.99</v>
      </c>
      <c r="N139" s="220">
        <v>178.61</v>
      </c>
      <c r="O139" s="220">
        <v>143952500</v>
      </c>
      <c r="P139" s="221">
        <v>1.6443575475008774E-2</v>
      </c>
    </row>
    <row r="140" spans="1:16" ht="12.75" customHeight="1">
      <c r="A140" s="213">
        <v>130</v>
      </c>
      <c r="B140" s="225" t="s">
        <v>85</v>
      </c>
      <c r="C140" s="222" t="s">
        <v>177</v>
      </c>
      <c r="D140" s="218">
        <v>45533</v>
      </c>
      <c r="E140" s="217">
        <v>2658.2</v>
      </c>
      <c r="F140" s="217">
        <v>2680.9</v>
      </c>
      <c r="G140" s="219">
        <v>2627.3</v>
      </c>
      <c r="H140" s="219">
        <v>2596.4</v>
      </c>
      <c r="I140" s="219">
        <v>2542.8000000000002</v>
      </c>
      <c r="J140" s="219">
        <v>2711.8</v>
      </c>
      <c r="K140" s="219">
        <v>2765.3999999999996</v>
      </c>
      <c r="L140" s="219">
        <v>2796.3</v>
      </c>
      <c r="M140" s="220">
        <v>2734.5</v>
      </c>
      <c r="N140" s="220">
        <v>2650</v>
      </c>
      <c r="O140" s="220">
        <v>4507250</v>
      </c>
      <c r="P140" s="221">
        <v>2.0230314347961405E-2</v>
      </c>
    </row>
    <row r="141" spans="1:16" ht="12.75" customHeight="1">
      <c r="A141" s="213">
        <v>131</v>
      </c>
      <c r="B141" s="225" t="s">
        <v>54</v>
      </c>
      <c r="C141" s="217" t="s">
        <v>178</v>
      </c>
      <c r="D141" s="218">
        <v>45533</v>
      </c>
      <c r="E141" s="217">
        <v>140887.75</v>
      </c>
      <c r="F141" s="217">
        <v>138759.23333333334</v>
      </c>
      <c r="G141" s="219">
        <v>134368.56666666668</v>
      </c>
      <c r="H141" s="219">
        <v>127849.38333333333</v>
      </c>
      <c r="I141" s="219">
        <v>123458.71666666667</v>
      </c>
      <c r="J141" s="219">
        <v>145278.41666666669</v>
      </c>
      <c r="K141" s="219">
        <v>149669.08333333331</v>
      </c>
      <c r="L141" s="219">
        <v>156188.26666666669</v>
      </c>
      <c r="M141" s="220">
        <v>143149.9</v>
      </c>
      <c r="N141" s="220">
        <v>132240.04999999999</v>
      </c>
      <c r="O141" s="220">
        <v>67890</v>
      </c>
      <c r="P141" s="221">
        <v>7.8560648184923351E-2</v>
      </c>
    </row>
    <row r="142" spans="1:16" ht="12.75" customHeight="1">
      <c r="A142" s="213">
        <v>132</v>
      </c>
      <c r="B142" s="225" t="s">
        <v>66</v>
      </c>
      <c r="C142" s="217" t="s">
        <v>179</v>
      </c>
      <c r="D142" s="218">
        <v>45533</v>
      </c>
      <c r="E142" s="217">
        <v>1853.1</v>
      </c>
      <c r="F142" s="217">
        <v>1852.3166666666666</v>
      </c>
      <c r="G142" s="219">
        <v>1835.9833333333331</v>
      </c>
      <c r="H142" s="219">
        <v>1818.8666666666666</v>
      </c>
      <c r="I142" s="219">
        <v>1802.5333333333331</v>
      </c>
      <c r="J142" s="219">
        <v>1869.4333333333332</v>
      </c>
      <c r="K142" s="219">
        <v>1885.7666666666667</v>
      </c>
      <c r="L142" s="219">
        <v>1902.8833333333332</v>
      </c>
      <c r="M142" s="220">
        <v>1868.65</v>
      </c>
      <c r="N142" s="220">
        <v>1835.2</v>
      </c>
      <c r="O142" s="220">
        <v>4494600</v>
      </c>
      <c r="P142" s="221">
        <v>1.1761792744831001E-2</v>
      </c>
    </row>
    <row r="143" spans="1:16" ht="12.75" customHeight="1">
      <c r="A143" s="213">
        <v>133</v>
      </c>
      <c r="B143" s="225" t="s">
        <v>129</v>
      </c>
      <c r="C143" s="217" t="s">
        <v>180</v>
      </c>
      <c r="D143" s="218">
        <v>45533</v>
      </c>
      <c r="E143" s="217">
        <v>173.33</v>
      </c>
      <c r="F143" s="217">
        <v>175.52333333333331</v>
      </c>
      <c r="G143" s="219">
        <v>170.86666666666662</v>
      </c>
      <c r="H143" s="219">
        <v>168.40333333333331</v>
      </c>
      <c r="I143" s="219">
        <v>163.74666666666661</v>
      </c>
      <c r="J143" s="219">
        <v>177.98666666666662</v>
      </c>
      <c r="K143" s="219">
        <v>182.64333333333332</v>
      </c>
      <c r="L143" s="219">
        <v>185.10666666666663</v>
      </c>
      <c r="M143" s="220">
        <v>180.18</v>
      </c>
      <c r="N143" s="220">
        <v>173.06</v>
      </c>
      <c r="O143" s="220">
        <v>59355000</v>
      </c>
      <c r="P143" s="221">
        <v>3.9059935665988317E-2</v>
      </c>
    </row>
    <row r="144" spans="1:16" ht="12.75" customHeight="1">
      <c r="A144" s="213">
        <v>134</v>
      </c>
      <c r="B144" s="225" t="s">
        <v>85</v>
      </c>
      <c r="C144" s="217" t="s">
        <v>181</v>
      </c>
      <c r="D144" s="218">
        <v>45533</v>
      </c>
      <c r="E144" s="217">
        <v>6941.2</v>
      </c>
      <c r="F144" s="217">
        <v>6991.8499999999995</v>
      </c>
      <c r="G144" s="219">
        <v>6871.3499999999985</v>
      </c>
      <c r="H144" s="219">
        <v>6801.4999999999991</v>
      </c>
      <c r="I144" s="219">
        <v>6680.9999999999982</v>
      </c>
      <c r="J144" s="219">
        <v>7061.6999999999989</v>
      </c>
      <c r="K144" s="219">
        <v>7182.2000000000007</v>
      </c>
      <c r="L144" s="219">
        <v>7252.0499999999993</v>
      </c>
      <c r="M144" s="220">
        <v>7112.35</v>
      </c>
      <c r="N144" s="220">
        <v>6922</v>
      </c>
      <c r="O144" s="220">
        <v>1282650</v>
      </c>
      <c r="P144" s="221">
        <v>-1.7803813461980244E-2</v>
      </c>
    </row>
    <row r="145" spans="1:16" ht="12.75" customHeight="1">
      <c r="A145" s="213">
        <v>135</v>
      </c>
      <c r="B145" s="225" t="s">
        <v>838</v>
      </c>
      <c r="C145" s="217" t="s">
        <v>182</v>
      </c>
      <c r="D145" s="218">
        <v>45533</v>
      </c>
      <c r="E145" s="217">
        <v>3561.95</v>
      </c>
      <c r="F145" s="217">
        <v>3589.1666666666665</v>
      </c>
      <c r="G145" s="219">
        <v>3525.333333333333</v>
      </c>
      <c r="H145" s="219">
        <v>3488.7166666666667</v>
      </c>
      <c r="I145" s="219">
        <v>3424.8833333333332</v>
      </c>
      <c r="J145" s="219">
        <v>3625.7833333333328</v>
      </c>
      <c r="K145" s="219">
        <v>3689.6166666666659</v>
      </c>
      <c r="L145" s="219">
        <v>3726.2333333333327</v>
      </c>
      <c r="M145" s="220">
        <v>3653</v>
      </c>
      <c r="N145" s="220">
        <v>3552.55</v>
      </c>
      <c r="O145" s="220">
        <v>1881075</v>
      </c>
      <c r="P145" s="221">
        <v>-1.9498607242339832E-3</v>
      </c>
    </row>
    <row r="146" spans="1:16" ht="12.75" customHeight="1">
      <c r="A146" s="213">
        <v>136</v>
      </c>
      <c r="B146" s="225" t="s">
        <v>57</v>
      </c>
      <c r="C146" s="217" t="s">
        <v>183</v>
      </c>
      <c r="D146" s="218">
        <v>45533</v>
      </c>
      <c r="E146" s="217">
        <v>2494.25</v>
      </c>
      <c r="F146" s="217">
        <v>2507.2833333333333</v>
      </c>
      <c r="G146" s="219">
        <v>2474.1666666666665</v>
      </c>
      <c r="H146" s="219">
        <v>2454.083333333333</v>
      </c>
      <c r="I146" s="219">
        <v>2420.9666666666662</v>
      </c>
      <c r="J146" s="219">
        <v>2527.3666666666668</v>
      </c>
      <c r="K146" s="219">
        <v>2560.4833333333336</v>
      </c>
      <c r="L146" s="219">
        <v>2580.5666666666671</v>
      </c>
      <c r="M146" s="220">
        <v>2540.4</v>
      </c>
      <c r="N146" s="220">
        <v>2487.1999999999998</v>
      </c>
      <c r="O146" s="220">
        <v>6375800</v>
      </c>
      <c r="P146" s="221">
        <v>-4.6832557994317646E-3</v>
      </c>
    </row>
    <row r="147" spans="1:16" ht="12.75" customHeight="1">
      <c r="A147" s="213">
        <v>137</v>
      </c>
      <c r="B147" s="225" t="s">
        <v>129</v>
      </c>
      <c r="C147" s="217" t="s">
        <v>184</v>
      </c>
      <c r="D147" s="218">
        <v>45533</v>
      </c>
      <c r="E147" s="217">
        <v>222.6</v>
      </c>
      <c r="F147" s="217">
        <v>224.80666666666664</v>
      </c>
      <c r="G147" s="219">
        <v>219.71333333333328</v>
      </c>
      <c r="H147" s="219">
        <v>216.82666666666663</v>
      </c>
      <c r="I147" s="219">
        <v>211.73333333333326</v>
      </c>
      <c r="J147" s="219">
        <v>227.6933333333333</v>
      </c>
      <c r="K147" s="219">
        <v>232.78666666666666</v>
      </c>
      <c r="L147" s="219">
        <v>235.67333333333332</v>
      </c>
      <c r="M147" s="220">
        <v>229.9</v>
      </c>
      <c r="N147" s="220">
        <v>221.92</v>
      </c>
      <c r="O147" s="220">
        <v>90607500</v>
      </c>
      <c r="P147" s="221">
        <v>3.4261351962194368E-2</v>
      </c>
    </row>
    <row r="148" spans="1:16" ht="12.75" customHeight="1">
      <c r="A148" s="213">
        <v>138</v>
      </c>
      <c r="B148" s="225" t="s">
        <v>185</v>
      </c>
      <c r="C148" s="217" t="s">
        <v>186</v>
      </c>
      <c r="D148" s="218">
        <v>45533</v>
      </c>
      <c r="E148" s="217">
        <v>409.05</v>
      </c>
      <c r="F148" s="217">
        <v>411.61666666666673</v>
      </c>
      <c r="G148" s="219">
        <v>405.13333333333344</v>
      </c>
      <c r="H148" s="219">
        <v>401.2166666666667</v>
      </c>
      <c r="I148" s="219">
        <v>394.73333333333341</v>
      </c>
      <c r="J148" s="219">
        <v>415.53333333333347</v>
      </c>
      <c r="K148" s="219">
        <v>422.01666666666671</v>
      </c>
      <c r="L148" s="219">
        <v>425.93333333333351</v>
      </c>
      <c r="M148" s="220">
        <v>418.1</v>
      </c>
      <c r="N148" s="220">
        <v>407.7</v>
      </c>
      <c r="O148" s="220">
        <v>86863500</v>
      </c>
      <c r="P148" s="221">
        <v>-6.3536983731686023E-2</v>
      </c>
    </row>
    <row r="149" spans="1:16" ht="12.75" customHeight="1">
      <c r="A149" s="213">
        <v>139</v>
      </c>
      <c r="B149" s="225" t="s">
        <v>105</v>
      </c>
      <c r="C149" s="217" t="s">
        <v>187</v>
      </c>
      <c r="D149" s="218">
        <v>45533</v>
      </c>
      <c r="E149" s="217">
        <v>1750.35</v>
      </c>
      <c r="F149" s="217">
        <v>1763.3166666666666</v>
      </c>
      <c r="G149" s="219">
        <v>1733.6333333333332</v>
      </c>
      <c r="H149" s="219">
        <v>1716.9166666666665</v>
      </c>
      <c r="I149" s="219">
        <v>1687.2333333333331</v>
      </c>
      <c r="J149" s="219">
        <v>1780.0333333333333</v>
      </c>
      <c r="K149" s="219">
        <v>1809.7166666666667</v>
      </c>
      <c r="L149" s="219">
        <v>1826.4333333333334</v>
      </c>
      <c r="M149" s="220">
        <v>1793</v>
      </c>
      <c r="N149" s="220">
        <v>1746.6</v>
      </c>
      <c r="O149" s="220">
        <v>6946800</v>
      </c>
      <c r="P149" s="221">
        <v>-1.8105009052504525E-3</v>
      </c>
    </row>
    <row r="150" spans="1:16" ht="12.75" customHeight="1">
      <c r="A150" s="213">
        <v>140</v>
      </c>
      <c r="B150" s="225" t="s">
        <v>85</v>
      </c>
      <c r="C150" s="222" t="s">
        <v>188</v>
      </c>
      <c r="D150" s="218">
        <v>45533</v>
      </c>
      <c r="E150" s="217">
        <v>10106.4</v>
      </c>
      <c r="F150" s="217">
        <v>10181.85</v>
      </c>
      <c r="G150" s="219">
        <v>9925.7000000000007</v>
      </c>
      <c r="H150" s="219">
        <v>9745</v>
      </c>
      <c r="I150" s="219">
        <v>9488.85</v>
      </c>
      <c r="J150" s="219">
        <v>10362.550000000001</v>
      </c>
      <c r="K150" s="219">
        <v>10618.699999999999</v>
      </c>
      <c r="L150" s="219">
        <v>10799.400000000001</v>
      </c>
      <c r="M150" s="220">
        <v>10438</v>
      </c>
      <c r="N150" s="220">
        <v>10001.15</v>
      </c>
      <c r="O150" s="220">
        <v>1834700</v>
      </c>
      <c r="P150" s="221">
        <v>9.8205030279884344E-4</v>
      </c>
    </row>
    <row r="151" spans="1:16" ht="12.75" customHeight="1">
      <c r="A151" s="213">
        <v>141</v>
      </c>
      <c r="B151" s="225" t="s">
        <v>82</v>
      </c>
      <c r="C151" s="224" t="s">
        <v>189</v>
      </c>
      <c r="D151" s="218">
        <v>45533</v>
      </c>
      <c r="E151" s="217">
        <v>321.39999999999998</v>
      </c>
      <c r="F151" s="217">
        <v>323.31666666666666</v>
      </c>
      <c r="G151" s="219">
        <v>318.63333333333333</v>
      </c>
      <c r="H151" s="219">
        <v>315.86666666666667</v>
      </c>
      <c r="I151" s="219">
        <v>311.18333333333334</v>
      </c>
      <c r="J151" s="219">
        <v>326.08333333333331</v>
      </c>
      <c r="K151" s="219">
        <v>330.76666666666659</v>
      </c>
      <c r="L151" s="219">
        <v>333.5333333333333</v>
      </c>
      <c r="M151" s="220">
        <v>328</v>
      </c>
      <c r="N151" s="220">
        <v>320.55</v>
      </c>
      <c r="O151" s="220">
        <v>123814075</v>
      </c>
      <c r="P151" s="221">
        <v>-1.7055092840223121E-2</v>
      </c>
    </row>
    <row r="152" spans="1:16" ht="12.75" customHeight="1">
      <c r="A152" s="213">
        <v>142</v>
      </c>
      <c r="B152" s="225" t="s">
        <v>45</v>
      </c>
      <c r="C152" s="217" t="s">
        <v>190</v>
      </c>
      <c r="D152" s="218">
        <v>45533</v>
      </c>
      <c r="E152" s="217">
        <v>40451.85</v>
      </c>
      <c r="F152" s="217">
        <v>40771.866666666669</v>
      </c>
      <c r="G152" s="219">
        <v>39442.483333333337</v>
      </c>
      <c r="H152" s="219">
        <v>38433.116666666669</v>
      </c>
      <c r="I152" s="219">
        <v>37103.733333333337</v>
      </c>
      <c r="J152" s="219">
        <v>41781.233333333337</v>
      </c>
      <c r="K152" s="219">
        <v>43110.616666666669</v>
      </c>
      <c r="L152" s="219">
        <v>44119.983333333337</v>
      </c>
      <c r="M152" s="220">
        <v>42101.25</v>
      </c>
      <c r="N152" s="220">
        <v>39762.5</v>
      </c>
      <c r="O152" s="220">
        <v>193575</v>
      </c>
      <c r="P152" s="221">
        <v>4.8931155002844832E-2</v>
      </c>
    </row>
    <row r="153" spans="1:16" ht="12.75" customHeight="1">
      <c r="A153" s="213">
        <v>143</v>
      </c>
      <c r="B153" s="225" t="s">
        <v>42</v>
      </c>
      <c r="C153" s="217" t="s">
        <v>191</v>
      </c>
      <c r="D153" s="218">
        <v>45533</v>
      </c>
      <c r="E153" s="217">
        <v>941.6</v>
      </c>
      <c r="F153" s="217">
        <v>954.0333333333333</v>
      </c>
      <c r="G153" s="219">
        <v>926.31666666666661</v>
      </c>
      <c r="H153" s="219">
        <v>911.0333333333333</v>
      </c>
      <c r="I153" s="219">
        <v>883.31666666666661</v>
      </c>
      <c r="J153" s="219">
        <v>969.31666666666661</v>
      </c>
      <c r="K153" s="219">
        <v>997.0333333333333</v>
      </c>
      <c r="L153" s="219">
        <v>1012.3166666666666</v>
      </c>
      <c r="M153" s="220">
        <v>981.75</v>
      </c>
      <c r="N153" s="220">
        <v>938.75</v>
      </c>
      <c r="O153" s="220">
        <v>11256750</v>
      </c>
      <c r="P153" s="221">
        <v>-1.1525289778714436E-2</v>
      </c>
    </row>
    <row r="154" spans="1:16" ht="12.75" customHeight="1">
      <c r="A154" s="213">
        <v>144</v>
      </c>
      <c r="B154" s="225" t="s">
        <v>85</v>
      </c>
      <c r="C154" s="217" t="s">
        <v>192</v>
      </c>
      <c r="D154" s="218">
        <v>45533</v>
      </c>
      <c r="E154" s="217">
        <v>4621.5</v>
      </c>
      <c r="F154" s="217">
        <v>4648.9000000000005</v>
      </c>
      <c r="G154" s="219">
        <v>4584.0500000000011</v>
      </c>
      <c r="H154" s="219">
        <v>4546.6000000000004</v>
      </c>
      <c r="I154" s="219">
        <v>4481.7500000000009</v>
      </c>
      <c r="J154" s="219">
        <v>4686.3500000000013</v>
      </c>
      <c r="K154" s="219">
        <v>4751.2000000000016</v>
      </c>
      <c r="L154" s="219">
        <v>4788.6500000000015</v>
      </c>
      <c r="M154" s="220">
        <v>4713.75</v>
      </c>
      <c r="N154" s="220">
        <v>4611.45</v>
      </c>
      <c r="O154" s="220">
        <v>2442200</v>
      </c>
      <c r="P154" s="221">
        <v>-3.4627243260336789E-2</v>
      </c>
    </row>
    <row r="155" spans="1:16" ht="12.75" customHeight="1">
      <c r="A155" s="213">
        <v>145</v>
      </c>
      <c r="B155" s="225" t="s">
        <v>82</v>
      </c>
      <c r="C155" s="222" t="s">
        <v>193</v>
      </c>
      <c r="D155" s="218">
        <v>45533</v>
      </c>
      <c r="E155" s="217">
        <v>364.65</v>
      </c>
      <c r="F155" s="217">
        <v>365.2</v>
      </c>
      <c r="G155" s="219">
        <v>362.15</v>
      </c>
      <c r="H155" s="219">
        <v>359.65</v>
      </c>
      <c r="I155" s="219">
        <v>356.59999999999997</v>
      </c>
      <c r="J155" s="219">
        <v>367.7</v>
      </c>
      <c r="K155" s="219">
        <v>370.75000000000006</v>
      </c>
      <c r="L155" s="219">
        <v>373.25</v>
      </c>
      <c r="M155" s="220">
        <v>368.25</v>
      </c>
      <c r="N155" s="220">
        <v>362.7</v>
      </c>
      <c r="O155" s="220">
        <v>26136000</v>
      </c>
      <c r="P155" s="221">
        <v>-2.255132951868058E-2</v>
      </c>
    </row>
    <row r="156" spans="1:16" ht="12.75" customHeight="1">
      <c r="A156" s="213">
        <v>146</v>
      </c>
      <c r="B156" s="225" t="s">
        <v>66</v>
      </c>
      <c r="C156" s="217" t="s">
        <v>194</v>
      </c>
      <c r="D156" s="218">
        <v>45533</v>
      </c>
      <c r="E156" s="217">
        <v>493.05</v>
      </c>
      <c r="F156" s="217">
        <v>495.05</v>
      </c>
      <c r="G156" s="219">
        <v>485.3</v>
      </c>
      <c r="H156" s="219">
        <v>477.55</v>
      </c>
      <c r="I156" s="219">
        <v>467.8</v>
      </c>
      <c r="J156" s="219">
        <v>502.8</v>
      </c>
      <c r="K156" s="219">
        <v>512.54999999999995</v>
      </c>
      <c r="L156" s="219">
        <v>520.29999999999995</v>
      </c>
      <c r="M156" s="220">
        <v>504.8</v>
      </c>
      <c r="N156" s="220">
        <v>487.3</v>
      </c>
      <c r="O156" s="220">
        <v>52292500</v>
      </c>
      <c r="P156" s="221">
        <v>-2.9296073746953352E-2</v>
      </c>
    </row>
    <row r="157" spans="1:16" ht="12.75" customHeight="1">
      <c r="A157" s="213">
        <v>147</v>
      </c>
      <c r="B157" s="225" t="s">
        <v>57</v>
      </c>
      <c r="C157" s="217" t="s">
        <v>195</v>
      </c>
      <c r="D157" s="218">
        <v>45533</v>
      </c>
      <c r="E157" s="217">
        <v>3181.85</v>
      </c>
      <c r="F157" s="217">
        <v>3211.8666666666663</v>
      </c>
      <c r="G157" s="219">
        <v>3133.1833333333325</v>
      </c>
      <c r="H157" s="219">
        <v>3084.516666666666</v>
      </c>
      <c r="I157" s="219">
        <v>3005.8333333333321</v>
      </c>
      <c r="J157" s="219">
        <v>3260.5333333333328</v>
      </c>
      <c r="K157" s="219">
        <v>3339.2166666666662</v>
      </c>
      <c r="L157" s="219">
        <v>3387.8833333333332</v>
      </c>
      <c r="M157" s="220">
        <v>3290.55</v>
      </c>
      <c r="N157" s="220">
        <v>3163.2</v>
      </c>
      <c r="O157" s="220">
        <v>2752000</v>
      </c>
      <c r="P157" s="221">
        <v>5.9786271300664294E-2</v>
      </c>
    </row>
    <row r="158" spans="1:16" ht="12.75" customHeight="1">
      <c r="A158" s="213">
        <v>148</v>
      </c>
      <c r="B158" s="225" t="s">
        <v>838</v>
      </c>
      <c r="C158" s="217" t="s">
        <v>196</v>
      </c>
      <c r="D158" s="218">
        <v>45533</v>
      </c>
      <c r="E158" s="217">
        <v>4469.95</v>
      </c>
      <c r="F158" s="217">
        <v>4479.6000000000004</v>
      </c>
      <c r="G158" s="219">
        <v>4398.2000000000007</v>
      </c>
      <c r="H158" s="219">
        <v>4326.4500000000007</v>
      </c>
      <c r="I158" s="219">
        <v>4245.0500000000011</v>
      </c>
      <c r="J158" s="219">
        <v>4551.3500000000004</v>
      </c>
      <c r="K158" s="219">
        <v>4632.75</v>
      </c>
      <c r="L158" s="219">
        <v>4704.5</v>
      </c>
      <c r="M158" s="220">
        <v>4561</v>
      </c>
      <c r="N158" s="220">
        <v>4407.8500000000004</v>
      </c>
      <c r="O158" s="220">
        <v>1928750</v>
      </c>
      <c r="P158" s="221">
        <v>2.5521733351056758E-2</v>
      </c>
    </row>
    <row r="159" spans="1:16" ht="12.75" customHeight="1">
      <c r="A159" s="213">
        <v>149</v>
      </c>
      <c r="B159" s="225" t="s">
        <v>61</v>
      </c>
      <c r="C159" s="217" t="s">
        <v>197</v>
      </c>
      <c r="D159" s="218">
        <v>45533</v>
      </c>
      <c r="E159" s="217">
        <v>114.27</v>
      </c>
      <c r="F159" s="217">
        <v>114.96999999999998</v>
      </c>
      <c r="G159" s="219">
        <v>113.32999999999997</v>
      </c>
      <c r="H159" s="219">
        <v>112.38999999999999</v>
      </c>
      <c r="I159" s="219">
        <v>110.74999999999997</v>
      </c>
      <c r="J159" s="219">
        <v>115.90999999999997</v>
      </c>
      <c r="K159" s="219">
        <v>117.54999999999998</v>
      </c>
      <c r="L159" s="219">
        <v>118.48999999999997</v>
      </c>
      <c r="M159" s="220">
        <v>116.61</v>
      </c>
      <c r="N159" s="220">
        <v>114.03</v>
      </c>
      <c r="O159" s="220">
        <v>300496000</v>
      </c>
      <c r="P159" s="221">
        <v>5.1155762019365308E-2</v>
      </c>
    </row>
    <row r="160" spans="1:16" ht="12.75" customHeight="1">
      <c r="A160" s="213">
        <v>150</v>
      </c>
      <c r="B160" s="225" t="s">
        <v>40</v>
      </c>
      <c r="C160" s="217" t="s">
        <v>198</v>
      </c>
      <c r="D160" s="218">
        <v>45533</v>
      </c>
      <c r="E160" s="217">
        <v>6658.3</v>
      </c>
      <c r="F160" s="217">
        <v>6682.0666666666657</v>
      </c>
      <c r="G160" s="219">
        <v>6619.1333333333314</v>
      </c>
      <c r="H160" s="219">
        <v>6579.9666666666653</v>
      </c>
      <c r="I160" s="219">
        <v>6517.033333333331</v>
      </c>
      <c r="J160" s="219">
        <v>6721.2333333333318</v>
      </c>
      <c r="K160" s="219">
        <v>6784.1666666666661</v>
      </c>
      <c r="L160" s="219">
        <v>6823.3333333333321</v>
      </c>
      <c r="M160" s="220">
        <v>6745</v>
      </c>
      <c r="N160" s="220">
        <v>6642.9</v>
      </c>
      <c r="O160" s="220">
        <v>2986250</v>
      </c>
      <c r="P160" s="221">
        <v>1.6336254573300433E-2</v>
      </c>
    </row>
    <row r="161" spans="1:16" ht="12.75" customHeight="1">
      <c r="A161" s="213">
        <v>151</v>
      </c>
      <c r="B161" s="225" t="s">
        <v>185</v>
      </c>
      <c r="C161" s="224" t="s">
        <v>199</v>
      </c>
      <c r="D161" s="218">
        <v>45533</v>
      </c>
      <c r="E161" s="217">
        <v>340.95</v>
      </c>
      <c r="F161" s="217">
        <v>344.23333333333329</v>
      </c>
      <c r="G161" s="219">
        <v>336.81666666666661</v>
      </c>
      <c r="H161" s="219">
        <v>332.68333333333334</v>
      </c>
      <c r="I161" s="219">
        <v>325.26666666666665</v>
      </c>
      <c r="J161" s="219">
        <v>348.36666666666656</v>
      </c>
      <c r="K161" s="219">
        <v>355.78333333333319</v>
      </c>
      <c r="L161" s="219">
        <v>359.91666666666652</v>
      </c>
      <c r="M161" s="220">
        <v>351.65</v>
      </c>
      <c r="N161" s="220">
        <v>340.1</v>
      </c>
      <c r="O161" s="220">
        <v>69267600</v>
      </c>
      <c r="P161" s="221">
        <v>-1.6811446090955546E-2</v>
      </c>
    </row>
    <row r="162" spans="1:16" ht="12.75" customHeight="1">
      <c r="A162" s="213">
        <v>152</v>
      </c>
      <c r="B162" s="225" t="s">
        <v>200</v>
      </c>
      <c r="C162" s="217" t="s">
        <v>201</v>
      </c>
      <c r="D162" s="218">
        <v>45533</v>
      </c>
      <c r="E162" s="217">
        <v>1449.4</v>
      </c>
      <c r="F162" s="217">
        <v>1456.4166666666667</v>
      </c>
      <c r="G162" s="219">
        <v>1435.8333333333335</v>
      </c>
      <c r="H162" s="219">
        <v>1422.2666666666667</v>
      </c>
      <c r="I162" s="219">
        <v>1401.6833333333334</v>
      </c>
      <c r="J162" s="219">
        <v>1469.9833333333336</v>
      </c>
      <c r="K162" s="219">
        <v>1490.5666666666671</v>
      </c>
      <c r="L162" s="219">
        <v>1504.1333333333337</v>
      </c>
      <c r="M162" s="220">
        <v>1477</v>
      </c>
      <c r="N162" s="220">
        <v>1442.85</v>
      </c>
      <c r="O162" s="220">
        <v>4525840</v>
      </c>
      <c r="P162" s="221">
        <v>5.8796924468566261E-3</v>
      </c>
    </row>
    <row r="163" spans="1:16" ht="12.75" customHeight="1">
      <c r="A163" s="213">
        <v>153</v>
      </c>
      <c r="B163" s="225" t="s">
        <v>47</v>
      </c>
      <c r="C163" s="217" t="s">
        <v>202</v>
      </c>
      <c r="D163" s="218">
        <v>45533</v>
      </c>
      <c r="E163" s="217">
        <v>793.65</v>
      </c>
      <c r="F163" s="217">
        <v>801.31666666666661</v>
      </c>
      <c r="G163" s="219">
        <v>782.68333333333317</v>
      </c>
      <c r="H163" s="219">
        <v>771.71666666666658</v>
      </c>
      <c r="I163" s="219">
        <v>753.08333333333314</v>
      </c>
      <c r="J163" s="219">
        <v>812.28333333333319</v>
      </c>
      <c r="K163" s="219">
        <v>830.91666666666663</v>
      </c>
      <c r="L163" s="219">
        <v>841.88333333333321</v>
      </c>
      <c r="M163" s="220">
        <v>819.95</v>
      </c>
      <c r="N163" s="220">
        <v>790.35</v>
      </c>
      <c r="O163" s="220">
        <v>9431600</v>
      </c>
      <c r="P163" s="221">
        <v>1.0196649672250545E-2</v>
      </c>
    </row>
    <row r="164" spans="1:16" ht="12.75" customHeight="1">
      <c r="A164" s="213">
        <v>154</v>
      </c>
      <c r="B164" s="225" t="s">
        <v>61</v>
      </c>
      <c r="C164" s="217" t="s">
        <v>203</v>
      </c>
      <c r="D164" s="218">
        <v>45533</v>
      </c>
      <c r="E164" s="217">
        <v>215.49</v>
      </c>
      <c r="F164" s="217">
        <v>216.06000000000003</v>
      </c>
      <c r="G164" s="219">
        <v>213.12000000000006</v>
      </c>
      <c r="H164" s="219">
        <v>210.75000000000003</v>
      </c>
      <c r="I164" s="219">
        <v>207.81000000000006</v>
      </c>
      <c r="J164" s="219">
        <v>218.43000000000006</v>
      </c>
      <c r="K164" s="219">
        <v>221.37000000000006</v>
      </c>
      <c r="L164" s="219">
        <v>223.74000000000007</v>
      </c>
      <c r="M164" s="220">
        <v>219</v>
      </c>
      <c r="N164" s="220">
        <v>213.69</v>
      </c>
      <c r="O164" s="220">
        <v>71875000</v>
      </c>
      <c r="P164" s="221">
        <v>-6.8741580020035232E-3</v>
      </c>
    </row>
    <row r="165" spans="1:16" ht="12.75" customHeight="1">
      <c r="A165" s="213">
        <v>155</v>
      </c>
      <c r="B165" s="225" t="s">
        <v>66</v>
      </c>
      <c r="C165" s="217" t="s">
        <v>204</v>
      </c>
      <c r="D165" s="218">
        <v>45533</v>
      </c>
      <c r="E165" s="217">
        <v>582.1</v>
      </c>
      <c r="F165" s="217">
        <v>585.40000000000009</v>
      </c>
      <c r="G165" s="219">
        <v>577.10000000000014</v>
      </c>
      <c r="H165" s="219">
        <v>572.1</v>
      </c>
      <c r="I165" s="219">
        <v>563.80000000000007</v>
      </c>
      <c r="J165" s="219">
        <v>590.4000000000002</v>
      </c>
      <c r="K165" s="219">
        <v>598.70000000000016</v>
      </c>
      <c r="L165" s="219">
        <v>603.70000000000027</v>
      </c>
      <c r="M165" s="220">
        <v>593.70000000000005</v>
      </c>
      <c r="N165" s="220">
        <v>580.4</v>
      </c>
      <c r="O165" s="220">
        <v>48664000</v>
      </c>
      <c r="P165" s="221">
        <v>-1.4020585136558879E-2</v>
      </c>
    </row>
    <row r="166" spans="1:16" ht="12.75" customHeight="1">
      <c r="A166" s="213">
        <v>156</v>
      </c>
      <c r="B166" s="225" t="s">
        <v>82</v>
      </c>
      <c r="C166" s="217" t="s">
        <v>205</v>
      </c>
      <c r="D166" s="218">
        <v>45533</v>
      </c>
      <c r="E166" s="217">
        <v>2901.2</v>
      </c>
      <c r="F166" s="217">
        <v>2910.4</v>
      </c>
      <c r="G166" s="219">
        <v>2886.15</v>
      </c>
      <c r="H166" s="219">
        <v>2871.1</v>
      </c>
      <c r="I166" s="219">
        <v>2846.85</v>
      </c>
      <c r="J166" s="219">
        <v>2925.4500000000003</v>
      </c>
      <c r="K166" s="219">
        <v>2949.7000000000003</v>
      </c>
      <c r="L166" s="219">
        <v>2964.7500000000005</v>
      </c>
      <c r="M166" s="220">
        <v>2934.65</v>
      </c>
      <c r="N166" s="220">
        <v>2895.35</v>
      </c>
      <c r="O166" s="220">
        <v>44825250</v>
      </c>
      <c r="P166" s="221">
        <v>3.6457911835092546E-2</v>
      </c>
    </row>
    <row r="167" spans="1:16" ht="12.75" customHeight="1">
      <c r="A167" s="213">
        <v>157</v>
      </c>
      <c r="B167" s="225" t="s">
        <v>129</v>
      </c>
      <c r="C167" s="217" t="s">
        <v>206</v>
      </c>
      <c r="D167" s="218">
        <v>45533</v>
      </c>
      <c r="E167" s="217">
        <v>137.26</v>
      </c>
      <c r="F167" s="217">
        <v>138.34</v>
      </c>
      <c r="G167" s="219">
        <v>135.18</v>
      </c>
      <c r="H167" s="219">
        <v>133.1</v>
      </c>
      <c r="I167" s="219">
        <v>129.94</v>
      </c>
      <c r="J167" s="219">
        <v>140.42000000000002</v>
      </c>
      <c r="K167" s="219">
        <v>143.58000000000004</v>
      </c>
      <c r="L167" s="219">
        <v>145.66000000000003</v>
      </c>
      <c r="M167" s="220">
        <v>141.5</v>
      </c>
      <c r="N167" s="220">
        <v>136.26</v>
      </c>
      <c r="O167" s="220">
        <v>138352000</v>
      </c>
      <c r="P167" s="221">
        <v>1.3063089449944351E-2</v>
      </c>
    </row>
    <row r="168" spans="1:16" ht="12.75" customHeight="1">
      <c r="A168" s="213">
        <v>158</v>
      </c>
      <c r="B168" s="225" t="s">
        <v>66</v>
      </c>
      <c r="C168" s="217" t="s">
        <v>207</v>
      </c>
      <c r="D168" s="218">
        <v>45533</v>
      </c>
      <c r="E168" s="217">
        <v>702.85</v>
      </c>
      <c r="F168" s="217">
        <v>703.94999999999993</v>
      </c>
      <c r="G168" s="219">
        <v>699.99999999999989</v>
      </c>
      <c r="H168" s="219">
        <v>697.15</v>
      </c>
      <c r="I168" s="219">
        <v>693.19999999999993</v>
      </c>
      <c r="J168" s="219">
        <v>706.79999999999984</v>
      </c>
      <c r="K168" s="219">
        <v>710.74999999999989</v>
      </c>
      <c r="L168" s="219">
        <v>713.5999999999998</v>
      </c>
      <c r="M168" s="220">
        <v>707.9</v>
      </c>
      <c r="N168" s="220">
        <v>701.1</v>
      </c>
      <c r="O168" s="220">
        <v>25685600</v>
      </c>
      <c r="P168" s="221">
        <v>2.0955227677435767E-2</v>
      </c>
    </row>
    <row r="169" spans="1:16" ht="12.75" customHeight="1">
      <c r="A169" s="213">
        <v>159</v>
      </c>
      <c r="B169" s="225" t="s">
        <v>66</v>
      </c>
      <c r="C169" s="222" t="s">
        <v>208</v>
      </c>
      <c r="D169" s="218">
        <v>45533</v>
      </c>
      <c r="E169" s="217">
        <v>1709.9</v>
      </c>
      <c r="F169" s="217">
        <v>1701.5166666666667</v>
      </c>
      <c r="G169" s="219">
        <v>1684.5333333333333</v>
      </c>
      <c r="H169" s="219">
        <v>1659.1666666666667</v>
      </c>
      <c r="I169" s="219">
        <v>1642.1833333333334</v>
      </c>
      <c r="J169" s="219">
        <v>1726.8833333333332</v>
      </c>
      <c r="K169" s="219">
        <v>1743.8666666666663</v>
      </c>
      <c r="L169" s="219">
        <v>1769.2333333333331</v>
      </c>
      <c r="M169" s="220">
        <v>1718.5</v>
      </c>
      <c r="N169" s="220">
        <v>1676.15</v>
      </c>
      <c r="O169" s="220">
        <v>6682125</v>
      </c>
      <c r="P169" s="221">
        <v>-1.4490348985122505E-2</v>
      </c>
    </row>
    <row r="170" spans="1:16" ht="12.75" customHeight="1">
      <c r="A170" s="213">
        <v>160</v>
      </c>
      <c r="B170" s="225" t="s">
        <v>61</v>
      </c>
      <c r="C170" s="217" t="s">
        <v>209</v>
      </c>
      <c r="D170" s="218">
        <v>45533</v>
      </c>
      <c r="E170" s="217">
        <v>809.15</v>
      </c>
      <c r="F170" s="217">
        <v>811.41666666666663</v>
      </c>
      <c r="G170" s="219">
        <v>803.08333333333326</v>
      </c>
      <c r="H170" s="219">
        <v>797.01666666666665</v>
      </c>
      <c r="I170" s="219">
        <v>788.68333333333328</v>
      </c>
      <c r="J170" s="219">
        <v>817.48333333333323</v>
      </c>
      <c r="K170" s="219">
        <v>825.81666666666649</v>
      </c>
      <c r="L170" s="219">
        <v>831.88333333333321</v>
      </c>
      <c r="M170" s="220">
        <v>819.75</v>
      </c>
      <c r="N170" s="220">
        <v>805.35</v>
      </c>
      <c r="O170" s="220">
        <v>90761250</v>
      </c>
      <c r="P170" s="221">
        <v>-2.333097000774951E-3</v>
      </c>
    </row>
    <row r="171" spans="1:16" ht="12.75" customHeight="1">
      <c r="A171" s="213">
        <v>161</v>
      </c>
      <c r="B171" s="225" t="s">
        <v>47</v>
      </c>
      <c r="C171" s="217" t="s">
        <v>210</v>
      </c>
      <c r="D171" s="218">
        <v>45533</v>
      </c>
      <c r="E171" s="217">
        <v>24241.8</v>
      </c>
      <c r="F171" s="217">
        <v>24537.150000000005</v>
      </c>
      <c r="G171" s="219">
        <v>23849.30000000001</v>
      </c>
      <c r="H171" s="219">
        <v>23456.800000000007</v>
      </c>
      <c r="I171" s="219">
        <v>22768.950000000012</v>
      </c>
      <c r="J171" s="219">
        <v>24929.650000000009</v>
      </c>
      <c r="K171" s="219">
        <v>25617.500000000007</v>
      </c>
      <c r="L171" s="219">
        <v>26010.000000000007</v>
      </c>
      <c r="M171" s="220">
        <v>25225</v>
      </c>
      <c r="N171" s="220">
        <v>24144.65</v>
      </c>
      <c r="O171" s="220">
        <v>316300</v>
      </c>
      <c r="P171" s="221">
        <v>7.0208086618169518E-2</v>
      </c>
    </row>
    <row r="172" spans="1:16" ht="12.75" customHeight="1">
      <c r="A172" s="213">
        <v>162</v>
      </c>
      <c r="B172" s="225" t="s">
        <v>40</v>
      </c>
      <c r="C172" s="217" t="s">
        <v>211</v>
      </c>
      <c r="D172" s="218">
        <v>45533</v>
      </c>
      <c r="E172" s="217">
        <v>6767.35</v>
      </c>
      <c r="F172" s="217">
        <v>6760.8</v>
      </c>
      <c r="G172" s="219">
        <v>6673.6500000000005</v>
      </c>
      <c r="H172" s="219">
        <v>6579.9500000000007</v>
      </c>
      <c r="I172" s="219">
        <v>6492.8000000000011</v>
      </c>
      <c r="J172" s="219">
        <v>6854.5</v>
      </c>
      <c r="K172" s="219">
        <v>6941.65</v>
      </c>
      <c r="L172" s="219">
        <v>7035.3499999999995</v>
      </c>
      <c r="M172" s="220">
        <v>6847.95</v>
      </c>
      <c r="N172" s="220">
        <v>6667.1</v>
      </c>
      <c r="O172" s="220">
        <v>2555250</v>
      </c>
      <c r="P172" s="221">
        <v>6.6420433203956436E-2</v>
      </c>
    </row>
    <row r="173" spans="1:16" ht="12.75" customHeight="1">
      <c r="A173" s="213">
        <v>163</v>
      </c>
      <c r="B173" s="225" t="s">
        <v>45</v>
      </c>
      <c r="C173" s="217" t="s">
        <v>212</v>
      </c>
      <c r="D173" s="218">
        <v>45533</v>
      </c>
      <c r="E173" s="217">
        <v>2545.4</v>
      </c>
      <c r="F173" s="217">
        <v>2564.2666666666664</v>
      </c>
      <c r="G173" s="219">
        <v>2521.5333333333328</v>
      </c>
      <c r="H173" s="219">
        <v>2497.6666666666665</v>
      </c>
      <c r="I173" s="219">
        <v>2454.9333333333329</v>
      </c>
      <c r="J173" s="219">
        <v>2588.1333333333328</v>
      </c>
      <c r="K173" s="219">
        <v>2630.8666666666663</v>
      </c>
      <c r="L173" s="219">
        <v>2654.7333333333327</v>
      </c>
      <c r="M173" s="220">
        <v>2607</v>
      </c>
      <c r="N173" s="220">
        <v>2540.4</v>
      </c>
      <c r="O173" s="220">
        <v>5131875</v>
      </c>
      <c r="P173" s="221">
        <v>5.4367790757475568E-3</v>
      </c>
    </row>
    <row r="174" spans="1:16" ht="12.75" customHeight="1">
      <c r="A174" s="213">
        <v>164</v>
      </c>
      <c r="B174" s="225" t="s">
        <v>66</v>
      </c>
      <c r="C174" s="217" t="s">
        <v>213</v>
      </c>
      <c r="D174" s="218">
        <v>45533</v>
      </c>
      <c r="E174" s="217">
        <v>2876.4</v>
      </c>
      <c r="F174" s="217">
        <v>2889.7833333333333</v>
      </c>
      <c r="G174" s="219">
        <v>2854.6166666666668</v>
      </c>
      <c r="H174" s="219">
        <v>2832.8333333333335</v>
      </c>
      <c r="I174" s="219">
        <v>2797.666666666667</v>
      </c>
      <c r="J174" s="219">
        <v>2911.5666666666666</v>
      </c>
      <c r="K174" s="219">
        <v>2946.7333333333336</v>
      </c>
      <c r="L174" s="219">
        <v>2968.5166666666664</v>
      </c>
      <c r="M174" s="220">
        <v>2924.95</v>
      </c>
      <c r="N174" s="220">
        <v>2868</v>
      </c>
      <c r="O174" s="220">
        <v>6854100</v>
      </c>
      <c r="P174" s="221">
        <v>-2.4924245657462336E-2</v>
      </c>
    </row>
    <row r="175" spans="1:16" ht="12.75" customHeight="1">
      <c r="A175" s="213">
        <v>165</v>
      </c>
      <c r="B175" s="225" t="s">
        <v>42</v>
      </c>
      <c r="C175" s="217" t="s">
        <v>214</v>
      </c>
      <c r="D175" s="218">
        <v>45533</v>
      </c>
      <c r="E175" s="217">
        <v>1738.25</v>
      </c>
      <c r="F175" s="217">
        <v>1739.9166666666667</v>
      </c>
      <c r="G175" s="219">
        <v>1729.3333333333335</v>
      </c>
      <c r="H175" s="219">
        <v>1720.4166666666667</v>
      </c>
      <c r="I175" s="219">
        <v>1709.8333333333335</v>
      </c>
      <c r="J175" s="219">
        <v>1748.8333333333335</v>
      </c>
      <c r="K175" s="219">
        <v>1759.416666666667</v>
      </c>
      <c r="L175" s="219">
        <v>1768.3333333333335</v>
      </c>
      <c r="M175" s="220">
        <v>1750.5</v>
      </c>
      <c r="N175" s="220">
        <v>1731</v>
      </c>
      <c r="O175" s="220">
        <v>15855000</v>
      </c>
      <c r="P175" s="221">
        <v>-3.8747188388575306E-2</v>
      </c>
    </row>
    <row r="176" spans="1:16" ht="12.75" customHeight="1">
      <c r="A176" s="213">
        <v>166</v>
      </c>
      <c r="B176" s="225" t="s">
        <v>200</v>
      </c>
      <c r="C176" s="217" t="s">
        <v>215</v>
      </c>
      <c r="D176" s="218">
        <v>45533</v>
      </c>
      <c r="E176" s="217">
        <v>882.6</v>
      </c>
      <c r="F176" s="217">
        <v>883.7166666666667</v>
      </c>
      <c r="G176" s="219">
        <v>877.88333333333344</v>
      </c>
      <c r="H176" s="219">
        <v>873.16666666666674</v>
      </c>
      <c r="I176" s="219">
        <v>867.33333333333348</v>
      </c>
      <c r="J176" s="219">
        <v>888.43333333333339</v>
      </c>
      <c r="K176" s="219">
        <v>894.26666666666665</v>
      </c>
      <c r="L176" s="219">
        <v>898.98333333333335</v>
      </c>
      <c r="M176" s="220">
        <v>889.55</v>
      </c>
      <c r="N176" s="220">
        <v>879</v>
      </c>
      <c r="O176" s="220">
        <v>7492500</v>
      </c>
      <c r="P176" s="221">
        <v>-9.5181439619274246E-3</v>
      </c>
    </row>
    <row r="177" spans="1:16" ht="12.75" customHeight="1">
      <c r="A177" s="213">
        <v>167</v>
      </c>
      <c r="B177" s="225" t="s">
        <v>42</v>
      </c>
      <c r="C177" s="217" t="s">
        <v>216</v>
      </c>
      <c r="D177" s="218">
        <v>45533</v>
      </c>
      <c r="E177" s="217">
        <v>844.05</v>
      </c>
      <c r="F177" s="217">
        <v>853.41666666666663</v>
      </c>
      <c r="G177" s="219">
        <v>831.88333333333321</v>
      </c>
      <c r="H177" s="219">
        <v>819.71666666666658</v>
      </c>
      <c r="I177" s="219">
        <v>798.18333333333317</v>
      </c>
      <c r="J177" s="219">
        <v>865.58333333333326</v>
      </c>
      <c r="K177" s="219">
        <v>887.11666666666679</v>
      </c>
      <c r="L177" s="219">
        <v>899.2833333333333</v>
      </c>
      <c r="M177" s="220">
        <v>874.95</v>
      </c>
      <c r="N177" s="220">
        <v>841.25</v>
      </c>
      <c r="O177" s="220">
        <v>6521000</v>
      </c>
      <c r="P177" s="221">
        <v>-1.5103458692040477E-2</v>
      </c>
    </row>
    <row r="178" spans="1:16" ht="12.75" customHeight="1">
      <c r="A178" s="213">
        <v>168</v>
      </c>
      <c r="B178" s="225" t="s">
        <v>838</v>
      </c>
      <c r="C178" s="224" t="s">
        <v>217</v>
      </c>
      <c r="D178" s="218">
        <v>45533</v>
      </c>
      <c r="E178" s="217">
        <v>1032.45</v>
      </c>
      <c r="F178" s="217">
        <v>1039.2666666666667</v>
      </c>
      <c r="G178" s="219">
        <v>1022.7833333333333</v>
      </c>
      <c r="H178" s="219">
        <v>1013.1166666666666</v>
      </c>
      <c r="I178" s="219">
        <v>996.63333333333321</v>
      </c>
      <c r="J178" s="219">
        <v>1048.9333333333334</v>
      </c>
      <c r="K178" s="219">
        <v>1065.4166666666665</v>
      </c>
      <c r="L178" s="219">
        <v>1075.0833333333335</v>
      </c>
      <c r="M178" s="220">
        <v>1055.75</v>
      </c>
      <c r="N178" s="220">
        <v>1029.5999999999999</v>
      </c>
      <c r="O178" s="220">
        <v>9543050</v>
      </c>
      <c r="P178" s="221">
        <v>1.7892760764988854E-2</v>
      </c>
    </row>
    <row r="179" spans="1:16" ht="12.75" customHeight="1">
      <c r="A179" s="213">
        <v>169</v>
      </c>
      <c r="B179" s="225" t="s">
        <v>77</v>
      </c>
      <c r="C179" s="217" t="s">
        <v>218</v>
      </c>
      <c r="D179" s="218">
        <v>45533</v>
      </c>
      <c r="E179" s="217">
        <v>1858.85</v>
      </c>
      <c r="F179" s="217">
        <v>1869.6499999999999</v>
      </c>
      <c r="G179" s="219">
        <v>1845.3999999999996</v>
      </c>
      <c r="H179" s="219">
        <v>1831.9499999999998</v>
      </c>
      <c r="I179" s="219">
        <v>1807.6999999999996</v>
      </c>
      <c r="J179" s="219">
        <v>1883.0999999999997</v>
      </c>
      <c r="K179" s="219">
        <v>1907.3500000000001</v>
      </c>
      <c r="L179" s="219">
        <v>1920.7999999999997</v>
      </c>
      <c r="M179" s="220">
        <v>1893.9</v>
      </c>
      <c r="N179" s="220">
        <v>1856.2</v>
      </c>
      <c r="O179" s="220">
        <v>6920000</v>
      </c>
      <c r="P179" s="221">
        <v>7.9382419343092276E-3</v>
      </c>
    </row>
    <row r="180" spans="1:16" ht="12.75" customHeight="1">
      <c r="A180" s="213">
        <v>170</v>
      </c>
      <c r="B180" s="225" t="s">
        <v>57</v>
      </c>
      <c r="C180" s="223" t="s">
        <v>219</v>
      </c>
      <c r="D180" s="218">
        <v>45533</v>
      </c>
      <c r="E180" s="217">
        <v>1180</v>
      </c>
      <c r="F180" s="217">
        <v>1185.55</v>
      </c>
      <c r="G180" s="219">
        <v>1171.1499999999999</v>
      </c>
      <c r="H180" s="219">
        <v>1162.3</v>
      </c>
      <c r="I180" s="219">
        <v>1147.8999999999999</v>
      </c>
      <c r="J180" s="219">
        <v>1194.3999999999999</v>
      </c>
      <c r="K180" s="219">
        <v>1208.8</v>
      </c>
      <c r="L180" s="219">
        <v>1217.6499999999999</v>
      </c>
      <c r="M180" s="220">
        <v>1199.95</v>
      </c>
      <c r="N180" s="220">
        <v>1176.7</v>
      </c>
      <c r="O180" s="220">
        <v>11369448</v>
      </c>
      <c r="P180" s="221">
        <v>1.1275603325897384E-2</v>
      </c>
    </row>
    <row r="181" spans="1:16" ht="12.75" customHeight="1">
      <c r="A181" s="213">
        <v>171</v>
      </c>
      <c r="B181" s="225" t="s">
        <v>54</v>
      </c>
      <c r="C181" s="217" t="s">
        <v>220</v>
      </c>
      <c r="D181" s="218">
        <v>45533</v>
      </c>
      <c r="E181" s="217">
        <v>1040.5</v>
      </c>
      <c r="F181" s="217">
        <v>1040.95</v>
      </c>
      <c r="G181" s="219">
        <v>1027</v>
      </c>
      <c r="H181" s="219">
        <v>1013.5</v>
      </c>
      <c r="I181" s="219">
        <v>999.55</v>
      </c>
      <c r="J181" s="219">
        <v>1054.45</v>
      </c>
      <c r="K181" s="219">
        <v>1068.4000000000003</v>
      </c>
      <c r="L181" s="219">
        <v>1081.9000000000001</v>
      </c>
      <c r="M181" s="220">
        <v>1054.9000000000001</v>
      </c>
      <c r="N181" s="220">
        <v>1027.45</v>
      </c>
      <c r="O181" s="220">
        <v>64819150</v>
      </c>
      <c r="P181" s="221">
        <v>-1.3543035548375756E-2</v>
      </c>
    </row>
    <row r="182" spans="1:16" ht="12.75" customHeight="1">
      <c r="A182" s="213">
        <v>172</v>
      </c>
      <c r="B182" s="225" t="s">
        <v>185</v>
      </c>
      <c r="C182" s="217" t="s">
        <v>221</v>
      </c>
      <c r="D182" s="218">
        <v>45533</v>
      </c>
      <c r="E182" s="217">
        <v>419.05</v>
      </c>
      <c r="F182" s="217">
        <v>423.66666666666669</v>
      </c>
      <c r="G182" s="219">
        <v>413.68333333333339</v>
      </c>
      <c r="H182" s="219">
        <v>408.31666666666672</v>
      </c>
      <c r="I182" s="219">
        <v>398.33333333333343</v>
      </c>
      <c r="J182" s="219">
        <v>429.03333333333336</v>
      </c>
      <c r="K182" s="219">
        <v>439.01666666666659</v>
      </c>
      <c r="L182" s="219">
        <v>444.38333333333333</v>
      </c>
      <c r="M182" s="220">
        <v>433.65</v>
      </c>
      <c r="N182" s="220">
        <v>418.3</v>
      </c>
      <c r="O182" s="220">
        <v>97503750</v>
      </c>
      <c r="P182" s="221">
        <v>1.546572934973638E-2</v>
      </c>
    </row>
    <row r="183" spans="1:16" ht="12.75" customHeight="1">
      <c r="A183" s="213">
        <v>173</v>
      </c>
      <c r="B183" s="225" t="s">
        <v>129</v>
      </c>
      <c r="C183" s="217" t="s">
        <v>222</v>
      </c>
      <c r="D183" s="218">
        <v>45533</v>
      </c>
      <c r="E183" s="217">
        <v>150.74</v>
      </c>
      <c r="F183" s="217">
        <v>151.53333333333333</v>
      </c>
      <c r="G183" s="219">
        <v>149.44666666666666</v>
      </c>
      <c r="H183" s="219">
        <v>148.15333333333334</v>
      </c>
      <c r="I183" s="219">
        <v>146.06666666666666</v>
      </c>
      <c r="J183" s="219">
        <v>152.82666666666665</v>
      </c>
      <c r="K183" s="219">
        <v>154.9133333333333</v>
      </c>
      <c r="L183" s="219">
        <v>156.20666666666665</v>
      </c>
      <c r="M183" s="220">
        <v>153.62</v>
      </c>
      <c r="N183" s="220">
        <v>150.24</v>
      </c>
      <c r="O183" s="220">
        <v>292660500</v>
      </c>
      <c r="P183" s="221">
        <v>1.9394441515402576E-3</v>
      </c>
    </row>
    <row r="184" spans="1:16" ht="12.75" customHeight="1">
      <c r="A184" s="213">
        <v>174</v>
      </c>
      <c r="B184" s="225" t="s">
        <v>85</v>
      </c>
      <c r="C184" s="217" t="s">
        <v>223</v>
      </c>
      <c r="D184" s="218">
        <v>45533</v>
      </c>
      <c r="E184" s="217">
        <v>4180.8</v>
      </c>
      <c r="F184" s="217">
        <v>4197.9833333333336</v>
      </c>
      <c r="G184" s="219">
        <v>4154.5166666666673</v>
      </c>
      <c r="H184" s="219">
        <v>4128.2333333333336</v>
      </c>
      <c r="I184" s="219">
        <v>4084.7666666666673</v>
      </c>
      <c r="J184" s="219">
        <v>4224.2666666666673</v>
      </c>
      <c r="K184" s="219">
        <v>4267.7333333333345</v>
      </c>
      <c r="L184" s="219">
        <v>4294.0166666666673</v>
      </c>
      <c r="M184" s="220">
        <v>4241.45</v>
      </c>
      <c r="N184" s="220">
        <v>4171.7</v>
      </c>
      <c r="O184" s="220">
        <v>14001400</v>
      </c>
      <c r="P184" s="221">
        <v>-3.0253078638611462E-2</v>
      </c>
    </row>
    <row r="185" spans="1:16" ht="12.75" customHeight="1">
      <c r="A185" s="213">
        <v>175</v>
      </c>
      <c r="B185" s="225" t="s">
        <v>85</v>
      </c>
      <c r="C185" s="217" t="s">
        <v>224</v>
      </c>
      <c r="D185" s="218">
        <v>45533</v>
      </c>
      <c r="E185" s="217">
        <v>1472.05</v>
      </c>
      <c r="F185" s="217">
        <v>1476.7333333333336</v>
      </c>
      <c r="G185" s="219">
        <v>1461.9666666666672</v>
      </c>
      <c r="H185" s="219">
        <v>1451.8833333333337</v>
      </c>
      <c r="I185" s="219">
        <v>1437.1166666666672</v>
      </c>
      <c r="J185" s="219">
        <v>1486.8166666666671</v>
      </c>
      <c r="K185" s="219">
        <v>1501.5833333333335</v>
      </c>
      <c r="L185" s="219">
        <v>1511.666666666667</v>
      </c>
      <c r="M185" s="220">
        <v>1491.5</v>
      </c>
      <c r="N185" s="220">
        <v>1466.65</v>
      </c>
      <c r="O185" s="220">
        <v>13861200</v>
      </c>
      <c r="P185" s="221">
        <v>8.9531379656723597E-3</v>
      </c>
    </row>
    <row r="186" spans="1:16" ht="12.75" customHeight="1">
      <c r="A186" s="213">
        <v>176</v>
      </c>
      <c r="B186" s="225" t="s">
        <v>57</v>
      </c>
      <c r="C186" s="217" t="s">
        <v>225</v>
      </c>
      <c r="D186" s="218">
        <v>45533</v>
      </c>
      <c r="E186" s="217">
        <v>3303.3</v>
      </c>
      <c r="F186" s="217">
        <v>3322.0833333333335</v>
      </c>
      <c r="G186" s="219">
        <v>3272.666666666667</v>
      </c>
      <c r="H186" s="219">
        <v>3242.0333333333333</v>
      </c>
      <c r="I186" s="219">
        <v>3192.6166666666668</v>
      </c>
      <c r="J186" s="219">
        <v>3352.7166666666672</v>
      </c>
      <c r="K186" s="219">
        <v>3402.1333333333341</v>
      </c>
      <c r="L186" s="219">
        <v>3432.7666666666673</v>
      </c>
      <c r="M186" s="220">
        <v>3371.5</v>
      </c>
      <c r="N186" s="220">
        <v>3291.45</v>
      </c>
      <c r="O186" s="220">
        <v>10206525</v>
      </c>
      <c r="P186" s="221">
        <v>-1.4414627551710153E-2</v>
      </c>
    </row>
    <row r="187" spans="1:16" ht="12.75" customHeight="1">
      <c r="A187" s="213">
        <v>177</v>
      </c>
      <c r="B187" s="225" t="s">
        <v>42</v>
      </c>
      <c r="C187" s="217" t="s">
        <v>226</v>
      </c>
      <c r="D187" s="218">
        <v>45533</v>
      </c>
      <c r="E187" s="217">
        <v>3316.3</v>
      </c>
      <c r="F187" s="217">
        <v>3326.5500000000006</v>
      </c>
      <c r="G187" s="219">
        <v>3276.7000000000012</v>
      </c>
      <c r="H187" s="219">
        <v>3237.1000000000004</v>
      </c>
      <c r="I187" s="219">
        <v>3187.2500000000009</v>
      </c>
      <c r="J187" s="219">
        <v>3366.1500000000015</v>
      </c>
      <c r="K187" s="219">
        <v>3416.0000000000009</v>
      </c>
      <c r="L187" s="219">
        <v>3455.6000000000017</v>
      </c>
      <c r="M187" s="220">
        <v>3376.4</v>
      </c>
      <c r="N187" s="220">
        <v>3286.95</v>
      </c>
      <c r="O187" s="220">
        <v>1822500</v>
      </c>
      <c r="P187" s="221">
        <v>3.1555115324748834E-2</v>
      </c>
    </row>
    <row r="188" spans="1:16" ht="12.75" customHeight="1">
      <c r="A188" s="213">
        <v>178</v>
      </c>
      <c r="B188" s="225" t="s">
        <v>45</v>
      </c>
      <c r="C188" s="217" t="s">
        <v>227</v>
      </c>
      <c r="D188" s="218">
        <v>45533</v>
      </c>
      <c r="E188" s="217">
        <v>5652.15</v>
      </c>
      <c r="F188" s="217">
        <v>5631.3833333333323</v>
      </c>
      <c r="G188" s="219">
        <v>5523.8166666666648</v>
      </c>
      <c r="H188" s="219">
        <v>5395.4833333333327</v>
      </c>
      <c r="I188" s="219">
        <v>5287.9166666666652</v>
      </c>
      <c r="J188" s="219">
        <v>5759.7166666666644</v>
      </c>
      <c r="K188" s="219">
        <v>5867.2833333333319</v>
      </c>
      <c r="L188" s="219">
        <v>5995.6166666666641</v>
      </c>
      <c r="M188" s="220">
        <v>5738.95</v>
      </c>
      <c r="N188" s="220">
        <v>5503.05</v>
      </c>
      <c r="O188" s="220">
        <v>2958000</v>
      </c>
      <c r="P188" s="221">
        <v>-4.1539757630743308E-2</v>
      </c>
    </row>
    <row r="189" spans="1:16" ht="12.75" customHeight="1">
      <c r="A189" s="213">
        <v>179</v>
      </c>
      <c r="B189" s="225" t="s">
        <v>54</v>
      </c>
      <c r="C189" s="217" t="s">
        <v>228</v>
      </c>
      <c r="D189" s="218">
        <v>45533</v>
      </c>
      <c r="E189" s="217">
        <v>2538.0500000000002</v>
      </c>
      <c r="F189" s="217">
        <v>2553.3333333333335</v>
      </c>
      <c r="G189" s="219">
        <v>2501.7166666666672</v>
      </c>
      <c r="H189" s="219">
        <v>2465.3833333333337</v>
      </c>
      <c r="I189" s="219">
        <v>2413.7666666666673</v>
      </c>
      <c r="J189" s="219">
        <v>2589.666666666667</v>
      </c>
      <c r="K189" s="219">
        <v>2641.2833333333328</v>
      </c>
      <c r="L189" s="219">
        <v>2677.6166666666668</v>
      </c>
      <c r="M189" s="220">
        <v>2604.9499999999998</v>
      </c>
      <c r="N189" s="220">
        <v>2517</v>
      </c>
      <c r="O189" s="220">
        <v>5297950</v>
      </c>
      <c r="P189" s="221">
        <v>8.8643028525726471E-3</v>
      </c>
    </row>
    <row r="190" spans="1:16" ht="12.75" customHeight="1">
      <c r="A190" s="213">
        <v>180</v>
      </c>
      <c r="B190" s="225" t="s">
        <v>57</v>
      </c>
      <c r="C190" s="217" t="s">
        <v>229</v>
      </c>
      <c r="D190" s="218">
        <v>45533</v>
      </c>
      <c r="E190" s="217">
        <v>1941.5</v>
      </c>
      <c r="F190" s="217">
        <v>1950.9833333333333</v>
      </c>
      <c r="G190" s="219">
        <v>1927.9666666666667</v>
      </c>
      <c r="H190" s="219">
        <v>1914.4333333333334</v>
      </c>
      <c r="I190" s="219">
        <v>1891.4166666666667</v>
      </c>
      <c r="J190" s="219">
        <v>1964.5166666666667</v>
      </c>
      <c r="K190" s="219">
        <v>1987.5333333333335</v>
      </c>
      <c r="L190" s="219">
        <v>2001.0666666666666</v>
      </c>
      <c r="M190" s="220">
        <v>1974</v>
      </c>
      <c r="N190" s="220">
        <v>1937.45</v>
      </c>
      <c r="O190" s="220">
        <v>2365200</v>
      </c>
      <c r="P190" s="221">
        <v>1.2326656394453005E-2</v>
      </c>
    </row>
    <row r="191" spans="1:16" ht="12.75" customHeight="1">
      <c r="A191" s="213">
        <v>181</v>
      </c>
      <c r="B191" s="225" t="s">
        <v>47</v>
      </c>
      <c r="C191" s="217" t="s">
        <v>230</v>
      </c>
      <c r="D191" s="218">
        <v>45533</v>
      </c>
      <c r="E191" s="217">
        <v>11271.1</v>
      </c>
      <c r="F191" s="217">
        <v>11369.15</v>
      </c>
      <c r="G191" s="219">
        <v>11154.949999999999</v>
      </c>
      <c r="H191" s="219">
        <v>11038.8</v>
      </c>
      <c r="I191" s="219">
        <v>10824.599999999999</v>
      </c>
      <c r="J191" s="219">
        <v>11485.3</v>
      </c>
      <c r="K191" s="219">
        <v>11699.5</v>
      </c>
      <c r="L191" s="219">
        <v>11815.65</v>
      </c>
      <c r="M191" s="220">
        <v>11583.35</v>
      </c>
      <c r="N191" s="220">
        <v>11253</v>
      </c>
      <c r="O191" s="220">
        <v>2224900</v>
      </c>
      <c r="P191" s="221">
        <v>-5.3201001430615161E-3</v>
      </c>
    </row>
    <row r="192" spans="1:16" ht="12.75" customHeight="1">
      <c r="A192" s="213">
        <v>182</v>
      </c>
      <c r="B192" s="225" t="s">
        <v>838</v>
      </c>
      <c r="C192" s="217" t="s">
        <v>231</v>
      </c>
      <c r="D192" s="218">
        <v>45533</v>
      </c>
      <c r="E192" s="217">
        <v>547.85</v>
      </c>
      <c r="F192" s="217">
        <v>550.25</v>
      </c>
      <c r="G192" s="219">
        <v>543</v>
      </c>
      <c r="H192" s="219">
        <v>538.15</v>
      </c>
      <c r="I192" s="219">
        <v>530.9</v>
      </c>
      <c r="J192" s="219">
        <v>555.1</v>
      </c>
      <c r="K192" s="219">
        <v>562.35</v>
      </c>
      <c r="L192" s="219">
        <v>567.20000000000005</v>
      </c>
      <c r="M192" s="220">
        <v>557.5</v>
      </c>
      <c r="N192" s="220">
        <v>545.4</v>
      </c>
      <c r="O192" s="220">
        <v>36639200</v>
      </c>
      <c r="P192" s="221">
        <v>1.2433834239226971E-3</v>
      </c>
    </row>
    <row r="193" spans="1:16" ht="12.75" customHeight="1">
      <c r="A193" s="213">
        <v>183</v>
      </c>
      <c r="B193" s="225" t="s">
        <v>129</v>
      </c>
      <c r="C193" s="217" t="s">
        <v>232</v>
      </c>
      <c r="D193" s="218">
        <v>45533</v>
      </c>
      <c r="E193" s="217">
        <v>423.9</v>
      </c>
      <c r="F193" s="217">
        <v>426.41666666666669</v>
      </c>
      <c r="G193" s="219">
        <v>419.33333333333337</v>
      </c>
      <c r="H193" s="219">
        <v>414.76666666666671</v>
      </c>
      <c r="I193" s="219">
        <v>407.68333333333339</v>
      </c>
      <c r="J193" s="219">
        <v>430.98333333333335</v>
      </c>
      <c r="K193" s="219">
        <v>438.06666666666672</v>
      </c>
      <c r="L193" s="219">
        <v>442.63333333333333</v>
      </c>
      <c r="M193" s="220">
        <v>433.5</v>
      </c>
      <c r="N193" s="220">
        <v>421.85</v>
      </c>
      <c r="O193" s="220">
        <v>159116300</v>
      </c>
      <c r="P193" s="221">
        <v>6.6937326290362484E-3</v>
      </c>
    </row>
    <row r="194" spans="1:16" ht="12.75" customHeight="1">
      <c r="A194" s="213">
        <v>184</v>
      </c>
      <c r="B194" s="225" t="s">
        <v>40</v>
      </c>
      <c r="C194" s="217" t="s">
        <v>233</v>
      </c>
      <c r="D194" s="218">
        <v>45533</v>
      </c>
      <c r="E194" s="217">
        <v>1436.15</v>
      </c>
      <c r="F194" s="217">
        <v>1460.2166666666665</v>
      </c>
      <c r="G194" s="219">
        <v>1400.383333333333</v>
      </c>
      <c r="H194" s="219">
        <v>1364.6166666666666</v>
      </c>
      <c r="I194" s="219">
        <v>1304.7833333333331</v>
      </c>
      <c r="J194" s="219">
        <v>1495.9833333333329</v>
      </c>
      <c r="K194" s="219">
        <v>1555.8166666666664</v>
      </c>
      <c r="L194" s="219">
        <v>1591.5833333333328</v>
      </c>
      <c r="M194" s="220">
        <v>1520.05</v>
      </c>
      <c r="N194" s="220">
        <v>1424.45</v>
      </c>
      <c r="O194" s="220">
        <v>8920800</v>
      </c>
      <c r="P194" s="221">
        <v>-9.5263473452801284E-3</v>
      </c>
    </row>
    <row r="195" spans="1:16" ht="12.75" customHeight="1">
      <c r="A195" s="213">
        <v>185</v>
      </c>
      <c r="B195" s="225" t="s">
        <v>85</v>
      </c>
      <c r="C195" s="217" t="s">
        <v>234</v>
      </c>
      <c r="D195" s="218">
        <v>45533</v>
      </c>
      <c r="E195" s="217">
        <v>488.3</v>
      </c>
      <c r="F195" s="217">
        <v>490.73333333333335</v>
      </c>
      <c r="G195" s="219">
        <v>485.11666666666667</v>
      </c>
      <c r="H195" s="219">
        <v>481.93333333333334</v>
      </c>
      <c r="I195" s="219">
        <v>476.31666666666666</v>
      </c>
      <c r="J195" s="219">
        <v>493.91666666666669</v>
      </c>
      <c r="K195" s="219">
        <v>499.53333333333336</v>
      </c>
      <c r="L195" s="219">
        <v>502.7166666666667</v>
      </c>
      <c r="M195" s="220">
        <v>496.35</v>
      </c>
      <c r="N195" s="220">
        <v>487.55</v>
      </c>
      <c r="O195" s="220">
        <v>54373500</v>
      </c>
      <c r="P195" s="221">
        <v>2.2395487723954879E-3</v>
      </c>
    </row>
    <row r="196" spans="1:16" ht="12.75" customHeight="1">
      <c r="A196" s="213">
        <v>186</v>
      </c>
      <c r="B196" s="225" t="s">
        <v>42</v>
      </c>
      <c r="C196" s="217" t="s">
        <v>236</v>
      </c>
      <c r="D196" s="218">
        <v>45533</v>
      </c>
      <c r="E196" s="217">
        <v>1285.8499999999999</v>
      </c>
      <c r="F196" s="217">
        <v>1287.5333333333333</v>
      </c>
      <c r="G196" s="219">
        <v>1272.0666666666666</v>
      </c>
      <c r="H196" s="219">
        <v>1258.2833333333333</v>
      </c>
      <c r="I196" s="219">
        <v>1242.8166666666666</v>
      </c>
      <c r="J196" s="219">
        <v>1301.3166666666666</v>
      </c>
      <c r="K196" s="219">
        <v>1316.7833333333333</v>
      </c>
      <c r="L196" s="219">
        <v>1330.5666666666666</v>
      </c>
      <c r="M196" s="220">
        <v>1303</v>
      </c>
      <c r="N196" s="220">
        <v>1273.75</v>
      </c>
      <c r="O196" s="220">
        <v>18648900</v>
      </c>
      <c r="P196" s="221">
        <v>3.1973703869714626E-2</v>
      </c>
    </row>
    <row r="197" spans="1:16" ht="12.75" customHeight="1">
      <c r="A197" s="213"/>
      <c r="B197" s="225"/>
      <c r="C197" s="217"/>
      <c r="D197" s="218"/>
      <c r="E197" s="217"/>
      <c r="F197" s="217"/>
      <c r="G197" s="219"/>
      <c r="H197" s="219"/>
      <c r="I197" s="219"/>
      <c r="J197" s="219"/>
      <c r="K197" s="219"/>
      <c r="L197" s="219"/>
      <c r="M197" s="220"/>
      <c r="N197" s="220"/>
      <c r="O197" s="220"/>
      <c r="P197" s="221"/>
    </row>
    <row r="198" spans="1:16" ht="12.75" customHeight="1">
      <c r="A198" s="213"/>
      <c r="B198" s="43"/>
      <c r="C198" s="207"/>
      <c r="D198" s="208"/>
      <c r="E198" s="209"/>
      <c r="F198" s="209"/>
      <c r="G198" s="210"/>
      <c r="H198" s="210"/>
      <c r="I198" s="210"/>
      <c r="J198" s="210"/>
      <c r="K198" s="210"/>
      <c r="L198" s="210"/>
      <c r="M198" s="207"/>
      <c r="N198" s="207"/>
      <c r="O198" s="211"/>
      <c r="P198" s="212"/>
    </row>
    <row r="199" spans="1:16" ht="12.75" customHeight="1">
      <c r="A199" s="207"/>
      <c r="B199" s="43"/>
      <c r="C199" s="37"/>
      <c r="D199" s="38"/>
      <c r="E199" s="39"/>
      <c r="F199" s="39"/>
      <c r="G199" s="40"/>
      <c r="H199" s="40"/>
      <c r="I199" s="40"/>
      <c r="J199" s="40"/>
      <c r="K199" s="40"/>
      <c r="L199" s="40"/>
      <c r="M199" s="37"/>
      <c r="N199" s="37"/>
      <c r="O199" s="41"/>
      <c r="P199" s="4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1"/>
      <c r="M200" s="1"/>
      <c r="N200" s="1"/>
      <c r="O200" s="1"/>
      <c r="P200" s="1"/>
    </row>
    <row r="201" spans="1:16" ht="12.75" customHeight="1">
      <c r="A201" s="207"/>
      <c r="B201" s="4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237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238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239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240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241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242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243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244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245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246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247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248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249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250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251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C11" sqref="C11:N218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45513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15" t="s">
        <v>16</v>
      </c>
      <c r="B8" s="317"/>
      <c r="C8" s="320" t="s">
        <v>20</v>
      </c>
      <c r="D8" s="320" t="s">
        <v>21</v>
      </c>
      <c r="E8" s="312" t="s">
        <v>22</v>
      </c>
      <c r="F8" s="313"/>
      <c r="G8" s="314"/>
      <c r="H8" s="312" t="s">
        <v>23</v>
      </c>
      <c r="I8" s="313"/>
      <c r="J8" s="314"/>
      <c r="K8" s="26"/>
      <c r="L8" s="48"/>
      <c r="M8" s="48"/>
      <c r="N8" s="1"/>
      <c r="O8" s="1"/>
    </row>
    <row r="9" spans="1:15" ht="36" customHeight="1">
      <c r="A9" s="316"/>
      <c r="B9" s="319"/>
      <c r="C9" s="319"/>
      <c r="D9" s="31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252</v>
      </c>
      <c r="N9" s="1"/>
      <c r="O9" s="1"/>
    </row>
    <row r="10" spans="1:15" ht="12.75" customHeight="1">
      <c r="A10" s="51">
        <v>1</v>
      </c>
      <c r="B10" s="34" t="s">
        <v>253</v>
      </c>
      <c r="C10" s="34">
        <v>24117</v>
      </c>
      <c r="D10" s="34">
        <v>24179.066666666666</v>
      </c>
      <c r="E10" s="34">
        <v>24017.633333333331</v>
      </c>
      <c r="F10" s="34">
        <v>23918.266666666666</v>
      </c>
      <c r="G10" s="34">
        <v>23756.833333333332</v>
      </c>
      <c r="H10" s="34">
        <v>24278.433333333331</v>
      </c>
      <c r="I10" s="34">
        <v>24439.866666666665</v>
      </c>
      <c r="J10" s="34">
        <v>24539.23333333333</v>
      </c>
      <c r="K10" s="34">
        <v>24340.5</v>
      </c>
      <c r="L10" s="34">
        <v>24079.7</v>
      </c>
      <c r="M10" s="52"/>
      <c r="N10" s="1"/>
      <c r="O10" s="1"/>
    </row>
    <row r="11" spans="1:15" ht="12.75" customHeight="1">
      <c r="A11" s="51">
        <v>2</v>
      </c>
      <c r="B11" s="35" t="s">
        <v>254</v>
      </c>
      <c r="C11" s="34">
        <v>50156.7</v>
      </c>
      <c r="D11" s="34">
        <v>50142.35</v>
      </c>
      <c r="E11" s="34">
        <v>49843.95</v>
      </c>
      <c r="F11" s="34">
        <v>49531.199999999997</v>
      </c>
      <c r="G11" s="34">
        <v>49232.799999999996</v>
      </c>
      <c r="H11" s="34">
        <v>50455.1</v>
      </c>
      <c r="I11" s="34">
        <v>50753.500000000007</v>
      </c>
      <c r="J11" s="34">
        <v>51066.25</v>
      </c>
      <c r="K11" s="34">
        <v>50440.75</v>
      </c>
      <c r="L11" s="34">
        <v>49829.599999999999</v>
      </c>
      <c r="M11" s="52"/>
      <c r="N11" s="1"/>
      <c r="O11" s="1"/>
    </row>
    <row r="12" spans="1:15" ht="12.75" customHeight="1">
      <c r="A12" s="51">
        <v>3</v>
      </c>
      <c r="B12" s="31" t="s">
        <v>255</v>
      </c>
      <c r="C12" s="36">
        <v>7315.05</v>
      </c>
      <c r="D12" s="36">
        <v>7360.583333333333</v>
      </c>
      <c r="E12" s="36">
        <v>7250.6166666666659</v>
      </c>
      <c r="F12" s="36">
        <v>7186.1833333333325</v>
      </c>
      <c r="G12" s="36">
        <v>7076.2166666666653</v>
      </c>
      <c r="H12" s="36">
        <v>7425.0166666666664</v>
      </c>
      <c r="I12" s="36">
        <v>7534.9833333333336</v>
      </c>
      <c r="J12" s="36">
        <v>7599.416666666667</v>
      </c>
      <c r="K12" s="36">
        <v>7470.55</v>
      </c>
      <c r="L12" s="36">
        <v>7296.15</v>
      </c>
      <c r="M12" s="52"/>
      <c r="N12" s="1"/>
      <c r="O12" s="1"/>
    </row>
    <row r="13" spans="1:15" ht="12.75" customHeight="1">
      <c r="A13" s="51">
        <v>4</v>
      </c>
      <c r="B13" s="31" t="s">
        <v>256</v>
      </c>
      <c r="C13" s="36">
        <v>9077.5</v>
      </c>
      <c r="D13" s="36">
        <v>9111</v>
      </c>
      <c r="E13" s="36">
        <v>9028.5</v>
      </c>
      <c r="F13" s="36">
        <v>8979.5</v>
      </c>
      <c r="G13" s="36">
        <v>8897</v>
      </c>
      <c r="H13" s="36">
        <v>9160</v>
      </c>
      <c r="I13" s="36">
        <v>9242.5</v>
      </c>
      <c r="J13" s="36">
        <v>9291.5</v>
      </c>
      <c r="K13" s="36">
        <v>9193.5</v>
      </c>
      <c r="L13" s="36">
        <v>9062</v>
      </c>
      <c r="M13" s="52"/>
      <c r="N13" s="1"/>
      <c r="O13" s="1"/>
    </row>
    <row r="14" spans="1:15" ht="12.75" customHeight="1">
      <c r="A14" s="51">
        <v>5</v>
      </c>
      <c r="B14" s="31" t="s">
        <v>257</v>
      </c>
      <c r="C14" s="36">
        <v>38448.300000000003</v>
      </c>
      <c r="D14" s="36">
        <v>38639.4</v>
      </c>
      <c r="E14" s="36">
        <v>38180.050000000003</v>
      </c>
      <c r="F14" s="36">
        <v>37911.800000000003</v>
      </c>
      <c r="G14" s="36">
        <v>37452.450000000004</v>
      </c>
      <c r="H14" s="36">
        <v>38907.65</v>
      </c>
      <c r="I14" s="36">
        <v>39366.999999999993</v>
      </c>
      <c r="J14" s="36">
        <v>39635.25</v>
      </c>
      <c r="K14" s="36">
        <v>39098.75</v>
      </c>
      <c r="L14" s="36">
        <v>38371.15</v>
      </c>
      <c r="M14" s="52"/>
      <c r="N14" s="1"/>
      <c r="O14" s="1"/>
    </row>
    <row r="15" spans="1:15" ht="12.75" customHeight="1">
      <c r="A15" s="51">
        <v>6</v>
      </c>
      <c r="B15" s="31" t="s">
        <v>258</v>
      </c>
      <c r="C15" s="36">
        <v>11199.25</v>
      </c>
      <c r="D15" s="36">
        <v>11259.233333333332</v>
      </c>
      <c r="E15" s="36">
        <v>11115.066666666664</v>
      </c>
      <c r="F15" s="36">
        <v>11030.883333333331</v>
      </c>
      <c r="G15" s="36">
        <v>10886.716666666664</v>
      </c>
      <c r="H15" s="36">
        <v>11343.416666666664</v>
      </c>
      <c r="I15" s="36">
        <v>11487.583333333332</v>
      </c>
      <c r="J15" s="36">
        <v>11571.766666666665</v>
      </c>
      <c r="K15" s="36">
        <v>11403.4</v>
      </c>
      <c r="L15" s="36">
        <v>11175.05</v>
      </c>
      <c r="M15" s="52"/>
      <c r="N15" s="1"/>
      <c r="O15" s="1"/>
    </row>
    <row r="16" spans="1:15" ht="12.75" customHeight="1">
      <c r="A16" s="51">
        <v>7</v>
      </c>
      <c r="B16" s="31" t="s">
        <v>259</v>
      </c>
      <c r="C16" s="36">
        <v>16052.6</v>
      </c>
      <c r="D16" s="36">
        <v>16080.016666666668</v>
      </c>
      <c r="E16" s="36">
        <v>15980.633333333337</v>
      </c>
      <c r="F16" s="36">
        <v>15908.666666666668</v>
      </c>
      <c r="G16" s="36">
        <v>15809.283333333336</v>
      </c>
      <c r="H16" s="36">
        <v>16151.983333333337</v>
      </c>
      <c r="I16" s="36">
        <v>16251.366666666669</v>
      </c>
      <c r="J16" s="36">
        <v>16323.333333333338</v>
      </c>
      <c r="K16" s="36">
        <v>16179.4</v>
      </c>
      <c r="L16" s="36">
        <v>16008.05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7942.3</v>
      </c>
      <c r="D17" s="36">
        <v>7957.4333333333334</v>
      </c>
      <c r="E17" s="36">
        <v>7760.8666666666668</v>
      </c>
      <c r="F17" s="36">
        <v>7579.4333333333334</v>
      </c>
      <c r="G17" s="36">
        <v>7382.8666666666668</v>
      </c>
      <c r="H17" s="36">
        <v>8138.8666666666668</v>
      </c>
      <c r="I17" s="36">
        <v>8335.4333333333343</v>
      </c>
      <c r="J17" s="36">
        <v>8516.8666666666668</v>
      </c>
      <c r="K17" s="31">
        <v>8154</v>
      </c>
      <c r="L17" s="31">
        <v>7776</v>
      </c>
      <c r="M17" s="31">
        <v>6.3066199999999997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2357.1999999999998</v>
      </c>
      <c r="D18" s="36">
        <v>2367.4</v>
      </c>
      <c r="E18" s="36">
        <v>2339.8000000000002</v>
      </c>
      <c r="F18" s="36">
        <v>2322.4</v>
      </c>
      <c r="G18" s="36">
        <v>2294.8000000000002</v>
      </c>
      <c r="H18" s="36">
        <v>2384.8000000000002</v>
      </c>
      <c r="I18" s="36">
        <v>2412.3999999999996</v>
      </c>
      <c r="J18" s="36">
        <v>2429.8000000000002</v>
      </c>
      <c r="K18" s="31">
        <v>2395</v>
      </c>
      <c r="L18" s="31">
        <v>2350</v>
      </c>
      <c r="M18" s="31">
        <v>2.2662900000000001</v>
      </c>
      <c r="N18" s="1"/>
      <c r="O18" s="1"/>
    </row>
    <row r="19" spans="1:15" ht="12.75" customHeight="1">
      <c r="A19" s="51">
        <v>10</v>
      </c>
      <c r="B19" s="53" t="s">
        <v>309</v>
      </c>
      <c r="C19" s="31">
        <v>1435.45</v>
      </c>
      <c r="D19" s="36">
        <v>1425.8166666666666</v>
      </c>
      <c r="E19" s="36">
        <v>1406.6333333333332</v>
      </c>
      <c r="F19" s="36">
        <v>1377.8166666666666</v>
      </c>
      <c r="G19" s="36">
        <v>1358.6333333333332</v>
      </c>
      <c r="H19" s="36">
        <v>1454.6333333333332</v>
      </c>
      <c r="I19" s="36">
        <v>1473.8166666666666</v>
      </c>
      <c r="J19" s="36">
        <v>1502.6333333333332</v>
      </c>
      <c r="K19" s="31">
        <v>1445</v>
      </c>
      <c r="L19" s="31">
        <v>1397</v>
      </c>
      <c r="M19" s="31">
        <v>4.40998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626.1</v>
      </c>
      <c r="D20" s="36">
        <v>628.65</v>
      </c>
      <c r="E20" s="36">
        <v>622</v>
      </c>
      <c r="F20" s="36">
        <v>617.9</v>
      </c>
      <c r="G20" s="36">
        <v>611.25</v>
      </c>
      <c r="H20" s="36">
        <v>632.75</v>
      </c>
      <c r="I20" s="36">
        <v>639.39999999999986</v>
      </c>
      <c r="J20" s="36">
        <v>643.5</v>
      </c>
      <c r="K20" s="31">
        <v>635.29999999999995</v>
      </c>
      <c r="L20" s="31">
        <v>624.54999999999995</v>
      </c>
      <c r="M20" s="31">
        <v>13.748810000000001</v>
      </c>
      <c r="N20" s="1"/>
      <c r="O20" s="1"/>
    </row>
    <row r="21" spans="1:15" ht="12.75" customHeight="1">
      <c r="A21" s="51">
        <v>12</v>
      </c>
      <c r="B21" s="53" t="s">
        <v>823</v>
      </c>
      <c r="C21" s="31">
        <v>1101.45</v>
      </c>
      <c r="D21" s="36">
        <v>1110.8333333333333</v>
      </c>
      <c r="E21" s="36">
        <v>1086.6666666666665</v>
      </c>
      <c r="F21" s="36">
        <v>1071.8833333333332</v>
      </c>
      <c r="G21" s="36">
        <v>1047.7166666666665</v>
      </c>
      <c r="H21" s="36">
        <v>1125.6166666666666</v>
      </c>
      <c r="I21" s="36">
        <v>1149.7833333333331</v>
      </c>
      <c r="J21" s="36">
        <v>1164.5666666666666</v>
      </c>
      <c r="K21" s="31">
        <v>1135</v>
      </c>
      <c r="L21" s="31">
        <v>1096.05</v>
      </c>
      <c r="M21" s="31">
        <v>27.601690000000001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3167.55</v>
      </c>
      <c r="D22" s="36">
        <v>3188.9166666666665</v>
      </c>
      <c r="E22" s="36">
        <v>3135.1833333333329</v>
      </c>
      <c r="F22" s="36">
        <v>3102.8166666666666</v>
      </c>
      <c r="G22" s="36">
        <v>3049.083333333333</v>
      </c>
      <c r="H22" s="36">
        <v>3221.2833333333328</v>
      </c>
      <c r="I22" s="36">
        <v>3275.0166666666664</v>
      </c>
      <c r="J22" s="36">
        <v>3307.3833333333328</v>
      </c>
      <c r="K22" s="31">
        <v>3242.65</v>
      </c>
      <c r="L22" s="31">
        <v>3156.55</v>
      </c>
      <c r="M22" s="31">
        <v>21.39376</v>
      </c>
      <c r="N22" s="1"/>
      <c r="O22" s="1"/>
    </row>
    <row r="23" spans="1:15" ht="12.75" customHeight="1">
      <c r="A23" s="51">
        <v>14</v>
      </c>
      <c r="B23" s="53" t="s">
        <v>260</v>
      </c>
      <c r="C23" s="31">
        <v>1778.15</v>
      </c>
      <c r="D23" s="36">
        <v>1782.4333333333334</v>
      </c>
      <c r="E23" s="36">
        <v>1762.7666666666669</v>
      </c>
      <c r="F23" s="36">
        <v>1747.3833333333334</v>
      </c>
      <c r="G23" s="36">
        <v>1727.7166666666669</v>
      </c>
      <c r="H23" s="36">
        <v>1797.8166666666668</v>
      </c>
      <c r="I23" s="36">
        <v>1817.4833333333333</v>
      </c>
      <c r="J23" s="36">
        <v>1832.8666666666668</v>
      </c>
      <c r="K23" s="31">
        <v>1802.1</v>
      </c>
      <c r="L23" s="31">
        <v>1767.05</v>
      </c>
      <c r="M23" s="31">
        <v>5.3930499999999997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1519</v>
      </c>
      <c r="D24" s="36">
        <v>1529.6000000000001</v>
      </c>
      <c r="E24" s="36">
        <v>1503.2000000000003</v>
      </c>
      <c r="F24" s="36">
        <v>1487.4</v>
      </c>
      <c r="G24" s="36">
        <v>1461.0000000000002</v>
      </c>
      <c r="H24" s="36">
        <v>1545.4000000000003</v>
      </c>
      <c r="I24" s="36">
        <v>1571.8000000000004</v>
      </c>
      <c r="J24" s="36">
        <v>1587.6000000000004</v>
      </c>
      <c r="K24" s="31">
        <v>1556</v>
      </c>
      <c r="L24" s="31">
        <v>1513.8</v>
      </c>
      <c r="M24" s="31">
        <v>24.681229999999999</v>
      </c>
      <c r="N24" s="1"/>
      <c r="O24" s="1"/>
    </row>
    <row r="25" spans="1:15" ht="12.75" customHeight="1">
      <c r="A25" s="51">
        <v>16</v>
      </c>
      <c r="B25" s="53" t="s">
        <v>788</v>
      </c>
      <c r="C25" s="31">
        <v>691.55</v>
      </c>
      <c r="D25" s="36">
        <v>692.30000000000007</v>
      </c>
      <c r="E25" s="36">
        <v>684.60000000000014</v>
      </c>
      <c r="F25" s="36">
        <v>677.65000000000009</v>
      </c>
      <c r="G25" s="36">
        <v>669.95000000000016</v>
      </c>
      <c r="H25" s="36">
        <v>699.25000000000011</v>
      </c>
      <c r="I25" s="36">
        <v>706.95000000000016</v>
      </c>
      <c r="J25" s="36">
        <v>713.90000000000009</v>
      </c>
      <c r="K25" s="31">
        <v>700</v>
      </c>
      <c r="L25" s="31">
        <v>685.35</v>
      </c>
      <c r="M25" s="31">
        <v>156.91389000000001</v>
      </c>
      <c r="N25" s="1"/>
      <c r="O25" s="1"/>
    </row>
    <row r="26" spans="1:15" ht="12.75" customHeight="1">
      <c r="A26" s="51">
        <v>17</v>
      </c>
      <c r="B26" s="53" t="s">
        <v>261</v>
      </c>
      <c r="C26" s="31">
        <v>875</v>
      </c>
      <c r="D26" s="36">
        <v>878.73333333333323</v>
      </c>
      <c r="E26" s="36">
        <v>869.46666666666647</v>
      </c>
      <c r="F26" s="36">
        <v>863.93333333333328</v>
      </c>
      <c r="G26" s="36">
        <v>854.66666666666652</v>
      </c>
      <c r="H26" s="36">
        <v>884.26666666666642</v>
      </c>
      <c r="I26" s="36">
        <v>893.53333333333308</v>
      </c>
      <c r="J26" s="36">
        <v>899.06666666666638</v>
      </c>
      <c r="K26" s="31">
        <v>888</v>
      </c>
      <c r="L26" s="31">
        <v>873.2</v>
      </c>
      <c r="M26" s="31">
        <v>30.023</v>
      </c>
      <c r="N26" s="1"/>
      <c r="O26" s="1"/>
    </row>
    <row r="27" spans="1:15" ht="12.75" customHeight="1">
      <c r="A27" s="51">
        <v>18</v>
      </c>
      <c r="B27" s="53" t="s">
        <v>262</v>
      </c>
      <c r="C27" s="31">
        <v>387.5</v>
      </c>
      <c r="D27" s="36">
        <v>391.16666666666669</v>
      </c>
      <c r="E27" s="36">
        <v>378.38333333333338</v>
      </c>
      <c r="F27" s="36">
        <v>369.26666666666671</v>
      </c>
      <c r="G27" s="36">
        <v>356.48333333333341</v>
      </c>
      <c r="H27" s="36">
        <v>400.28333333333336</v>
      </c>
      <c r="I27" s="36">
        <v>413.06666666666666</v>
      </c>
      <c r="J27" s="36">
        <v>422.18333333333334</v>
      </c>
      <c r="K27" s="31">
        <v>403.95</v>
      </c>
      <c r="L27" s="31">
        <v>382.05</v>
      </c>
      <c r="M27" s="31">
        <v>146.83067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210.59</v>
      </c>
      <c r="D28" s="36">
        <v>211.11333333333334</v>
      </c>
      <c r="E28" s="36">
        <v>208.07666666666668</v>
      </c>
      <c r="F28" s="36">
        <v>205.56333333333333</v>
      </c>
      <c r="G28" s="36">
        <v>202.52666666666667</v>
      </c>
      <c r="H28" s="36">
        <v>213.62666666666669</v>
      </c>
      <c r="I28" s="36">
        <v>216.66333333333333</v>
      </c>
      <c r="J28" s="36">
        <v>219.1766666666667</v>
      </c>
      <c r="K28" s="31">
        <v>214.15</v>
      </c>
      <c r="L28" s="31">
        <v>208.6</v>
      </c>
      <c r="M28" s="31">
        <v>35.761229999999998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316</v>
      </c>
      <c r="D29" s="36">
        <v>318.05</v>
      </c>
      <c r="E29" s="36">
        <v>312.10000000000002</v>
      </c>
      <c r="F29" s="36">
        <v>308.2</v>
      </c>
      <c r="G29" s="36">
        <v>302.25</v>
      </c>
      <c r="H29" s="36">
        <v>321.95000000000005</v>
      </c>
      <c r="I29" s="36">
        <v>327.9</v>
      </c>
      <c r="J29" s="36">
        <v>331.80000000000007</v>
      </c>
      <c r="K29" s="31">
        <v>324</v>
      </c>
      <c r="L29" s="31">
        <v>314.14999999999998</v>
      </c>
      <c r="M29" s="31">
        <v>48.86544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5687.05</v>
      </c>
      <c r="D30" s="36">
        <v>5642.3500000000013</v>
      </c>
      <c r="E30" s="36">
        <v>5538.1000000000022</v>
      </c>
      <c r="F30" s="36">
        <v>5389.1500000000005</v>
      </c>
      <c r="G30" s="36">
        <v>5284.9000000000015</v>
      </c>
      <c r="H30" s="36">
        <v>5791.3000000000029</v>
      </c>
      <c r="I30" s="36">
        <v>5895.5500000000011</v>
      </c>
      <c r="J30" s="36">
        <v>6044.5000000000036</v>
      </c>
      <c r="K30" s="31">
        <v>5746.6</v>
      </c>
      <c r="L30" s="31">
        <v>5493.4</v>
      </c>
      <c r="M30" s="31">
        <v>6.8755800000000002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638.5</v>
      </c>
      <c r="D31" s="36">
        <v>640.2833333333333</v>
      </c>
      <c r="E31" s="36">
        <v>635.31666666666661</v>
      </c>
      <c r="F31" s="36">
        <v>632.13333333333333</v>
      </c>
      <c r="G31" s="36">
        <v>627.16666666666663</v>
      </c>
      <c r="H31" s="36">
        <v>643.46666666666658</v>
      </c>
      <c r="I31" s="36">
        <v>648.43333333333328</v>
      </c>
      <c r="J31" s="36">
        <v>651.61666666666656</v>
      </c>
      <c r="K31" s="31">
        <v>645.25</v>
      </c>
      <c r="L31" s="31">
        <v>637.1</v>
      </c>
      <c r="M31" s="31">
        <v>11.21594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6541.9</v>
      </c>
      <c r="D32" s="36">
        <v>6595.416666666667</v>
      </c>
      <c r="E32" s="36">
        <v>6446.4833333333336</v>
      </c>
      <c r="F32" s="36">
        <v>6351.0666666666666</v>
      </c>
      <c r="G32" s="36">
        <v>6202.1333333333332</v>
      </c>
      <c r="H32" s="36">
        <v>6690.8333333333339</v>
      </c>
      <c r="I32" s="36">
        <v>6839.7666666666664</v>
      </c>
      <c r="J32" s="36">
        <v>6935.1833333333343</v>
      </c>
      <c r="K32" s="31">
        <v>6744.35</v>
      </c>
      <c r="L32" s="31">
        <v>6500</v>
      </c>
      <c r="M32" s="31">
        <v>5.0945400000000003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511.5</v>
      </c>
      <c r="D33" s="36">
        <v>510.90000000000003</v>
      </c>
      <c r="E33" s="36">
        <v>505.6</v>
      </c>
      <c r="F33" s="36">
        <v>499.7</v>
      </c>
      <c r="G33" s="36">
        <v>494.4</v>
      </c>
      <c r="H33" s="36">
        <v>516.80000000000007</v>
      </c>
      <c r="I33" s="36">
        <v>522.10000000000014</v>
      </c>
      <c r="J33" s="36">
        <v>528.00000000000011</v>
      </c>
      <c r="K33" s="31">
        <v>516.20000000000005</v>
      </c>
      <c r="L33" s="31">
        <v>505</v>
      </c>
      <c r="M33" s="31">
        <v>60.586750000000002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246.3</v>
      </c>
      <c r="D34" s="36">
        <v>246.98333333333335</v>
      </c>
      <c r="E34" s="36">
        <v>244.4666666666667</v>
      </c>
      <c r="F34" s="36">
        <v>242.63333333333335</v>
      </c>
      <c r="G34" s="36">
        <v>240.1166666666667</v>
      </c>
      <c r="H34" s="36">
        <v>248.81666666666669</v>
      </c>
      <c r="I34" s="36">
        <v>251.33333333333334</v>
      </c>
      <c r="J34" s="36">
        <v>253.16666666666669</v>
      </c>
      <c r="K34" s="31">
        <v>249.5</v>
      </c>
      <c r="L34" s="31">
        <v>245.15</v>
      </c>
      <c r="M34" s="31">
        <v>106.75857000000001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3005.4</v>
      </c>
      <c r="D35" s="36">
        <v>3028.5</v>
      </c>
      <c r="E35" s="36">
        <v>2967.3</v>
      </c>
      <c r="F35" s="36">
        <v>2929.2000000000003</v>
      </c>
      <c r="G35" s="36">
        <v>2868.0000000000005</v>
      </c>
      <c r="H35" s="36">
        <v>3066.6</v>
      </c>
      <c r="I35" s="36">
        <v>3127.7999999999997</v>
      </c>
      <c r="J35" s="36">
        <v>3165.8999999999996</v>
      </c>
      <c r="K35" s="31">
        <v>3089.7</v>
      </c>
      <c r="L35" s="31">
        <v>2990.4</v>
      </c>
      <c r="M35" s="31">
        <v>12.80109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2082.1999999999998</v>
      </c>
      <c r="D36" s="36">
        <v>2096.25</v>
      </c>
      <c r="E36" s="36">
        <v>2060.9499999999998</v>
      </c>
      <c r="F36" s="36">
        <v>2039.6999999999998</v>
      </c>
      <c r="G36" s="36">
        <v>2004.3999999999996</v>
      </c>
      <c r="H36" s="36">
        <v>2117.5</v>
      </c>
      <c r="I36" s="36">
        <v>2152.8000000000002</v>
      </c>
      <c r="J36" s="36">
        <v>2174.0500000000002</v>
      </c>
      <c r="K36" s="31">
        <v>2131.5500000000002</v>
      </c>
      <c r="L36" s="31">
        <v>2075</v>
      </c>
      <c r="M36" s="31">
        <v>1.8370899999999999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1479.3</v>
      </c>
      <c r="D37" s="36">
        <v>1471.75</v>
      </c>
      <c r="E37" s="36">
        <v>1455.55</v>
      </c>
      <c r="F37" s="36">
        <v>1431.8</v>
      </c>
      <c r="G37" s="36">
        <v>1415.6</v>
      </c>
      <c r="H37" s="36">
        <v>1495.5</v>
      </c>
      <c r="I37" s="36">
        <v>1511.6999999999998</v>
      </c>
      <c r="J37" s="36">
        <v>1535.45</v>
      </c>
      <c r="K37" s="31">
        <v>1487.95</v>
      </c>
      <c r="L37" s="31">
        <v>1448</v>
      </c>
      <c r="M37" s="31">
        <v>19.771139999999999</v>
      </c>
      <c r="N37" s="1"/>
      <c r="O37" s="1"/>
    </row>
    <row r="38" spans="1:15" ht="12.75" customHeight="1">
      <c r="A38" s="51">
        <v>29</v>
      </c>
      <c r="B38" s="53" t="s">
        <v>263</v>
      </c>
      <c r="C38" s="31">
        <v>4980.1000000000004</v>
      </c>
      <c r="D38" s="36">
        <v>4995.333333333333</v>
      </c>
      <c r="E38" s="36">
        <v>4926.7666666666664</v>
      </c>
      <c r="F38" s="36">
        <v>4873.4333333333334</v>
      </c>
      <c r="G38" s="36">
        <v>4804.8666666666668</v>
      </c>
      <c r="H38" s="36">
        <v>5048.6666666666661</v>
      </c>
      <c r="I38" s="36">
        <v>5117.2333333333336</v>
      </c>
      <c r="J38" s="36">
        <v>5170.5666666666657</v>
      </c>
      <c r="K38" s="31">
        <v>5063.8999999999996</v>
      </c>
      <c r="L38" s="31">
        <v>4942</v>
      </c>
      <c r="M38" s="31">
        <v>3.4830000000000001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1138.1500000000001</v>
      </c>
      <c r="D39" s="36">
        <v>1135.6499999999999</v>
      </c>
      <c r="E39" s="36">
        <v>1128.4999999999998</v>
      </c>
      <c r="F39" s="36">
        <v>1118.8499999999999</v>
      </c>
      <c r="G39" s="36">
        <v>1111.6999999999998</v>
      </c>
      <c r="H39" s="36">
        <v>1145.2999999999997</v>
      </c>
      <c r="I39" s="36">
        <v>1152.4499999999998</v>
      </c>
      <c r="J39" s="36">
        <v>1162.0999999999997</v>
      </c>
      <c r="K39" s="31">
        <v>1142.8</v>
      </c>
      <c r="L39" s="31">
        <v>1126</v>
      </c>
      <c r="M39" s="31">
        <v>79.034279999999995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9641.2999999999993</v>
      </c>
      <c r="D40" s="36">
        <v>9676.3833333333332</v>
      </c>
      <c r="E40" s="36">
        <v>9575.0666666666657</v>
      </c>
      <c r="F40" s="36">
        <v>9508.8333333333321</v>
      </c>
      <c r="G40" s="36">
        <v>9407.5166666666646</v>
      </c>
      <c r="H40" s="36">
        <v>9742.6166666666668</v>
      </c>
      <c r="I40" s="36">
        <v>9843.9333333333361</v>
      </c>
      <c r="J40" s="36">
        <v>9910.1666666666679</v>
      </c>
      <c r="K40" s="31">
        <v>9777.7000000000007</v>
      </c>
      <c r="L40" s="31">
        <v>9610.15</v>
      </c>
      <c r="M40" s="31">
        <v>3.6501600000000001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6582.2</v>
      </c>
      <c r="D41" s="36">
        <v>6610.5333333333328</v>
      </c>
      <c r="E41" s="36">
        <v>6543.0166666666655</v>
      </c>
      <c r="F41" s="36">
        <v>6503.833333333333</v>
      </c>
      <c r="G41" s="36">
        <v>6436.3166666666657</v>
      </c>
      <c r="H41" s="36">
        <v>6649.7166666666653</v>
      </c>
      <c r="I41" s="36">
        <v>6717.2333333333318</v>
      </c>
      <c r="J41" s="36">
        <v>6756.4166666666652</v>
      </c>
      <c r="K41" s="31">
        <v>6678.05</v>
      </c>
      <c r="L41" s="31">
        <v>6571.35</v>
      </c>
      <c r="M41" s="31">
        <v>6.9038899999999996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1540.05</v>
      </c>
      <c r="D42" s="36">
        <v>1549.6833333333334</v>
      </c>
      <c r="E42" s="36">
        <v>1522.9166666666667</v>
      </c>
      <c r="F42" s="36">
        <v>1505.7833333333333</v>
      </c>
      <c r="G42" s="36">
        <v>1479.0166666666667</v>
      </c>
      <c r="H42" s="36">
        <v>1566.8166666666668</v>
      </c>
      <c r="I42" s="36">
        <v>1593.5833333333333</v>
      </c>
      <c r="J42" s="36">
        <v>1610.7166666666669</v>
      </c>
      <c r="K42" s="31">
        <v>1576.45</v>
      </c>
      <c r="L42" s="31">
        <v>1532.55</v>
      </c>
      <c r="M42" s="31">
        <v>16.835339999999999</v>
      </c>
      <c r="N42" s="1"/>
      <c r="O42" s="1"/>
    </row>
    <row r="43" spans="1:15" ht="12.75" customHeight="1">
      <c r="A43" s="51">
        <v>34</v>
      </c>
      <c r="B43" s="53" t="s">
        <v>264</v>
      </c>
      <c r="C43" s="31">
        <v>9401.35</v>
      </c>
      <c r="D43" s="36">
        <v>9412.9833333333318</v>
      </c>
      <c r="E43" s="36">
        <v>9305.9666666666635</v>
      </c>
      <c r="F43" s="36">
        <v>9210.5833333333321</v>
      </c>
      <c r="G43" s="36">
        <v>9103.5666666666639</v>
      </c>
      <c r="H43" s="36">
        <v>9508.3666666666631</v>
      </c>
      <c r="I43" s="36">
        <v>9615.3833333333296</v>
      </c>
      <c r="J43" s="36">
        <v>9710.7666666666628</v>
      </c>
      <c r="K43" s="31">
        <v>9520</v>
      </c>
      <c r="L43" s="31">
        <v>9317.6</v>
      </c>
      <c r="M43" s="31">
        <v>0.20263999999999999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3128.25</v>
      </c>
      <c r="D44" s="36">
        <v>3147.4166666666665</v>
      </c>
      <c r="E44" s="36">
        <v>3084.833333333333</v>
      </c>
      <c r="F44" s="36">
        <v>3041.4166666666665</v>
      </c>
      <c r="G44" s="36">
        <v>2978.833333333333</v>
      </c>
      <c r="H44" s="36">
        <v>3190.833333333333</v>
      </c>
      <c r="I44" s="36">
        <v>3253.4166666666661</v>
      </c>
      <c r="J44" s="36">
        <v>3296.833333333333</v>
      </c>
      <c r="K44" s="31">
        <v>3210</v>
      </c>
      <c r="L44" s="31">
        <v>3104</v>
      </c>
      <c r="M44" s="31">
        <v>3.2821600000000002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199.18</v>
      </c>
      <c r="D45" s="36">
        <v>200.42333333333332</v>
      </c>
      <c r="E45" s="36">
        <v>196.95666666666665</v>
      </c>
      <c r="F45" s="36">
        <v>194.73333333333332</v>
      </c>
      <c r="G45" s="36">
        <v>191.26666666666665</v>
      </c>
      <c r="H45" s="36">
        <v>202.64666666666665</v>
      </c>
      <c r="I45" s="36">
        <v>206.11333333333329</v>
      </c>
      <c r="J45" s="36">
        <v>208.33666666666664</v>
      </c>
      <c r="K45" s="31">
        <v>203.89</v>
      </c>
      <c r="L45" s="31">
        <v>198.2</v>
      </c>
      <c r="M45" s="31">
        <v>67.626549999999995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241.35</v>
      </c>
      <c r="D46" s="36">
        <v>242.20000000000002</v>
      </c>
      <c r="E46" s="36">
        <v>239.65000000000003</v>
      </c>
      <c r="F46" s="36">
        <v>237.95000000000002</v>
      </c>
      <c r="G46" s="36">
        <v>235.40000000000003</v>
      </c>
      <c r="H46" s="36">
        <v>243.90000000000003</v>
      </c>
      <c r="I46" s="36">
        <v>246.45000000000005</v>
      </c>
      <c r="J46" s="36">
        <v>248.15000000000003</v>
      </c>
      <c r="K46" s="31">
        <v>244.75</v>
      </c>
      <c r="L46" s="31">
        <v>240.5</v>
      </c>
      <c r="M46" s="31">
        <v>107.38946</v>
      </c>
      <c r="N46" s="1"/>
      <c r="O46" s="1"/>
    </row>
    <row r="47" spans="1:15" ht="12.75" customHeight="1">
      <c r="A47" s="51">
        <v>38</v>
      </c>
      <c r="B47" s="53" t="s">
        <v>265</v>
      </c>
      <c r="C47" s="31">
        <v>119.38</v>
      </c>
      <c r="D47" s="36">
        <v>119.34333333333332</v>
      </c>
      <c r="E47" s="36">
        <v>117.28666666666663</v>
      </c>
      <c r="F47" s="36">
        <v>115.19333333333331</v>
      </c>
      <c r="G47" s="36">
        <v>113.13666666666663</v>
      </c>
      <c r="H47" s="36">
        <v>121.43666666666664</v>
      </c>
      <c r="I47" s="36">
        <v>123.49333333333334</v>
      </c>
      <c r="J47" s="36">
        <v>125.58666666666664</v>
      </c>
      <c r="K47" s="31">
        <v>121.4</v>
      </c>
      <c r="L47" s="31">
        <v>117.25</v>
      </c>
      <c r="M47" s="31">
        <v>107.34357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1455.7</v>
      </c>
      <c r="D48" s="36">
        <v>1461.95</v>
      </c>
      <c r="E48" s="36">
        <v>1444</v>
      </c>
      <c r="F48" s="36">
        <v>1432.3</v>
      </c>
      <c r="G48" s="36">
        <v>1414.35</v>
      </c>
      <c r="H48" s="36">
        <v>1473.65</v>
      </c>
      <c r="I48" s="36">
        <v>1491.6000000000004</v>
      </c>
      <c r="J48" s="36">
        <v>1503.3000000000002</v>
      </c>
      <c r="K48" s="31">
        <v>1479.9</v>
      </c>
      <c r="L48" s="31">
        <v>1450.25</v>
      </c>
      <c r="M48" s="31">
        <v>2.70031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518.15</v>
      </c>
      <c r="D49" s="36">
        <v>522.65</v>
      </c>
      <c r="E49" s="36">
        <v>512.5</v>
      </c>
      <c r="F49" s="36">
        <v>506.85</v>
      </c>
      <c r="G49" s="36">
        <v>496.70000000000005</v>
      </c>
      <c r="H49" s="36">
        <v>528.29999999999995</v>
      </c>
      <c r="I49" s="36">
        <v>538.44999999999982</v>
      </c>
      <c r="J49" s="36">
        <v>544.09999999999991</v>
      </c>
      <c r="K49" s="31">
        <v>532.79999999999995</v>
      </c>
      <c r="L49" s="31">
        <v>517</v>
      </c>
      <c r="M49" s="31">
        <v>13.149990000000001</v>
      </c>
      <c r="N49" s="1"/>
      <c r="O49" s="1"/>
    </row>
    <row r="50" spans="1:15" ht="12.75" customHeight="1">
      <c r="A50" s="51">
        <v>41</v>
      </c>
      <c r="B50" s="53" t="s">
        <v>328</v>
      </c>
      <c r="C50" s="31">
        <v>1414.25</v>
      </c>
      <c r="D50" s="36">
        <v>1411.4166666666667</v>
      </c>
      <c r="E50" s="36">
        <v>1378.8333333333335</v>
      </c>
      <c r="F50" s="36">
        <v>1343.4166666666667</v>
      </c>
      <c r="G50" s="36">
        <v>1310.8333333333335</v>
      </c>
      <c r="H50" s="36">
        <v>1446.8333333333335</v>
      </c>
      <c r="I50" s="36">
        <v>1479.416666666667</v>
      </c>
      <c r="J50" s="36">
        <v>1514.8333333333335</v>
      </c>
      <c r="K50" s="31">
        <v>1444</v>
      </c>
      <c r="L50" s="31">
        <v>1376</v>
      </c>
      <c r="M50" s="31">
        <v>14.58258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298.25</v>
      </c>
      <c r="D51" s="36">
        <v>299.36666666666667</v>
      </c>
      <c r="E51" s="36">
        <v>296.03333333333336</v>
      </c>
      <c r="F51" s="36">
        <v>293.81666666666666</v>
      </c>
      <c r="G51" s="36">
        <v>290.48333333333335</v>
      </c>
      <c r="H51" s="36">
        <v>301.58333333333337</v>
      </c>
      <c r="I51" s="36">
        <v>304.91666666666663</v>
      </c>
      <c r="J51" s="36">
        <v>307.13333333333338</v>
      </c>
      <c r="K51" s="31">
        <v>302.7</v>
      </c>
      <c r="L51" s="31">
        <v>297.14999999999998</v>
      </c>
      <c r="M51" s="31">
        <v>219.63656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1605.45</v>
      </c>
      <c r="D52" s="36">
        <v>1594.8666666666668</v>
      </c>
      <c r="E52" s="36">
        <v>1546.7333333333336</v>
      </c>
      <c r="F52" s="36">
        <v>1488.0166666666669</v>
      </c>
      <c r="G52" s="36">
        <v>1439.8833333333337</v>
      </c>
      <c r="H52" s="36">
        <v>1653.5833333333335</v>
      </c>
      <c r="I52" s="36">
        <v>1701.7166666666667</v>
      </c>
      <c r="J52" s="36">
        <v>1760.4333333333334</v>
      </c>
      <c r="K52" s="31">
        <v>1643</v>
      </c>
      <c r="L52" s="31">
        <v>1536.15</v>
      </c>
      <c r="M52" s="31">
        <v>41.084980000000002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297.85000000000002</v>
      </c>
      <c r="D53" s="36">
        <v>299.95</v>
      </c>
      <c r="E53" s="36">
        <v>295</v>
      </c>
      <c r="F53" s="36">
        <v>292.15000000000003</v>
      </c>
      <c r="G53" s="36">
        <v>287.20000000000005</v>
      </c>
      <c r="H53" s="36">
        <v>302.79999999999995</v>
      </c>
      <c r="I53" s="36">
        <v>307.74999999999989</v>
      </c>
      <c r="J53" s="36">
        <v>310.59999999999991</v>
      </c>
      <c r="K53" s="31">
        <v>304.89999999999998</v>
      </c>
      <c r="L53" s="31">
        <v>297.10000000000002</v>
      </c>
      <c r="M53" s="31">
        <v>116.40751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338.3</v>
      </c>
      <c r="D54" s="36">
        <v>338.34999999999997</v>
      </c>
      <c r="E54" s="36">
        <v>332.74999999999994</v>
      </c>
      <c r="F54" s="36">
        <v>327.2</v>
      </c>
      <c r="G54" s="36">
        <v>321.59999999999997</v>
      </c>
      <c r="H54" s="36">
        <v>343.89999999999992</v>
      </c>
      <c r="I54" s="36">
        <v>349.49999999999994</v>
      </c>
      <c r="J54" s="36">
        <v>355.0499999999999</v>
      </c>
      <c r="K54" s="31">
        <v>343.95</v>
      </c>
      <c r="L54" s="31">
        <v>332.8</v>
      </c>
      <c r="M54" s="31">
        <v>153.78854000000001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1451.8</v>
      </c>
      <c r="D55" s="36">
        <v>1449.4333333333334</v>
      </c>
      <c r="E55" s="36">
        <v>1432.3666666666668</v>
      </c>
      <c r="F55" s="36">
        <v>1412.9333333333334</v>
      </c>
      <c r="G55" s="36">
        <v>1395.8666666666668</v>
      </c>
      <c r="H55" s="36">
        <v>1468.8666666666668</v>
      </c>
      <c r="I55" s="36">
        <v>1485.9333333333334</v>
      </c>
      <c r="J55" s="36">
        <v>1505.3666666666668</v>
      </c>
      <c r="K55" s="31">
        <v>1466.5</v>
      </c>
      <c r="L55" s="31">
        <v>1430</v>
      </c>
      <c r="M55" s="31">
        <v>59.863599999999998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339.15</v>
      </c>
      <c r="D56" s="36">
        <v>341.85000000000008</v>
      </c>
      <c r="E56" s="36">
        <v>334.15000000000015</v>
      </c>
      <c r="F56" s="36">
        <v>329.15000000000009</v>
      </c>
      <c r="G56" s="36">
        <v>321.45000000000016</v>
      </c>
      <c r="H56" s="36">
        <v>346.85000000000014</v>
      </c>
      <c r="I56" s="36">
        <v>354.55000000000007</v>
      </c>
      <c r="J56" s="36">
        <v>359.55000000000013</v>
      </c>
      <c r="K56" s="31">
        <v>349.55</v>
      </c>
      <c r="L56" s="31">
        <v>336.85</v>
      </c>
      <c r="M56" s="31">
        <v>40.036140000000003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31835.65</v>
      </c>
      <c r="D57" s="36">
        <v>31991.466666666664</v>
      </c>
      <c r="E57" s="36">
        <v>31463.183333333327</v>
      </c>
      <c r="F57" s="36">
        <v>31090.716666666664</v>
      </c>
      <c r="G57" s="36">
        <v>30562.433333333327</v>
      </c>
      <c r="H57" s="36">
        <v>32363.933333333327</v>
      </c>
      <c r="I57" s="36">
        <v>32892.21666666666</v>
      </c>
      <c r="J57" s="36">
        <v>33264.683333333327</v>
      </c>
      <c r="K57" s="31">
        <v>32519.75</v>
      </c>
      <c r="L57" s="31">
        <v>31619</v>
      </c>
      <c r="M57" s="31">
        <v>0.44900000000000001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5744.65</v>
      </c>
      <c r="D58" s="36">
        <v>5777.2</v>
      </c>
      <c r="E58" s="36">
        <v>5692.45</v>
      </c>
      <c r="F58" s="36">
        <v>5640.25</v>
      </c>
      <c r="G58" s="36">
        <v>5555.5</v>
      </c>
      <c r="H58" s="36">
        <v>5829.4</v>
      </c>
      <c r="I58" s="36">
        <v>5914.15</v>
      </c>
      <c r="J58" s="36">
        <v>5966.3499999999995</v>
      </c>
      <c r="K58" s="31">
        <v>5861.95</v>
      </c>
      <c r="L58" s="31">
        <v>5725</v>
      </c>
      <c r="M58" s="31">
        <v>2.7162799999999998</v>
      </c>
      <c r="N58" s="1"/>
      <c r="O58" s="1"/>
    </row>
    <row r="59" spans="1:15" ht="12.75" customHeight="1">
      <c r="A59" s="51">
        <v>50</v>
      </c>
      <c r="B59" s="53" t="s">
        <v>338</v>
      </c>
      <c r="C59" s="31">
        <v>678.65</v>
      </c>
      <c r="D59" s="36">
        <v>680.61666666666667</v>
      </c>
      <c r="E59" s="36">
        <v>671.48333333333335</v>
      </c>
      <c r="F59" s="36">
        <v>664.31666666666672</v>
      </c>
      <c r="G59" s="36">
        <v>655.18333333333339</v>
      </c>
      <c r="H59" s="36">
        <v>687.7833333333333</v>
      </c>
      <c r="I59" s="36">
        <v>696.91666666666674</v>
      </c>
      <c r="J59" s="36">
        <v>704.08333333333326</v>
      </c>
      <c r="K59" s="31">
        <v>689.75</v>
      </c>
      <c r="L59" s="31">
        <v>673.45</v>
      </c>
      <c r="M59" s="31">
        <v>25.733329999999999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107.15</v>
      </c>
      <c r="D60" s="36">
        <v>107.40333333333335</v>
      </c>
      <c r="E60" s="36">
        <v>106.2466666666667</v>
      </c>
      <c r="F60" s="36">
        <v>105.34333333333335</v>
      </c>
      <c r="G60" s="36">
        <v>104.1866666666667</v>
      </c>
      <c r="H60" s="36">
        <v>108.3066666666667</v>
      </c>
      <c r="I60" s="36">
        <v>109.46333333333337</v>
      </c>
      <c r="J60" s="36">
        <v>110.3666666666667</v>
      </c>
      <c r="K60" s="31">
        <v>108.56</v>
      </c>
      <c r="L60" s="31">
        <v>106.5</v>
      </c>
      <c r="M60" s="31">
        <v>173.99682000000001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1350.25</v>
      </c>
      <c r="D61" s="36">
        <v>1360.9166666666667</v>
      </c>
      <c r="E61" s="36">
        <v>1335.3833333333334</v>
      </c>
      <c r="F61" s="36">
        <v>1320.5166666666667</v>
      </c>
      <c r="G61" s="36">
        <v>1294.9833333333333</v>
      </c>
      <c r="H61" s="36">
        <v>1375.7833333333335</v>
      </c>
      <c r="I61" s="36">
        <v>1401.3166666666668</v>
      </c>
      <c r="J61" s="36">
        <v>1416.1833333333336</v>
      </c>
      <c r="K61" s="31">
        <v>1386.45</v>
      </c>
      <c r="L61" s="31">
        <v>1346.05</v>
      </c>
      <c r="M61" s="31">
        <v>4.5173199999999998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1569.95</v>
      </c>
      <c r="D62" s="36">
        <v>1568.2</v>
      </c>
      <c r="E62" s="36">
        <v>1546.75</v>
      </c>
      <c r="F62" s="36">
        <v>1523.55</v>
      </c>
      <c r="G62" s="36">
        <v>1502.1</v>
      </c>
      <c r="H62" s="36">
        <v>1591.4</v>
      </c>
      <c r="I62" s="36">
        <v>1612.8500000000004</v>
      </c>
      <c r="J62" s="36">
        <v>1636.0500000000002</v>
      </c>
      <c r="K62" s="31">
        <v>1589.65</v>
      </c>
      <c r="L62" s="31">
        <v>1545</v>
      </c>
      <c r="M62" s="31">
        <v>35.415559999999999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523.45000000000005</v>
      </c>
      <c r="D63" s="36">
        <v>526.56666666666672</v>
      </c>
      <c r="E63" s="36">
        <v>518.13333333333344</v>
      </c>
      <c r="F63" s="36">
        <v>512.81666666666672</v>
      </c>
      <c r="G63" s="36">
        <v>504.38333333333344</v>
      </c>
      <c r="H63" s="36">
        <v>531.88333333333344</v>
      </c>
      <c r="I63" s="36">
        <v>540.31666666666661</v>
      </c>
      <c r="J63" s="36">
        <v>545.63333333333344</v>
      </c>
      <c r="K63" s="31">
        <v>535</v>
      </c>
      <c r="L63" s="31">
        <v>521.25</v>
      </c>
      <c r="M63" s="31">
        <v>136.24148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5845.1</v>
      </c>
      <c r="D64" s="36">
        <v>5898.4333333333334</v>
      </c>
      <c r="E64" s="36">
        <v>5778.166666666667</v>
      </c>
      <c r="F64" s="36">
        <v>5711.2333333333336</v>
      </c>
      <c r="G64" s="36">
        <v>5590.9666666666672</v>
      </c>
      <c r="H64" s="36">
        <v>5965.3666666666668</v>
      </c>
      <c r="I64" s="36">
        <v>6085.6333333333332</v>
      </c>
      <c r="J64" s="36">
        <v>6152.5666666666666</v>
      </c>
      <c r="K64" s="31">
        <v>6018.7</v>
      </c>
      <c r="L64" s="31">
        <v>5831.5</v>
      </c>
      <c r="M64" s="31">
        <v>2.6874899999999999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3467.25</v>
      </c>
      <c r="D65" s="36">
        <v>3465.0666666666671</v>
      </c>
      <c r="E65" s="36">
        <v>3444.2833333333342</v>
      </c>
      <c r="F65" s="36">
        <v>3421.3166666666671</v>
      </c>
      <c r="G65" s="36">
        <v>3400.5333333333342</v>
      </c>
      <c r="H65" s="36">
        <v>3488.0333333333342</v>
      </c>
      <c r="I65" s="36">
        <v>3508.8166666666671</v>
      </c>
      <c r="J65" s="36">
        <v>3531.7833333333342</v>
      </c>
      <c r="K65" s="31">
        <v>3485.85</v>
      </c>
      <c r="L65" s="31">
        <v>3442.1</v>
      </c>
      <c r="M65" s="31">
        <v>4.5082800000000001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997.85</v>
      </c>
      <c r="D66" s="36">
        <v>1001.5166666666668</v>
      </c>
      <c r="E66" s="36">
        <v>989.33333333333348</v>
      </c>
      <c r="F66" s="36">
        <v>980.81666666666672</v>
      </c>
      <c r="G66" s="36">
        <v>968.63333333333344</v>
      </c>
      <c r="H66" s="36">
        <v>1010.0333333333335</v>
      </c>
      <c r="I66" s="36">
        <v>1022.2166666666667</v>
      </c>
      <c r="J66" s="36">
        <v>1030.7333333333336</v>
      </c>
      <c r="K66" s="31">
        <v>1013.7</v>
      </c>
      <c r="L66" s="31">
        <v>993</v>
      </c>
      <c r="M66" s="31">
        <v>13.296099999999999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1640.8</v>
      </c>
      <c r="D67" s="36">
        <v>1647.6833333333334</v>
      </c>
      <c r="E67" s="36">
        <v>1601.1166666666668</v>
      </c>
      <c r="F67" s="36">
        <v>1561.4333333333334</v>
      </c>
      <c r="G67" s="36">
        <v>1514.8666666666668</v>
      </c>
      <c r="H67" s="36">
        <v>1687.3666666666668</v>
      </c>
      <c r="I67" s="36">
        <v>1733.9333333333334</v>
      </c>
      <c r="J67" s="36">
        <v>1773.6166666666668</v>
      </c>
      <c r="K67" s="31">
        <v>1694.25</v>
      </c>
      <c r="L67" s="31">
        <v>1608</v>
      </c>
      <c r="M67" s="31">
        <v>13.46743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433.55</v>
      </c>
      <c r="D68" s="36">
        <v>433.95</v>
      </c>
      <c r="E68" s="36">
        <v>427.65</v>
      </c>
      <c r="F68" s="36">
        <v>421.75</v>
      </c>
      <c r="G68" s="36">
        <v>415.45</v>
      </c>
      <c r="H68" s="36">
        <v>439.84999999999997</v>
      </c>
      <c r="I68" s="36">
        <v>446.15000000000003</v>
      </c>
      <c r="J68" s="36">
        <v>452.04999999999995</v>
      </c>
      <c r="K68" s="31">
        <v>440.25</v>
      </c>
      <c r="L68" s="31">
        <v>428.05</v>
      </c>
      <c r="M68" s="31">
        <v>21.035830000000001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3728.5</v>
      </c>
      <c r="D69" s="36">
        <v>3719.6666666666665</v>
      </c>
      <c r="E69" s="36">
        <v>3671.833333333333</v>
      </c>
      <c r="F69" s="36">
        <v>3615.1666666666665</v>
      </c>
      <c r="G69" s="36">
        <v>3567.333333333333</v>
      </c>
      <c r="H69" s="36">
        <v>3776.333333333333</v>
      </c>
      <c r="I69" s="36">
        <v>3824.1666666666661</v>
      </c>
      <c r="J69" s="36">
        <v>3880.833333333333</v>
      </c>
      <c r="K69" s="31">
        <v>3767.5</v>
      </c>
      <c r="L69" s="31">
        <v>3663</v>
      </c>
      <c r="M69" s="31">
        <v>9.9341200000000001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832.6</v>
      </c>
      <c r="D70" s="36">
        <v>837.86666666666667</v>
      </c>
      <c r="E70" s="36">
        <v>825.23333333333335</v>
      </c>
      <c r="F70" s="36">
        <v>817.86666666666667</v>
      </c>
      <c r="G70" s="36">
        <v>805.23333333333335</v>
      </c>
      <c r="H70" s="36">
        <v>845.23333333333335</v>
      </c>
      <c r="I70" s="36">
        <v>857.86666666666679</v>
      </c>
      <c r="J70" s="36">
        <v>865.23333333333335</v>
      </c>
      <c r="K70" s="31">
        <v>850.5</v>
      </c>
      <c r="L70" s="31">
        <v>830.5</v>
      </c>
      <c r="M70" s="31">
        <v>23.657589999999999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637.45000000000005</v>
      </c>
      <c r="D71" s="36">
        <v>637.9666666666667</v>
      </c>
      <c r="E71" s="36">
        <v>634.13333333333344</v>
      </c>
      <c r="F71" s="36">
        <v>630.81666666666672</v>
      </c>
      <c r="G71" s="36">
        <v>626.98333333333346</v>
      </c>
      <c r="H71" s="36">
        <v>641.28333333333342</v>
      </c>
      <c r="I71" s="36">
        <v>645.11666666666667</v>
      </c>
      <c r="J71" s="36">
        <v>648.43333333333339</v>
      </c>
      <c r="K71" s="31">
        <v>641.79999999999995</v>
      </c>
      <c r="L71" s="31">
        <v>634.65</v>
      </c>
      <c r="M71" s="31">
        <v>15.282690000000001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1770.05</v>
      </c>
      <c r="D72" s="36">
        <v>1760.8666666666668</v>
      </c>
      <c r="E72" s="36">
        <v>1744.1833333333336</v>
      </c>
      <c r="F72" s="36">
        <v>1718.3166666666668</v>
      </c>
      <c r="G72" s="36">
        <v>1701.6333333333337</v>
      </c>
      <c r="H72" s="36">
        <v>1786.7333333333336</v>
      </c>
      <c r="I72" s="36">
        <v>1803.416666666667</v>
      </c>
      <c r="J72" s="36">
        <v>1829.2833333333335</v>
      </c>
      <c r="K72" s="31">
        <v>1777.55</v>
      </c>
      <c r="L72" s="31">
        <v>1735</v>
      </c>
      <c r="M72" s="31">
        <v>8.9019100000000009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3055.3</v>
      </c>
      <c r="D73" s="36">
        <v>3076.2833333333333</v>
      </c>
      <c r="E73" s="36">
        <v>3019.0666666666666</v>
      </c>
      <c r="F73" s="36">
        <v>2982.8333333333335</v>
      </c>
      <c r="G73" s="36">
        <v>2925.6166666666668</v>
      </c>
      <c r="H73" s="36">
        <v>3112.5166666666664</v>
      </c>
      <c r="I73" s="36">
        <v>3169.7333333333327</v>
      </c>
      <c r="J73" s="36">
        <v>3205.9666666666662</v>
      </c>
      <c r="K73" s="31">
        <v>3133.5</v>
      </c>
      <c r="L73" s="31">
        <v>3040.05</v>
      </c>
      <c r="M73" s="31">
        <v>2.52128</v>
      </c>
      <c r="N73" s="1"/>
      <c r="O73" s="1"/>
    </row>
    <row r="74" spans="1:15" ht="12.75" customHeight="1">
      <c r="A74" s="51">
        <v>65</v>
      </c>
      <c r="B74" s="53" t="s">
        <v>267</v>
      </c>
      <c r="C74" s="31">
        <v>408.65</v>
      </c>
      <c r="D74" s="36">
        <v>410.23333333333335</v>
      </c>
      <c r="E74" s="36">
        <v>405.7166666666667</v>
      </c>
      <c r="F74" s="36">
        <v>402.78333333333336</v>
      </c>
      <c r="G74" s="36">
        <v>398.26666666666671</v>
      </c>
      <c r="H74" s="36">
        <v>413.16666666666669</v>
      </c>
      <c r="I74" s="36">
        <v>417.68333333333334</v>
      </c>
      <c r="J74" s="36">
        <v>420.61666666666667</v>
      </c>
      <c r="K74" s="31">
        <v>414.75</v>
      </c>
      <c r="L74" s="31">
        <v>407.3</v>
      </c>
      <c r="M74" s="31">
        <v>44.45881</v>
      </c>
      <c r="N74" s="1"/>
      <c r="O74" s="1"/>
    </row>
    <row r="75" spans="1:15" ht="12.75" customHeight="1">
      <c r="A75" s="51">
        <v>66</v>
      </c>
      <c r="B75" s="53" t="s">
        <v>360</v>
      </c>
      <c r="C75" s="31">
        <v>175</v>
      </c>
      <c r="D75" s="36">
        <v>175.18333333333331</v>
      </c>
      <c r="E75" s="36">
        <v>173.21666666666661</v>
      </c>
      <c r="F75" s="36">
        <v>171.43333333333331</v>
      </c>
      <c r="G75" s="36">
        <v>169.46666666666661</v>
      </c>
      <c r="H75" s="36">
        <v>176.96666666666661</v>
      </c>
      <c r="I75" s="36">
        <v>178.93333333333331</v>
      </c>
      <c r="J75" s="36">
        <v>180.71666666666661</v>
      </c>
      <c r="K75" s="31">
        <v>177.15</v>
      </c>
      <c r="L75" s="31">
        <v>173.4</v>
      </c>
      <c r="M75" s="31">
        <v>17.997420000000002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4834.5</v>
      </c>
      <c r="D76" s="36">
        <v>4894.1166666666668</v>
      </c>
      <c r="E76" s="36">
        <v>4763.3833333333332</v>
      </c>
      <c r="F76" s="36">
        <v>4692.2666666666664</v>
      </c>
      <c r="G76" s="36">
        <v>4561.5333333333328</v>
      </c>
      <c r="H76" s="36">
        <v>4965.2333333333336</v>
      </c>
      <c r="I76" s="36">
        <v>5095.9666666666672</v>
      </c>
      <c r="J76" s="36">
        <v>5167.0833333333339</v>
      </c>
      <c r="K76" s="31">
        <v>5024.8500000000004</v>
      </c>
      <c r="L76" s="31">
        <v>4823</v>
      </c>
      <c r="M76" s="31">
        <v>7.2295800000000003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11453.75</v>
      </c>
      <c r="D77" s="36">
        <v>11536.283333333333</v>
      </c>
      <c r="E77" s="36">
        <v>11328.566666666666</v>
      </c>
      <c r="F77" s="36">
        <v>11203.383333333333</v>
      </c>
      <c r="G77" s="36">
        <v>10995.666666666666</v>
      </c>
      <c r="H77" s="36">
        <v>11661.466666666665</v>
      </c>
      <c r="I77" s="36">
        <v>11869.183333333332</v>
      </c>
      <c r="J77" s="36">
        <v>11994.366666666665</v>
      </c>
      <c r="K77" s="31">
        <v>11744</v>
      </c>
      <c r="L77" s="31">
        <v>11411.1</v>
      </c>
      <c r="M77" s="31">
        <v>2.87</v>
      </c>
      <c r="N77" s="1"/>
      <c r="O77" s="1"/>
    </row>
    <row r="78" spans="1:15" ht="12.75" customHeight="1">
      <c r="A78" s="51">
        <v>69</v>
      </c>
      <c r="B78" s="53" t="s">
        <v>159</v>
      </c>
      <c r="C78" s="31">
        <v>3186.35</v>
      </c>
      <c r="D78" s="36">
        <v>3205.9166666666665</v>
      </c>
      <c r="E78" s="36">
        <v>3132.8833333333332</v>
      </c>
      <c r="F78" s="36">
        <v>3079.4166666666665</v>
      </c>
      <c r="G78" s="36">
        <v>3006.3833333333332</v>
      </c>
      <c r="H78" s="36">
        <v>3259.3833333333332</v>
      </c>
      <c r="I78" s="36">
        <v>3332.416666666667</v>
      </c>
      <c r="J78" s="36">
        <v>3385.8833333333332</v>
      </c>
      <c r="K78" s="31">
        <v>3278.95</v>
      </c>
      <c r="L78" s="31">
        <v>3152.45</v>
      </c>
      <c r="M78" s="31">
        <v>8.6946600000000007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6938.3</v>
      </c>
      <c r="D79" s="36">
        <v>6962.583333333333</v>
      </c>
      <c r="E79" s="36">
        <v>6890.1666666666661</v>
      </c>
      <c r="F79" s="36">
        <v>6842.0333333333328</v>
      </c>
      <c r="G79" s="36">
        <v>6769.6166666666659</v>
      </c>
      <c r="H79" s="36">
        <v>7010.7166666666662</v>
      </c>
      <c r="I79" s="36">
        <v>7083.1333333333323</v>
      </c>
      <c r="J79" s="36">
        <v>7131.2666666666664</v>
      </c>
      <c r="K79" s="31">
        <v>7035</v>
      </c>
      <c r="L79" s="31">
        <v>6914.45</v>
      </c>
      <c r="M79" s="31">
        <v>5.4116799999999996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4576.8999999999996</v>
      </c>
      <c r="D80" s="36">
        <v>4588.95</v>
      </c>
      <c r="E80" s="36">
        <v>4535.95</v>
      </c>
      <c r="F80" s="36">
        <v>4495</v>
      </c>
      <c r="G80" s="36">
        <v>4442</v>
      </c>
      <c r="H80" s="36">
        <v>4629.8999999999996</v>
      </c>
      <c r="I80" s="36">
        <v>4682.8999999999996</v>
      </c>
      <c r="J80" s="36">
        <v>4723.8499999999995</v>
      </c>
      <c r="K80" s="31">
        <v>4641.95</v>
      </c>
      <c r="L80" s="31">
        <v>4548</v>
      </c>
      <c r="M80" s="31">
        <v>9.7943499999999997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3689.5</v>
      </c>
      <c r="D81" s="36">
        <v>3697.4166666666665</v>
      </c>
      <c r="E81" s="36">
        <v>3662.083333333333</v>
      </c>
      <c r="F81" s="36">
        <v>3634.6666666666665</v>
      </c>
      <c r="G81" s="36">
        <v>3599.333333333333</v>
      </c>
      <c r="H81" s="36">
        <v>3724.833333333333</v>
      </c>
      <c r="I81" s="36">
        <v>3760.1666666666661</v>
      </c>
      <c r="J81" s="36">
        <v>3787.583333333333</v>
      </c>
      <c r="K81" s="31">
        <v>3732.75</v>
      </c>
      <c r="L81" s="31">
        <v>3670</v>
      </c>
      <c r="M81" s="31">
        <v>2.4199899999999999</v>
      </c>
      <c r="N81" s="1"/>
      <c r="O81" s="1"/>
    </row>
    <row r="82" spans="1:15" ht="12.75" customHeight="1">
      <c r="A82" s="51">
        <v>73</v>
      </c>
      <c r="B82" s="53" t="s">
        <v>269</v>
      </c>
      <c r="C82" s="31">
        <v>189.78</v>
      </c>
      <c r="D82" s="36">
        <v>190.76333333333332</v>
      </c>
      <c r="E82" s="36">
        <v>186.82666666666665</v>
      </c>
      <c r="F82" s="36">
        <v>183.87333333333333</v>
      </c>
      <c r="G82" s="36">
        <v>179.93666666666667</v>
      </c>
      <c r="H82" s="36">
        <v>193.71666666666664</v>
      </c>
      <c r="I82" s="36">
        <v>197.65333333333331</v>
      </c>
      <c r="J82" s="36">
        <v>200.60666666666663</v>
      </c>
      <c r="K82" s="31">
        <v>194.7</v>
      </c>
      <c r="L82" s="31">
        <v>187.81</v>
      </c>
      <c r="M82" s="31">
        <v>64.209310000000002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193.78</v>
      </c>
      <c r="D83" s="36">
        <v>193.77333333333334</v>
      </c>
      <c r="E83" s="36">
        <v>192.27666666666667</v>
      </c>
      <c r="F83" s="36">
        <v>190.77333333333334</v>
      </c>
      <c r="G83" s="36">
        <v>189.27666666666667</v>
      </c>
      <c r="H83" s="36">
        <v>195.27666666666667</v>
      </c>
      <c r="I83" s="36">
        <v>196.77333333333334</v>
      </c>
      <c r="J83" s="36">
        <v>198.27666666666667</v>
      </c>
      <c r="K83" s="31">
        <v>195.27</v>
      </c>
      <c r="L83" s="31">
        <v>192.27</v>
      </c>
      <c r="M83" s="31">
        <v>56.305019999999999</v>
      </c>
      <c r="N83" s="1"/>
      <c r="O83" s="1"/>
    </row>
    <row r="84" spans="1:15" ht="12.75" customHeight="1">
      <c r="A84" s="51">
        <v>75</v>
      </c>
      <c r="B84" s="53" t="s">
        <v>370</v>
      </c>
      <c r="C84" s="31">
        <v>959.45</v>
      </c>
      <c r="D84" s="36">
        <v>966.81666666666661</v>
      </c>
      <c r="E84" s="36">
        <v>947.63333333333321</v>
      </c>
      <c r="F84" s="36">
        <v>935.81666666666661</v>
      </c>
      <c r="G84" s="36">
        <v>916.63333333333321</v>
      </c>
      <c r="H84" s="36">
        <v>978.63333333333321</v>
      </c>
      <c r="I84" s="36">
        <v>997.81666666666661</v>
      </c>
      <c r="J84" s="36">
        <v>1009.6333333333332</v>
      </c>
      <c r="K84" s="31">
        <v>986</v>
      </c>
      <c r="L84" s="31">
        <v>955</v>
      </c>
      <c r="M84" s="31">
        <v>2.9316900000000001</v>
      </c>
      <c r="N84" s="1"/>
      <c r="O84" s="1"/>
    </row>
    <row r="85" spans="1:15" ht="12.75" customHeight="1">
      <c r="A85" s="51">
        <v>76</v>
      </c>
      <c r="B85" s="53" t="s">
        <v>270</v>
      </c>
      <c r="C85" s="31">
        <v>489.15</v>
      </c>
      <c r="D85" s="36">
        <v>486.73333333333335</v>
      </c>
      <c r="E85" s="36">
        <v>482.9666666666667</v>
      </c>
      <c r="F85" s="36">
        <v>476.78333333333336</v>
      </c>
      <c r="G85" s="36">
        <v>473.01666666666671</v>
      </c>
      <c r="H85" s="36">
        <v>492.91666666666669</v>
      </c>
      <c r="I85" s="36">
        <v>496.68333333333334</v>
      </c>
      <c r="J85" s="36">
        <v>502.86666666666667</v>
      </c>
      <c r="K85" s="31">
        <v>490.5</v>
      </c>
      <c r="L85" s="31">
        <v>480.55</v>
      </c>
      <c r="M85" s="31">
        <v>8.4396400000000007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227.31</v>
      </c>
      <c r="D86" s="36">
        <v>228.73666666666665</v>
      </c>
      <c r="E86" s="36">
        <v>225.24333333333331</v>
      </c>
      <c r="F86" s="36">
        <v>223.17666666666665</v>
      </c>
      <c r="G86" s="36">
        <v>219.68333333333331</v>
      </c>
      <c r="H86" s="36">
        <v>230.80333333333331</v>
      </c>
      <c r="I86" s="36">
        <v>234.29666666666665</v>
      </c>
      <c r="J86" s="36">
        <v>236.36333333333332</v>
      </c>
      <c r="K86" s="31">
        <v>232.23</v>
      </c>
      <c r="L86" s="31">
        <v>226.67</v>
      </c>
      <c r="M86" s="31">
        <v>136.56191999999999</v>
      </c>
      <c r="N86" s="1"/>
      <c r="O86" s="1"/>
    </row>
    <row r="87" spans="1:15" ht="12.75" customHeight="1">
      <c r="A87" s="51">
        <v>78</v>
      </c>
      <c r="B87" s="53" t="s">
        <v>271</v>
      </c>
      <c r="C87" s="31">
        <v>2027.55</v>
      </c>
      <c r="D87" s="36">
        <v>2018.1499999999999</v>
      </c>
      <c r="E87" s="36">
        <v>1986.3999999999996</v>
      </c>
      <c r="F87" s="36">
        <v>1945.2499999999998</v>
      </c>
      <c r="G87" s="36">
        <v>1913.4999999999995</v>
      </c>
      <c r="H87" s="36">
        <v>2059.2999999999997</v>
      </c>
      <c r="I87" s="36">
        <v>2091.0500000000002</v>
      </c>
      <c r="J87" s="36">
        <v>2132.1999999999998</v>
      </c>
      <c r="K87" s="31">
        <v>2049.9</v>
      </c>
      <c r="L87" s="31">
        <v>1977</v>
      </c>
      <c r="M87" s="31">
        <v>3.84599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1463.9</v>
      </c>
      <c r="D88" s="36">
        <v>1466.9666666666669</v>
      </c>
      <c r="E88" s="36">
        <v>1428.9833333333338</v>
      </c>
      <c r="F88" s="36">
        <v>1394.0666666666668</v>
      </c>
      <c r="G88" s="36">
        <v>1356.0833333333337</v>
      </c>
      <c r="H88" s="36">
        <v>1501.8833333333339</v>
      </c>
      <c r="I88" s="36">
        <v>1539.866666666667</v>
      </c>
      <c r="J88" s="36">
        <v>1574.783333333334</v>
      </c>
      <c r="K88" s="31">
        <v>1504.95</v>
      </c>
      <c r="L88" s="31">
        <v>1432.05</v>
      </c>
      <c r="M88" s="31">
        <v>27.864180000000001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2876.55</v>
      </c>
      <c r="D89" s="36">
        <v>2905.5500000000006</v>
      </c>
      <c r="E89" s="36">
        <v>2841.4500000000012</v>
      </c>
      <c r="F89" s="36">
        <v>2806.3500000000004</v>
      </c>
      <c r="G89" s="36">
        <v>2742.2500000000009</v>
      </c>
      <c r="H89" s="36">
        <v>2940.6500000000015</v>
      </c>
      <c r="I89" s="36">
        <v>3004.7500000000009</v>
      </c>
      <c r="J89" s="36">
        <v>3039.8500000000017</v>
      </c>
      <c r="K89" s="31">
        <v>2969.65</v>
      </c>
      <c r="L89" s="31">
        <v>2870.45</v>
      </c>
      <c r="M89" s="31">
        <v>5.13992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2544.65</v>
      </c>
      <c r="D90" s="36">
        <v>2569.8500000000004</v>
      </c>
      <c r="E90" s="36">
        <v>2505.9000000000005</v>
      </c>
      <c r="F90" s="36">
        <v>2467.15</v>
      </c>
      <c r="G90" s="36">
        <v>2403.2000000000003</v>
      </c>
      <c r="H90" s="36">
        <v>2608.6000000000008</v>
      </c>
      <c r="I90" s="36">
        <v>2672.5500000000006</v>
      </c>
      <c r="J90" s="36">
        <v>2711.3000000000011</v>
      </c>
      <c r="K90" s="31">
        <v>2633.8</v>
      </c>
      <c r="L90" s="31">
        <v>2531.1</v>
      </c>
      <c r="M90" s="31">
        <v>11.99236</v>
      </c>
      <c r="N90" s="1"/>
      <c r="O90" s="1"/>
    </row>
    <row r="91" spans="1:15" ht="12.75" customHeight="1">
      <c r="A91" s="51">
        <v>82</v>
      </c>
      <c r="B91" s="53" t="s">
        <v>384</v>
      </c>
      <c r="C91" s="31">
        <v>3391.1</v>
      </c>
      <c r="D91" s="36">
        <v>3382.4</v>
      </c>
      <c r="E91" s="36">
        <v>3313.7000000000003</v>
      </c>
      <c r="F91" s="36">
        <v>3236.3</v>
      </c>
      <c r="G91" s="36">
        <v>3167.6000000000004</v>
      </c>
      <c r="H91" s="36">
        <v>3459.8</v>
      </c>
      <c r="I91" s="36">
        <v>3528.5</v>
      </c>
      <c r="J91" s="36">
        <v>3605.9</v>
      </c>
      <c r="K91" s="31">
        <v>3451.1</v>
      </c>
      <c r="L91" s="31">
        <v>3305</v>
      </c>
      <c r="M91" s="31">
        <v>1.0954299999999999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621.65</v>
      </c>
      <c r="D92" s="36">
        <v>627.2166666666667</v>
      </c>
      <c r="E92" s="36">
        <v>614.53333333333342</v>
      </c>
      <c r="F92" s="36">
        <v>607.41666666666674</v>
      </c>
      <c r="G92" s="36">
        <v>594.73333333333346</v>
      </c>
      <c r="H92" s="36">
        <v>634.33333333333337</v>
      </c>
      <c r="I92" s="36">
        <v>647.01666666666677</v>
      </c>
      <c r="J92" s="36">
        <v>654.13333333333333</v>
      </c>
      <c r="K92" s="31">
        <v>639.9</v>
      </c>
      <c r="L92" s="31">
        <v>620.1</v>
      </c>
      <c r="M92" s="31">
        <v>4.8811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1557.85</v>
      </c>
      <c r="D93" s="36">
        <v>1571.4666666666665</v>
      </c>
      <c r="E93" s="36">
        <v>1540.9333333333329</v>
      </c>
      <c r="F93" s="36">
        <v>1524.0166666666664</v>
      </c>
      <c r="G93" s="36">
        <v>1493.4833333333329</v>
      </c>
      <c r="H93" s="36">
        <v>1588.383333333333</v>
      </c>
      <c r="I93" s="36">
        <v>1618.9166666666663</v>
      </c>
      <c r="J93" s="36">
        <v>1635.833333333333</v>
      </c>
      <c r="K93" s="31">
        <v>1602</v>
      </c>
      <c r="L93" s="31">
        <v>1554.55</v>
      </c>
      <c r="M93" s="31">
        <v>23.738050000000001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4108.75</v>
      </c>
      <c r="D94" s="36">
        <v>4114.666666666667</v>
      </c>
      <c r="E94" s="36">
        <v>4049.4833333333336</v>
      </c>
      <c r="F94" s="36">
        <v>3990.2166666666667</v>
      </c>
      <c r="G94" s="36">
        <v>3925.0333333333333</v>
      </c>
      <c r="H94" s="36">
        <v>4173.9333333333343</v>
      </c>
      <c r="I94" s="36">
        <v>4239.1166666666668</v>
      </c>
      <c r="J94" s="36">
        <v>4298.3833333333341</v>
      </c>
      <c r="K94" s="31">
        <v>4179.8500000000004</v>
      </c>
      <c r="L94" s="31">
        <v>4055.4</v>
      </c>
      <c r="M94" s="31">
        <v>3.8641000000000001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1642.7</v>
      </c>
      <c r="D95" s="36">
        <v>1638.4166666666667</v>
      </c>
      <c r="E95" s="36">
        <v>1623.5333333333335</v>
      </c>
      <c r="F95" s="36">
        <v>1604.3666666666668</v>
      </c>
      <c r="G95" s="36">
        <v>1589.4833333333336</v>
      </c>
      <c r="H95" s="36">
        <v>1657.5833333333335</v>
      </c>
      <c r="I95" s="36">
        <v>1672.4666666666667</v>
      </c>
      <c r="J95" s="36">
        <v>1691.6333333333334</v>
      </c>
      <c r="K95" s="31">
        <v>1653.3</v>
      </c>
      <c r="L95" s="31">
        <v>1619.25</v>
      </c>
      <c r="M95" s="31">
        <v>169.88475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710.35</v>
      </c>
      <c r="D96" s="36">
        <v>704.41666666666663</v>
      </c>
      <c r="E96" s="36">
        <v>695.63333333333321</v>
      </c>
      <c r="F96" s="36">
        <v>680.91666666666663</v>
      </c>
      <c r="G96" s="36">
        <v>672.13333333333321</v>
      </c>
      <c r="H96" s="36">
        <v>719.13333333333321</v>
      </c>
      <c r="I96" s="36">
        <v>727.91666666666674</v>
      </c>
      <c r="J96" s="36">
        <v>742.63333333333321</v>
      </c>
      <c r="K96" s="31">
        <v>713.2</v>
      </c>
      <c r="L96" s="31">
        <v>689.7</v>
      </c>
      <c r="M96" s="31">
        <v>59.533149999999999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1785.55</v>
      </c>
      <c r="D97" s="36">
        <v>1800.0833333333333</v>
      </c>
      <c r="E97" s="36">
        <v>1767.2666666666664</v>
      </c>
      <c r="F97" s="36">
        <v>1748.9833333333331</v>
      </c>
      <c r="G97" s="36">
        <v>1716.1666666666663</v>
      </c>
      <c r="H97" s="36">
        <v>1818.3666666666666</v>
      </c>
      <c r="I97" s="36">
        <v>1851.1833333333336</v>
      </c>
      <c r="J97" s="36">
        <v>1869.4666666666667</v>
      </c>
      <c r="K97" s="31">
        <v>1832.9</v>
      </c>
      <c r="L97" s="31">
        <v>1781.8</v>
      </c>
      <c r="M97" s="31">
        <v>8.1139100000000006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5158.8999999999996</v>
      </c>
      <c r="D98" s="36">
        <v>5185.9333333333334</v>
      </c>
      <c r="E98" s="36">
        <v>5119.8666666666668</v>
      </c>
      <c r="F98" s="36">
        <v>5080.833333333333</v>
      </c>
      <c r="G98" s="36">
        <v>5014.7666666666664</v>
      </c>
      <c r="H98" s="36">
        <v>5224.9666666666672</v>
      </c>
      <c r="I98" s="36">
        <v>5291.0333333333347</v>
      </c>
      <c r="J98" s="36">
        <v>5330.0666666666675</v>
      </c>
      <c r="K98" s="31">
        <v>5252</v>
      </c>
      <c r="L98" s="31">
        <v>5146.8999999999996</v>
      </c>
      <c r="M98" s="31">
        <v>2.4355899999999999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614.04999999999995</v>
      </c>
      <c r="D99" s="36">
        <v>619.35</v>
      </c>
      <c r="E99" s="36">
        <v>607.70000000000005</v>
      </c>
      <c r="F99" s="36">
        <v>601.35</v>
      </c>
      <c r="G99" s="36">
        <v>589.70000000000005</v>
      </c>
      <c r="H99" s="36">
        <v>625.70000000000005</v>
      </c>
      <c r="I99" s="36">
        <v>637.34999999999991</v>
      </c>
      <c r="J99" s="36">
        <v>643.70000000000005</v>
      </c>
      <c r="K99" s="31">
        <v>631</v>
      </c>
      <c r="L99" s="31">
        <v>613</v>
      </c>
      <c r="M99" s="31">
        <v>53.962719999999997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4667.8500000000004</v>
      </c>
      <c r="D100" s="36">
        <v>4695.9333333333334</v>
      </c>
      <c r="E100" s="36">
        <v>4631.916666666667</v>
      </c>
      <c r="F100" s="36">
        <v>4595.9833333333336</v>
      </c>
      <c r="G100" s="36">
        <v>4531.9666666666672</v>
      </c>
      <c r="H100" s="36">
        <v>4731.8666666666668</v>
      </c>
      <c r="I100" s="36">
        <v>4795.8833333333332</v>
      </c>
      <c r="J100" s="36">
        <v>4831.8166666666666</v>
      </c>
      <c r="K100" s="31">
        <v>4759.95</v>
      </c>
      <c r="L100" s="31">
        <v>4660</v>
      </c>
      <c r="M100" s="31">
        <v>13.01394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389.15</v>
      </c>
      <c r="D101" s="36">
        <v>390.4666666666667</v>
      </c>
      <c r="E101" s="36">
        <v>381.93333333333339</v>
      </c>
      <c r="F101" s="36">
        <v>374.7166666666667</v>
      </c>
      <c r="G101" s="36">
        <v>366.18333333333339</v>
      </c>
      <c r="H101" s="36">
        <v>397.68333333333339</v>
      </c>
      <c r="I101" s="36">
        <v>406.2166666666667</v>
      </c>
      <c r="J101" s="36">
        <v>413.43333333333339</v>
      </c>
      <c r="K101" s="31">
        <v>399</v>
      </c>
      <c r="L101" s="31">
        <v>383.25</v>
      </c>
      <c r="M101" s="31">
        <v>147.23158000000001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2733.2</v>
      </c>
      <c r="D102" s="36">
        <v>2737.6166666666668</v>
      </c>
      <c r="E102" s="36">
        <v>2715.9833333333336</v>
      </c>
      <c r="F102" s="36">
        <v>2698.7666666666669</v>
      </c>
      <c r="G102" s="36">
        <v>2677.1333333333337</v>
      </c>
      <c r="H102" s="36">
        <v>2754.8333333333335</v>
      </c>
      <c r="I102" s="36">
        <v>2776.4666666666667</v>
      </c>
      <c r="J102" s="36">
        <v>2793.6833333333334</v>
      </c>
      <c r="K102" s="31">
        <v>2759.25</v>
      </c>
      <c r="L102" s="31">
        <v>2720.4</v>
      </c>
      <c r="M102" s="31">
        <v>14.64161</v>
      </c>
      <c r="N102" s="1"/>
      <c r="O102" s="1"/>
    </row>
    <row r="103" spans="1:15" ht="12.75" customHeight="1">
      <c r="A103" s="51">
        <v>94</v>
      </c>
      <c r="B103" s="53" t="s">
        <v>134</v>
      </c>
      <c r="C103" s="31">
        <v>1164.5999999999999</v>
      </c>
      <c r="D103" s="36">
        <v>1165.9666666666667</v>
      </c>
      <c r="E103" s="36">
        <v>1157.5333333333333</v>
      </c>
      <c r="F103" s="36">
        <v>1150.4666666666667</v>
      </c>
      <c r="G103" s="36">
        <v>1142.0333333333333</v>
      </c>
      <c r="H103" s="36">
        <v>1173.0333333333333</v>
      </c>
      <c r="I103" s="36">
        <v>1181.4666666666667</v>
      </c>
      <c r="J103" s="36">
        <v>1188.5333333333333</v>
      </c>
      <c r="K103" s="31">
        <v>1174.4000000000001</v>
      </c>
      <c r="L103" s="31">
        <v>1158.9000000000001</v>
      </c>
      <c r="M103" s="31">
        <v>108.06438</v>
      </c>
      <c r="N103" s="1"/>
      <c r="O103" s="1"/>
    </row>
    <row r="104" spans="1:15" ht="12.75" customHeight="1">
      <c r="A104" s="51">
        <v>95</v>
      </c>
      <c r="B104" s="53" t="s">
        <v>135</v>
      </c>
      <c r="C104" s="31">
        <v>1970</v>
      </c>
      <c r="D104" s="36">
        <v>1962.6499999999999</v>
      </c>
      <c r="E104" s="36">
        <v>1943.3499999999997</v>
      </c>
      <c r="F104" s="36">
        <v>1916.6999999999998</v>
      </c>
      <c r="G104" s="36">
        <v>1897.3999999999996</v>
      </c>
      <c r="H104" s="36">
        <v>1989.2999999999997</v>
      </c>
      <c r="I104" s="36">
        <v>2008.6</v>
      </c>
      <c r="J104" s="36">
        <v>2035.2499999999998</v>
      </c>
      <c r="K104" s="31">
        <v>1981.95</v>
      </c>
      <c r="L104" s="31">
        <v>1936</v>
      </c>
      <c r="M104" s="31">
        <v>9.9301600000000008</v>
      </c>
      <c r="N104" s="1"/>
      <c r="O104" s="1"/>
    </row>
    <row r="105" spans="1:15" ht="12.75" customHeight="1">
      <c r="A105" s="51">
        <v>96</v>
      </c>
      <c r="B105" s="53" t="s">
        <v>136</v>
      </c>
      <c r="C105" s="31">
        <v>738.65</v>
      </c>
      <c r="D105" s="36">
        <v>733.23333333333323</v>
      </c>
      <c r="E105" s="36">
        <v>722.46666666666647</v>
      </c>
      <c r="F105" s="36">
        <v>706.28333333333319</v>
      </c>
      <c r="G105" s="36">
        <v>695.51666666666642</v>
      </c>
      <c r="H105" s="36">
        <v>749.41666666666652</v>
      </c>
      <c r="I105" s="36">
        <v>760.18333333333317</v>
      </c>
      <c r="J105" s="36">
        <v>776.36666666666656</v>
      </c>
      <c r="K105" s="31">
        <v>744</v>
      </c>
      <c r="L105" s="31">
        <v>717.05</v>
      </c>
      <c r="M105" s="31">
        <v>19.316109999999998</v>
      </c>
      <c r="N105" s="1"/>
      <c r="O105" s="1"/>
    </row>
    <row r="106" spans="1:15" ht="12.75" customHeight="1">
      <c r="A106" s="51">
        <v>97</v>
      </c>
      <c r="B106" s="53" t="s">
        <v>139</v>
      </c>
      <c r="C106" s="31">
        <v>72.03</v>
      </c>
      <c r="D106" s="36">
        <v>72.296666666666667</v>
      </c>
      <c r="E106" s="36">
        <v>71.643333333333331</v>
      </c>
      <c r="F106" s="36">
        <v>71.256666666666661</v>
      </c>
      <c r="G106" s="36">
        <v>70.603333333333325</v>
      </c>
      <c r="H106" s="36">
        <v>72.683333333333337</v>
      </c>
      <c r="I106" s="36">
        <v>73.336666666666673</v>
      </c>
      <c r="J106" s="36">
        <v>73.723333333333343</v>
      </c>
      <c r="K106" s="31">
        <v>72.95</v>
      </c>
      <c r="L106" s="31">
        <v>71.91</v>
      </c>
      <c r="M106" s="31">
        <v>157.57882000000001</v>
      </c>
      <c r="N106" s="1"/>
      <c r="O106" s="1"/>
    </row>
    <row r="107" spans="1:15" ht="12.75" customHeight="1">
      <c r="A107" s="51">
        <v>98</v>
      </c>
      <c r="B107" s="53" t="s">
        <v>153</v>
      </c>
      <c r="C107" s="31">
        <v>494.75</v>
      </c>
      <c r="D107" s="36">
        <v>495.08333333333331</v>
      </c>
      <c r="E107" s="36">
        <v>492.16666666666663</v>
      </c>
      <c r="F107" s="36">
        <v>489.58333333333331</v>
      </c>
      <c r="G107" s="36">
        <v>486.66666666666663</v>
      </c>
      <c r="H107" s="36">
        <v>497.66666666666663</v>
      </c>
      <c r="I107" s="36">
        <v>500.58333333333326</v>
      </c>
      <c r="J107" s="36">
        <v>503.16666666666663</v>
      </c>
      <c r="K107" s="31">
        <v>498</v>
      </c>
      <c r="L107" s="31">
        <v>492.5</v>
      </c>
      <c r="M107" s="31">
        <v>205.58134000000001</v>
      </c>
      <c r="N107" s="1"/>
      <c r="O107" s="1"/>
    </row>
    <row r="108" spans="1:15" ht="12.75" customHeight="1">
      <c r="A108" s="51">
        <v>99</v>
      </c>
      <c r="B108" s="53" t="s">
        <v>276</v>
      </c>
      <c r="C108" s="31">
        <v>555.70000000000005</v>
      </c>
      <c r="D108" s="36">
        <v>559.58333333333337</v>
      </c>
      <c r="E108" s="36">
        <v>549.16666666666674</v>
      </c>
      <c r="F108" s="36">
        <v>542.63333333333333</v>
      </c>
      <c r="G108" s="36">
        <v>532.2166666666667</v>
      </c>
      <c r="H108" s="36">
        <v>566.11666666666679</v>
      </c>
      <c r="I108" s="36">
        <v>576.53333333333353</v>
      </c>
      <c r="J108" s="36">
        <v>583.06666666666683</v>
      </c>
      <c r="K108" s="31">
        <v>570</v>
      </c>
      <c r="L108" s="31">
        <v>553.04999999999995</v>
      </c>
      <c r="M108" s="31">
        <v>8.2383600000000001</v>
      </c>
      <c r="N108" s="1"/>
      <c r="O108" s="1"/>
    </row>
    <row r="109" spans="1:15" ht="12.75" customHeight="1">
      <c r="A109" s="51">
        <v>100</v>
      </c>
      <c r="B109" s="53" t="s">
        <v>142</v>
      </c>
      <c r="C109" s="31">
        <v>614.20000000000005</v>
      </c>
      <c r="D109" s="36">
        <v>615.75</v>
      </c>
      <c r="E109" s="36">
        <v>609.5</v>
      </c>
      <c r="F109" s="36">
        <v>604.79999999999995</v>
      </c>
      <c r="G109" s="36">
        <v>598.54999999999995</v>
      </c>
      <c r="H109" s="36">
        <v>620.45000000000005</v>
      </c>
      <c r="I109" s="36">
        <v>626.70000000000005</v>
      </c>
      <c r="J109" s="36">
        <v>631.40000000000009</v>
      </c>
      <c r="K109" s="31">
        <v>622</v>
      </c>
      <c r="L109" s="31">
        <v>611.04999999999995</v>
      </c>
      <c r="M109" s="31">
        <v>18.458580000000001</v>
      </c>
      <c r="N109" s="1"/>
      <c r="O109" s="1"/>
    </row>
    <row r="110" spans="1:15" ht="12.75" customHeight="1">
      <c r="A110" s="51">
        <v>101</v>
      </c>
      <c r="B110" s="53" t="s">
        <v>150</v>
      </c>
      <c r="C110" s="31">
        <v>170.23</v>
      </c>
      <c r="D110" s="36">
        <v>170.51666666666668</v>
      </c>
      <c r="E110" s="36">
        <v>168.91333333333336</v>
      </c>
      <c r="F110" s="36">
        <v>167.59666666666666</v>
      </c>
      <c r="G110" s="36">
        <v>165.99333333333334</v>
      </c>
      <c r="H110" s="36">
        <v>171.83333333333337</v>
      </c>
      <c r="I110" s="36">
        <v>173.43666666666667</v>
      </c>
      <c r="J110" s="36">
        <v>174.75333333333339</v>
      </c>
      <c r="K110" s="31">
        <v>172.12</v>
      </c>
      <c r="L110" s="31">
        <v>169.2</v>
      </c>
      <c r="M110" s="31">
        <v>149.32165000000001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925.8</v>
      </c>
      <c r="D111" s="36">
        <v>929.75</v>
      </c>
      <c r="E111" s="36">
        <v>919.6</v>
      </c>
      <c r="F111" s="36">
        <v>913.4</v>
      </c>
      <c r="G111" s="36">
        <v>903.25</v>
      </c>
      <c r="H111" s="36">
        <v>935.95</v>
      </c>
      <c r="I111" s="36">
        <v>946.10000000000014</v>
      </c>
      <c r="J111" s="36">
        <v>952.30000000000007</v>
      </c>
      <c r="K111" s="31">
        <v>939.9</v>
      </c>
      <c r="L111" s="31">
        <v>923.55</v>
      </c>
      <c r="M111" s="31">
        <v>11.50268</v>
      </c>
      <c r="N111" s="1"/>
      <c r="O111" s="1"/>
    </row>
    <row r="112" spans="1:15" ht="12.75" customHeight="1">
      <c r="A112" s="51">
        <v>103</v>
      </c>
      <c r="B112" s="53" t="s">
        <v>400</v>
      </c>
      <c r="C112" s="31">
        <v>180.92</v>
      </c>
      <c r="D112" s="36">
        <v>181.81666666666663</v>
      </c>
      <c r="E112" s="36">
        <v>179.13333333333327</v>
      </c>
      <c r="F112" s="36">
        <v>177.34666666666664</v>
      </c>
      <c r="G112" s="36">
        <v>174.66333333333327</v>
      </c>
      <c r="H112" s="36">
        <v>183.60333333333327</v>
      </c>
      <c r="I112" s="36">
        <v>186.2866666666666</v>
      </c>
      <c r="J112" s="36">
        <v>188.07333333333327</v>
      </c>
      <c r="K112" s="31">
        <v>184.5</v>
      </c>
      <c r="L112" s="31">
        <v>180.03</v>
      </c>
      <c r="M112" s="31">
        <v>380.21940000000001</v>
      </c>
      <c r="N112" s="1"/>
      <c r="O112" s="1"/>
    </row>
    <row r="113" spans="1:15" ht="12.75" customHeight="1">
      <c r="A113" s="51">
        <v>104</v>
      </c>
      <c r="B113" s="53" t="s">
        <v>141</v>
      </c>
      <c r="C113" s="31">
        <v>541.95000000000005</v>
      </c>
      <c r="D113" s="36">
        <v>543</v>
      </c>
      <c r="E113" s="36">
        <v>539.04999999999995</v>
      </c>
      <c r="F113" s="36">
        <v>536.15</v>
      </c>
      <c r="G113" s="36">
        <v>532.19999999999993</v>
      </c>
      <c r="H113" s="36">
        <v>545.9</v>
      </c>
      <c r="I113" s="36">
        <v>549.85</v>
      </c>
      <c r="J113" s="36">
        <v>552.75</v>
      </c>
      <c r="K113" s="31">
        <v>546.95000000000005</v>
      </c>
      <c r="L113" s="31">
        <v>540.1</v>
      </c>
      <c r="M113" s="31">
        <v>10.930350000000001</v>
      </c>
      <c r="N113" s="1"/>
      <c r="O113" s="1"/>
    </row>
    <row r="114" spans="1:15" ht="12.75" customHeight="1">
      <c r="A114" s="51">
        <v>105</v>
      </c>
      <c r="B114" s="53" t="s">
        <v>147</v>
      </c>
      <c r="C114" s="31">
        <v>417</v>
      </c>
      <c r="D114" s="36">
        <v>419.8</v>
      </c>
      <c r="E114" s="36">
        <v>413.55</v>
      </c>
      <c r="F114" s="36">
        <v>410.1</v>
      </c>
      <c r="G114" s="36">
        <v>403.85</v>
      </c>
      <c r="H114" s="36">
        <v>423.25</v>
      </c>
      <c r="I114" s="36">
        <v>429.5</v>
      </c>
      <c r="J114" s="36">
        <v>432.95</v>
      </c>
      <c r="K114" s="31">
        <v>426.05</v>
      </c>
      <c r="L114" s="31">
        <v>416.35</v>
      </c>
      <c r="M114" s="31">
        <v>140.07899</v>
      </c>
      <c r="N114" s="1"/>
      <c r="O114" s="1"/>
    </row>
    <row r="115" spans="1:15" ht="12.75" customHeight="1">
      <c r="A115" s="51">
        <v>106</v>
      </c>
      <c r="B115" s="53" t="s">
        <v>146</v>
      </c>
      <c r="C115" s="31">
        <v>1347.3</v>
      </c>
      <c r="D115" s="36">
        <v>1345.7</v>
      </c>
      <c r="E115" s="36">
        <v>1335.6000000000001</v>
      </c>
      <c r="F115" s="36">
        <v>1323.9</v>
      </c>
      <c r="G115" s="36">
        <v>1313.8000000000002</v>
      </c>
      <c r="H115" s="36">
        <v>1357.4</v>
      </c>
      <c r="I115" s="36">
        <v>1367.5</v>
      </c>
      <c r="J115" s="36">
        <v>1379.2</v>
      </c>
      <c r="K115" s="31">
        <v>1355.8</v>
      </c>
      <c r="L115" s="31">
        <v>1334</v>
      </c>
      <c r="M115" s="31">
        <v>36.693420000000003</v>
      </c>
      <c r="N115" s="1"/>
      <c r="O115" s="1"/>
    </row>
    <row r="116" spans="1:15" ht="12.75" customHeight="1">
      <c r="A116" s="51">
        <v>107</v>
      </c>
      <c r="B116" s="53" t="s">
        <v>181</v>
      </c>
      <c r="C116" s="31">
        <v>6912.6</v>
      </c>
      <c r="D116" s="36">
        <v>6951.9000000000005</v>
      </c>
      <c r="E116" s="36">
        <v>6852.7500000000009</v>
      </c>
      <c r="F116" s="36">
        <v>6792.9000000000005</v>
      </c>
      <c r="G116" s="36">
        <v>6693.7500000000009</v>
      </c>
      <c r="H116" s="36">
        <v>7011.7500000000009</v>
      </c>
      <c r="I116" s="36">
        <v>7110.9000000000005</v>
      </c>
      <c r="J116" s="36">
        <v>7170.7500000000009</v>
      </c>
      <c r="K116" s="31">
        <v>7051.05</v>
      </c>
      <c r="L116" s="31">
        <v>6892.05</v>
      </c>
      <c r="M116" s="31">
        <v>1.0902799999999999</v>
      </c>
      <c r="N116" s="1"/>
      <c r="O116" s="1"/>
    </row>
    <row r="117" spans="1:15" ht="12.75" customHeight="1">
      <c r="A117" s="51">
        <v>108</v>
      </c>
      <c r="B117" s="53" t="s">
        <v>148</v>
      </c>
      <c r="C117" s="31">
        <v>1743.15</v>
      </c>
      <c r="D117" s="36">
        <v>1750.0666666666668</v>
      </c>
      <c r="E117" s="36">
        <v>1720.1833333333336</v>
      </c>
      <c r="F117" s="36">
        <v>1697.2166666666667</v>
      </c>
      <c r="G117" s="36">
        <v>1667.3333333333335</v>
      </c>
      <c r="H117" s="36">
        <v>1773.0333333333338</v>
      </c>
      <c r="I117" s="36">
        <v>1802.916666666667</v>
      </c>
      <c r="J117" s="36">
        <v>1825.8833333333339</v>
      </c>
      <c r="K117" s="31">
        <v>1779.95</v>
      </c>
      <c r="L117" s="31">
        <v>1727.1</v>
      </c>
      <c r="M117" s="31">
        <v>62.2791</v>
      </c>
      <c r="N117" s="1"/>
      <c r="O117" s="1"/>
    </row>
    <row r="118" spans="1:15" ht="12.75" customHeight="1">
      <c r="A118" s="51">
        <v>109</v>
      </c>
      <c r="B118" s="53" t="s">
        <v>145</v>
      </c>
      <c r="C118" s="31">
        <v>4256.95</v>
      </c>
      <c r="D118" s="36">
        <v>4277.6500000000005</v>
      </c>
      <c r="E118" s="36">
        <v>4220.3000000000011</v>
      </c>
      <c r="F118" s="36">
        <v>4183.6500000000005</v>
      </c>
      <c r="G118" s="36">
        <v>4126.3000000000011</v>
      </c>
      <c r="H118" s="36">
        <v>4314.3000000000011</v>
      </c>
      <c r="I118" s="36">
        <v>4371.6500000000015</v>
      </c>
      <c r="J118" s="36">
        <v>4408.3000000000011</v>
      </c>
      <c r="K118" s="31">
        <v>4335</v>
      </c>
      <c r="L118" s="31">
        <v>4241</v>
      </c>
      <c r="M118" s="31">
        <v>3.7491099999999999</v>
      </c>
      <c r="N118" s="1"/>
      <c r="O118" s="1"/>
    </row>
    <row r="119" spans="1:15" ht="12.75" customHeight="1">
      <c r="A119" s="51">
        <v>110</v>
      </c>
      <c r="B119" s="53" t="s">
        <v>151</v>
      </c>
      <c r="C119" s="31">
        <v>1361.35</v>
      </c>
      <c r="D119" s="36">
        <v>1358.1999999999998</v>
      </c>
      <c r="E119" s="36">
        <v>1341.8499999999997</v>
      </c>
      <c r="F119" s="36">
        <v>1322.35</v>
      </c>
      <c r="G119" s="36">
        <v>1305.9999999999998</v>
      </c>
      <c r="H119" s="36">
        <v>1377.6999999999996</v>
      </c>
      <c r="I119" s="36">
        <v>1394.05</v>
      </c>
      <c r="J119" s="36">
        <v>1413.5499999999995</v>
      </c>
      <c r="K119" s="31">
        <v>1374.55</v>
      </c>
      <c r="L119" s="31">
        <v>1338.7</v>
      </c>
      <c r="M119" s="31">
        <v>7.7375999999999996</v>
      </c>
      <c r="N119" s="1"/>
      <c r="O119" s="1"/>
    </row>
    <row r="120" spans="1:15" ht="12.75" customHeight="1">
      <c r="A120" s="51">
        <v>111</v>
      </c>
      <c r="B120" s="53" t="s">
        <v>277</v>
      </c>
      <c r="C120" s="31">
        <v>699.45</v>
      </c>
      <c r="D120" s="36">
        <v>699.91666666666663</v>
      </c>
      <c r="E120" s="36">
        <v>681.83333333333326</v>
      </c>
      <c r="F120" s="36">
        <v>664.21666666666658</v>
      </c>
      <c r="G120" s="36">
        <v>646.13333333333321</v>
      </c>
      <c r="H120" s="36">
        <v>717.5333333333333</v>
      </c>
      <c r="I120" s="36">
        <v>735.61666666666656</v>
      </c>
      <c r="J120" s="36">
        <v>753.23333333333335</v>
      </c>
      <c r="K120" s="31">
        <v>718</v>
      </c>
      <c r="L120" s="31">
        <v>682.3</v>
      </c>
      <c r="M120" s="31">
        <v>28.225639999999999</v>
      </c>
      <c r="N120" s="1"/>
      <c r="O120" s="1"/>
    </row>
    <row r="121" spans="1:15" ht="12.75" customHeight="1">
      <c r="A121" s="51">
        <v>112</v>
      </c>
      <c r="B121" s="53" t="s">
        <v>156</v>
      </c>
      <c r="C121" s="31">
        <v>887.55</v>
      </c>
      <c r="D121" s="36">
        <v>891.30000000000007</v>
      </c>
      <c r="E121" s="36">
        <v>879.65000000000009</v>
      </c>
      <c r="F121" s="36">
        <v>871.75</v>
      </c>
      <c r="G121" s="36">
        <v>860.1</v>
      </c>
      <c r="H121" s="36">
        <v>899.20000000000016</v>
      </c>
      <c r="I121" s="36">
        <v>910.85</v>
      </c>
      <c r="J121" s="36">
        <v>918.75000000000023</v>
      </c>
      <c r="K121" s="31">
        <v>902.95</v>
      </c>
      <c r="L121" s="31">
        <v>883.4</v>
      </c>
      <c r="M121" s="31">
        <v>27.965589999999999</v>
      </c>
      <c r="N121" s="1"/>
      <c r="O121" s="1"/>
    </row>
    <row r="122" spans="1:15" ht="12.75" customHeight="1">
      <c r="A122" s="51">
        <v>113</v>
      </c>
      <c r="B122" s="53" t="s">
        <v>154</v>
      </c>
      <c r="C122" s="31">
        <v>919.15</v>
      </c>
      <c r="D122" s="36">
        <v>924.05000000000007</v>
      </c>
      <c r="E122" s="36">
        <v>910.10000000000014</v>
      </c>
      <c r="F122" s="36">
        <v>901.05000000000007</v>
      </c>
      <c r="G122" s="36">
        <v>887.10000000000014</v>
      </c>
      <c r="H122" s="36">
        <v>933.10000000000014</v>
      </c>
      <c r="I122" s="36">
        <v>947.05000000000018</v>
      </c>
      <c r="J122" s="36">
        <v>956.10000000000014</v>
      </c>
      <c r="K122" s="31">
        <v>938</v>
      </c>
      <c r="L122" s="31">
        <v>915</v>
      </c>
      <c r="M122" s="31">
        <v>22.048970000000001</v>
      </c>
      <c r="N122" s="1"/>
      <c r="O122" s="1"/>
    </row>
    <row r="123" spans="1:15" ht="12.75" customHeight="1">
      <c r="A123" s="51">
        <v>114</v>
      </c>
      <c r="B123" s="53" t="s">
        <v>157</v>
      </c>
      <c r="C123" s="31">
        <v>597.20000000000005</v>
      </c>
      <c r="D123" s="36">
        <v>601.1</v>
      </c>
      <c r="E123" s="36">
        <v>591.1</v>
      </c>
      <c r="F123" s="36">
        <v>585</v>
      </c>
      <c r="G123" s="36">
        <v>575</v>
      </c>
      <c r="H123" s="36">
        <v>607.20000000000005</v>
      </c>
      <c r="I123" s="36">
        <v>617.20000000000005</v>
      </c>
      <c r="J123" s="36">
        <v>623.30000000000007</v>
      </c>
      <c r="K123" s="31">
        <v>611.1</v>
      </c>
      <c r="L123" s="31">
        <v>595</v>
      </c>
      <c r="M123" s="31">
        <v>20.034210000000002</v>
      </c>
      <c r="N123" s="1"/>
      <c r="O123" s="1"/>
    </row>
    <row r="124" spans="1:15" ht="12.75" customHeight="1">
      <c r="A124" s="51">
        <v>115</v>
      </c>
      <c r="B124" s="53" t="s">
        <v>415</v>
      </c>
      <c r="C124" s="31">
        <v>1708.3</v>
      </c>
      <c r="D124" s="36">
        <v>1728.1000000000001</v>
      </c>
      <c r="E124" s="36">
        <v>1684.2000000000003</v>
      </c>
      <c r="F124" s="36">
        <v>1660.1000000000001</v>
      </c>
      <c r="G124" s="36">
        <v>1616.2000000000003</v>
      </c>
      <c r="H124" s="36">
        <v>1752.2000000000003</v>
      </c>
      <c r="I124" s="36">
        <v>1796.1000000000004</v>
      </c>
      <c r="J124" s="36">
        <v>1820.2000000000003</v>
      </c>
      <c r="K124" s="31">
        <v>1772</v>
      </c>
      <c r="L124" s="31">
        <v>1704</v>
      </c>
      <c r="M124" s="31">
        <v>5.9022699999999997</v>
      </c>
      <c r="N124" s="1"/>
      <c r="O124" s="1"/>
    </row>
    <row r="125" spans="1:15" ht="12.75" customHeight="1">
      <c r="A125" s="51">
        <v>116</v>
      </c>
      <c r="B125" s="53" t="s">
        <v>158</v>
      </c>
      <c r="C125" s="31">
        <v>1772.75</v>
      </c>
      <c r="D125" s="36">
        <v>1772.4000000000003</v>
      </c>
      <c r="E125" s="36">
        <v>1763.0000000000007</v>
      </c>
      <c r="F125" s="36">
        <v>1753.2500000000005</v>
      </c>
      <c r="G125" s="36">
        <v>1743.8500000000008</v>
      </c>
      <c r="H125" s="36">
        <v>1782.1500000000005</v>
      </c>
      <c r="I125" s="36">
        <v>1791.5500000000002</v>
      </c>
      <c r="J125" s="36">
        <v>1801.3000000000004</v>
      </c>
      <c r="K125" s="31">
        <v>1781.8</v>
      </c>
      <c r="L125" s="31">
        <v>1762.65</v>
      </c>
      <c r="M125" s="31">
        <v>24.72221</v>
      </c>
      <c r="N125" s="1"/>
      <c r="O125" s="1"/>
    </row>
    <row r="126" spans="1:15" ht="12.75" customHeight="1">
      <c r="A126" s="51">
        <v>117</v>
      </c>
      <c r="B126" s="53" t="s">
        <v>841</v>
      </c>
      <c r="C126" s="31">
        <v>165.65</v>
      </c>
      <c r="D126" s="36">
        <v>166.88666666666666</v>
      </c>
      <c r="E126" s="36">
        <v>163.86333333333332</v>
      </c>
      <c r="F126" s="36">
        <v>162.07666666666665</v>
      </c>
      <c r="G126" s="36">
        <v>159.05333333333331</v>
      </c>
      <c r="H126" s="36">
        <v>168.67333333333332</v>
      </c>
      <c r="I126" s="36">
        <v>171.69666666666663</v>
      </c>
      <c r="J126" s="36">
        <v>173.48333333333332</v>
      </c>
      <c r="K126" s="31">
        <v>169.91</v>
      </c>
      <c r="L126" s="31">
        <v>165.1</v>
      </c>
      <c r="M126" s="31">
        <v>39.095080000000003</v>
      </c>
      <c r="N126" s="1"/>
      <c r="O126" s="1"/>
    </row>
    <row r="127" spans="1:15" ht="12.75" customHeight="1">
      <c r="A127" s="51">
        <v>118</v>
      </c>
      <c r="B127" s="53" t="s">
        <v>164</v>
      </c>
      <c r="C127" s="31">
        <v>4896.3500000000004</v>
      </c>
      <c r="D127" s="36">
        <v>4907.4000000000005</v>
      </c>
      <c r="E127" s="36">
        <v>4853.8000000000011</v>
      </c>
      <c r="F127" s="36">
        <v>4811.2500000000009</v>
      </c>
      <c r="G127" s="36">
        <v>4757.6500000000015</v>
      </c>
      <c r="H127" s="36">
        <v>4949.9500000000007</v>
      </c>
      <c r="I127" s="36">
        <v>5003.5500000000011</v>
      </c>
      <c r="J127" s="36">
        <v>5046.1000000000004</v>
      </c>
      <c r="K127" s="31">
        <v>4961</v>
      </c>
      <c r="L127" s="31">
        <v>4864.8500000000004</v>
      </c>
      <c r="M127" s="31">
        <v>1.05542</v>
      </c>
      <c r="N127" s="1"/>
      <c r="O127" s="1"/>
    </row>
    <row r="128" spans="1:15" ht="12.75" customHeight="1">
      <c r="A128" s="51">
        <v>119</v>
      </c>
      <c r="B128" s="53" t="s">
        <v>161</v>
      </c>
      <c r="C128" s="31">
        <v>640</v>
      </c>
      <c r="D128" s="36">
        <v>641.58333333333337</v>
      </c>
      <c r="E128" s="36">
        <v>632.41666666666674</v>
      </c>
      <c r="F128" s="36">
        <v>624.83333333333337</v>
      </c>
      <c r="G128" s="36">
        <v>615.66666666666674</v>
      </c>
      <c r="H128" s="36">
        <v>649.16666666666674</v>
      </c>
      <c r="I128" s="36">
        <v>658.33333333333348</v>
      </c>
      <c r="J128" s="36">
        <v>665.91666666666674</v>
      </c>
      <c r="K128" s="31">
        <v>650.75</v>
      </c>
      <c r="L128" s="31">
        <v>634</v>
      </c>
      <c r="M128" s="31">
        <v>43.624789999999997</v>
      </c>
      <c r="N128" s="1"/>
      <c r="O128" s="1"/>
    </row>
    <row r="129" spans="1:15" ht="12.75" customHeight="1">
      <c r="A129" s="51">
        <v>120</v>
      </c>
      <c r="B129" s="53" t="s">
        <v>163</v>
      </c>
      <c r="C129" s="31">
        <v>5338.3</v>
      </c>
      <c r="D129" s="36">
        <v>5402.05</v>
      </c>
      <c r="E129" s="36">
        <v>5257.1</v>
      </c>
      <c r="F129" s="36">
        <v>5175.9000000000005</v>
      </c>
      <c r="G129" s="36">
        <v>5030.9500000000007</v>
      </c>
      <c r="H129" s="36">
        <v>5483.25</v>
      </c>
      <c r="I129" s="36">
        <v>5628.1999999999989</v>
      </c>
      <c r="J129" s="36">
        <v>5709.4</v>
      </c>
      <c r="K129" s="31">
        <v>5547</v>
      </c>
      <c r="L129" s="31">
        <v>5320.85</v>
      </c>
      <c r="M129" s="31">
        <v>4.9681199999999999</v>
      </c>
      <c r="N129" s="1"/>
      <c r="O129" s="1"/>
    </row>
    <row r="130" spans="1:15" ht="12.75" customHeight="1">
      <c r="A130" s="51">
        <v>121</v>
      </c>
      <c r="B130" s="53" t="s">
        <v>162</v>
      </c>
      <c r="C130" s="31">
        <v>3553.55</v>
      </c>
      <c r="D130" s="36">
        <v>3576.5833333333335</v>
      </c>
      <c r="E130" s="36">
        <v>3524.416666666667</v>
      </c>
      <c r="F130" s="36">
        <v>3495.2833333333333</v>
      </c>
      <c r="G130" s="36">
        <v>3443.1166666666668</v>
      </c>
      <c r="H130" s="36">
        <v>3605.7166666666672</v>
      </c>
      <c r="I130" s="36">
        <v>3657.8833333333341</v>
      </c>
      <c r="J130" s="36">
        <v>3687.0166666666673</v>
      </c>
      <c r="K130" s="31">
        <v>3628.75</v>
      </c>
      <c r="L130" s="31">
        <v>3547.45</v>
      </c>
      <c r="M130" s="31">
        <v>20.380880000000001</v>
      </c>
      <c r="N130" s="1"/>
      <c r="O130" s="1"/>
    </row>
    <row r="131" spans="1:15" ht="12.75" customHeight="1">
      <c r="A131" s="51">
        <v>122</v>
      </c>
      <c r="B131" s="53" t="s">
        <v>160</v>
      </c>
      <c r="C131" s="31">
        <v>431.75</v>
      </c>
      <c r="D131" s="36">
        <v>436.06666666666666</v>
      </c>
      <c r="E131" s="36">
        <v>426.13333333333333</v>
      </c>
      <c r="F131" s="36">
        <v>420.51666666666665</v>
      </c>
      <c r="G131" s="36">
        <v>410.58333333333331</v>
      </c>
      <c r="H131" s="36">
        <v>441.68333333333334</v>
      </c>
      <c r="I131" s="36">
        <v>451.61666666666662</v>
      </c>
      <c r="J131" s="36">
        <v>457.23333333333335</v>
      </c>
      <c r="K131" s="31">
        <v>446</v>
      </c>
      <c r="L131" s="31">
        <v>430.45</v>
      </c>
      <c r="M131" s="31">
        <v>21.50488</v>
      </c>
      <c r="N131" s="1"/>
      <c r="O131" s="1"/>
    </row>
    <row r="132" spans="1:15" ht="12.75" customHeight="1">
      <c r="A132" s="51">
        <v>123</v>
      </c>
      <c r="B132" s="53" t="s">
        <v>278</v>
      </c>
      <c r="C132" s="31">
        <v>1125.5999999999999</v>
      </c>
      <c r="D132" s="36">
        <v>1130.9666666666667</v>
      </c>
      <c r="E132" s="36">
        <v>1113.5333333333333</v>
      </c>
      <c r="F132" s="36">
        <v>1101.4666666666667</v>
      </c>
      <c r="G132" s="36">
        <v>1084.0333333333333</v>
      </c>
      <c r="H132" s="36">
        <v>1143.0333333333333</v>
      </c>
      <c r="I132" s="36">
        <v>1160.4666666666667</v>
      </c>
      <c r="J132" s="36">
        <v>1172.5333333333333</v>
      </c>
      <c r="K132" s="31">
        <v>1148.4000000000001</v>
      </c>
      <c r="L132" s="31">
        <v>1118.9000000000001</v>
      </c>
      <c r="M132" s="31">
        <v>26.158899999999999</v>
      </c>
      <c r="N132" s="1"/>
      <c r="O132" s="1"/>
    </row>
    <row r="133" spans="1:15" ht="12.75" customHeight="1">
      <c r="A133" s="51">
        <v>124</v>
      </c>
      <c r="B133" s="53" t="s">
        <v>165</v>
      </c>
      <c r="C133" s="31">
        <v>2050.8000000000002</v>
      </c>
      <c r="D133" s="36">
        <v>2040.2666666666671</v>
      </c>
      <c r="E133" s="36">
        <v>2013.6333333333341</v>
      </c>
      <c r="F133" s="36">
        <v>1976.4666666666669</v>
      </c>
      <c r="G133" s="36">
        <v>1949.8333333333339</v>
      </c>
      <c r="H133" s="36">
        <v>2077.4333333333343</v>
      </c>
      <c r="I133" s="36">
        <v>2104.0666666666671</v>
      </c>
      <c r="J133" s="36">
        <v>2141.2333333333345</v>
      </c>
      <c r="K133" s="31">
        <v>2066.9</v>
      </c>
      <c r="L133" s="31">
        <v>2003.1</v>
      </c>
      <c r="M133" s="31">
        <v>41.734430000000003</v>
      </c>
      <c r="N133" s="1"/>
      <c r="O133" s="1"/>
    </row>
    <row r="134" spans="1:15" ht="12.75" customHeight="1">
      <c r="A134" s="51">
        <v>125</v>
      </c>
      <c r="B134" s="53" t="s">
        <v>178</v>
      </c>
      <c r="C134" s="31">
        <v>140391.54999999999</v>
      </c>
      <c r="D134" s="36">
        <v>138297.18333333332</v>
      </c>
      <c r="E134" s="36">
        <v>134094.36666666664</v>
      </c>
      <c r="F134" s="36">
        <v>127797.18333333332</v>
      </c>
      <c r="G134" s="36">
        <v>123594.36666666664</v>
      </c>
      <c r="H134" s="36">
        <v>144594.36666666664</v>
      </c>
      <c r="I134" s="36">
        <v>148797.18333333335</v>
      </c>
      <c r="J134" s="36">
        <v>155094.36666666664</v>
      </c>
      <c r="K134" s="31">
        <v>142500</v>
      </c>
      <c r="L134" s="31">
        <v>132000</v>
      </c>
      <c r="M134" s="31">
        <v>0.39876</v>
      </c>
      <c r="N134" s="1"/>
      <c r="O134" s="1"/>
    </row>
    <row r="135" spans="1:15" ht="12.75" customHeight="1">
      <c r="A135" s="51">
        <v>126</v>
      </c>
      <c r="B135" s="53" t="s">
        <v>428</v>
      </c>
      <c r="C135" s="31">
        <v>1188.0999999999999</v>
      </c>
      <c r="D135" s="36">
        <v>1198.7333333333333</v>
      </c>
      <c r="E135" s="36">
        <v>1169.4666666666667</v>
      </c>
      <c r="F135" s="36">
        <v>1150.8333333333333</v>
      </c>
      <c r="G135" s="36">
        <v>1121.5666666666666</v>
      </c>
      <c r="H135" s="36">
        <v>1217.3666666666668</v>
      </c>
      <c r="I135" s="36">
        <v>1246.6333333333337</v>
      </c>
      <c r="J135" s="36">
        <v>1265.2666666666669</v>
      </c>
      <c r="K135" s="31">
        <v>1228</v>
      </c>
      <c r="L135" s="31">
        <v>1180.0999999999999</v>
      </c>
      <c r="M135" s="31">
        <v>5.6886799999999997</v>
      </c>
      <c r="N135" s="1"/>
      <c r="O135" s="1"/>
    </row>
    <row r="136" spans="1:15" ht="12.75" customHeight="1">
      <c r="A136" s="51">
        <v>127</v>
      </c>
      <c r="B136" s="53" t="s">
        <v>167</v>
      </c>
      <c r="C136" s="31">
        <v>295.89999999999998</v>
      </c>
      <c r="D136" s="36">
        <v>298.23333333333329</v>
      </c>
      <c r="E136" s="36">
        <v>292.26666666666659</v>
      </c>
      <c r="F136" s="36">
        <v>288.63333333333333</v>
      </c>
      <c r="G136" s="36">
        <v>282.66666666666663</v>
      </c>
      <c r="H136" s="36">
        <v>301.86666666666656</v>
      </c>
      <c r="I136" s="36">
        <v>307.83333333333326</v>
      </c>
      <c r="J136" s="36">
        <v>311.46666666666653</v>
      </c>
      <c r="K136" s="31">
        <v>304.2</v>
      </c>
      <c r="L136" s="31">
        <v>294.60000000000002</v>
      </c>
      <c r="M136" s="31">
        <v>21.49531</v>
      </c>
      <c r="N136" s="1"/>
      <c r="O136" s="1"/>
    </row>
    <row r="137" spans="1:15" ht="12.75" customHeight="1">
      <c r="A137" s="51">
        <v>128</v>
      </c>
      <c r="B137" s="53" t="s">
        <v>166</v>
      </c>
      <c r="C137" s="31">
        <v>2682.95</v>
      </c>
      <c r="D137" s="36">
        <v>2685.3166666666666</v>
      </c>
      <c r="E137" s="36">
        <v>2654.1333333333332</v>
      </c>
      <c r="F137" s="36">
        <v>2625.3166666666666</v>
      </c>
      <c r="G137" s="36">
        <v>2594.1333333333332</v>
      </c>
      <c r="H137" s="36">
        <v>2714.1333333333332</v>
      </c>
      <c r="I137" s="36">
        <v>2745.3166666666666</v>
      </c>
      <c r="J137" s="36">
        <v>2774.1333333333332</v>
      </c>
      <c r="K137" s="31">
        <v>2716.5</v>
      </c>
      <c r="L137" s="31">
        <v>2656.5</v>
      </c>
      <c r="M137" s="31">
        <v>26.731819999999999</v>
      </c>
      <c r="N137" s="1"/>
      <c r="O137" s="1"/>
    </row>
    <row r="138" spans="1:15" ht="12.75" customHeight="1">
      <c r="A138" s="51">
        <v>129</v>
      </c>
      <c r="B138" s="53" t="s">
        <v>803</v>
      </c>
      <c r="C138" s="31">
        <v>2072.35</v>
      </c>
      <c r="D138" s="36">
        <v>2061.4333333333334</v>
      </c>
      <c r="E138" s="36">
        <v>2038.9666666666667</v>
      </c>
      <c r="F138" s="36">
        <v>2005.5833333333333</v>
      </c>
      <c r="G138" s="36">
        <v>1983.1166666666666</v>
      </c>
      <c r="H138" s="36">
        <v>2094.8166666666666</v>
      </c>
      <c r="I138" s="36">
        <v>2117.2833333333338</v>
      </c>
      <c r="J138" s="36">
        <v>2150.666666666667</v>
      </c>
      <c r="K138" s="31">
        <v>2083.9</v>
      </c>
      <c r="L138" s="31">
        <v>2028.05</v>
      </c>
      <c r="M138" s="31">
        <v>7.4060499999999996</v>
      </c>
      <c r="N138" s="1"/>
      <c r="O138" s="1"/>
    </row>
    <row r="139" spans="1:15" ht="12.75" customHeight="1">
      <c r="A139" s="51">
        <v>130</v>
      </c>
      <c r="B139" s="53" t="s">
        <v>169</v>
      </c>
      <c r="C139" s="31">
        <v>652.25</v>
      </c>
      <c r="D139" s="36">
        <v>651.30000000000007</v>
      </c>
      <c r="E139" s="36">
        <v>643.70000000000016</v>
      </c>
      <c r="F139" s="36">
        <v>635.15000000000009</v>
      </c>
      <c r="G139" s="36">
        <v>627.55000000000018</v>
      </c>
      <c r="H139" s="36">
        <v>659.85000000000014</v>
      </c>
      <c r="I139" s="36">
        <v>667.45</v>
      </c>
      <c r="J139" s="36">
        <v>676.00000000000011</v>
      </c>
      <c r="K139" s="31">
        <v>658.9</v>
      </c>
      <c r="L139" s="31">
        <v>642.75</v>
      </c>
      <c r="M139" s="31">
        <v>29.38101</v>
      </c>
      <c r="N139" s="1"/>
      <c r="O139" s="1"/>
    </row>
    <row r="140" spans="1:15" ht="12.75" customHeight="1">
      <c r="A140" s="51">
        <v>131</v>
      </c>
      <c r="B140" s="53" t="s">
        <v>170</v>
      </c>
      <c r="C140" s="31">
        <v>12218.85</v>
      </c>
      <c r="D140" s="36">
        <v>12254.566666666668</v>
      </c>
      <c r="E140" s="36">
        <v>12116.433333333334</v>
      </c>
      <c r="F140" s="36">
        <v>12014.016666666666</v>
      </c>
      <c r="G140" s="36">
        <v>11875.883333333333</v>
      </c>
      <c r="H140" s="36">
        <v>12356.983333333335</v>
      </c>
      <c r="I140" s="36">
        <v>12495.11666666667</v>
      </c>
      <c r="J140" s="36">
        <v>12597.533333333336</v>
      </c>
      <c r="K140" s="31">
        <v>12392.7</v>
      </c>
      <c r="L140" s="31">
        <v>12152.15</v>
      </c>
      <c r="M140" s="31">
        <v>3.5857700000000001</v>
      </c>
      <c r="N140" s="1"/>
      <c r="O140" s="1"/>
    </row>
    <row r="141" spans="1:15" ht="12.75" customHeight="1">
      <c r="A141" s="51">
        <v>132</v>
      </c>
      <c r="B141" s="53" t="s">
        <v>174</v>
      </c>
      <c r="C141" s="31">
        <v>1106.5999999999999</v>
      </c>
      <c r="D141" s="36">
        <v>1095.6333333333334</v>
      </c>
      <c r="E141" s="36">
        <v>1080.3166666666668</v>
      </c>
      <c r="F141" s="36">
        <v>1054.0333333333333</v>
      </c>
      <c r="G141" s="36">
        <v>1038.7166666666667</v>
      </c>
      <c r="H141" s="36">
        <v>1121.916666666667</v>
      </c>
      <c r="I141" s="36">
        <v>1137.2333333333336</v>
      </c>
      <c r="J141" s="36">
        <v>1163.5166666666671</v>
      </c>
      <c r="K141" s="31">
        <v>1110.95</v>
      </c>
      <c r="L141" s="31">
        <v>1069.3499999999999</v>
      </c>
      <c r="M141" s="31">
        <v>8.49512</v>
      </c>
      <c r="N141" s="1"/>
      <c r="O141" s="1"/>
    </row>
    <row r="142" spans="1:15" ht="12.75" customHeight="1">
      <c r="A142" s="51">
        <v>133</v>
      </c>
      <c r="B142" s="53" t="s">
        <v>280</v>
      </c>
      <c r="C142" s="31">
        <v>874.95</v>
      </c>
      <c r="D142" s="36">
        <v>870.6</v>
      </c>
      <c r="E142" s="36">
        <v>855.5</v>
      </c>
      <c r="F142" s="36">
        <v>836.05</v>
      </c>
      <c r="G142" s="36">
        <v>820.94999999999993</v>
      </c>
      <c r="H142" s="36">
        <v>890.05000000000007</v>
      </c>
      <c r="I142" s="36">
        <v>905.1500000000002</v>
      </c>
      <c r="J142" s="36">
        <v>924.60000000000014</v>
      </c>
      <c r="K142" s="31">
        <v>885.7</v>
      </c>
      <c r="L142" s="31">
        <v>851.15</v>
      </c>
      <c r="M142" s="31">
        <v>14.90179</v>
      </c>
      <c r="N142" s="1"/>
      <c r="O142" s="1"/>
    </row>
    <row r="143" spans="1:15" ht="12.75" customHeight="1">
      <c r="A143" s="51">
        <v>134</v>
      </c>
      <c r="B143" s="53" t="s">
        <v>433</v>
      </c>
      <c r="C143" s="31">
        <v>4885.1000000000004</v>
      </c>
      <c r="D143" s="36">
        <v>4893.3666666666668</v>
      </c>
      <c r="E143" s="36">
        <v>4781.7333333333336</v>
      </c>
      <c r="F143" s="36">
        <v>4678.3666666666668</v>
      </c>
      <c r="G143" s="36">
        <v>4566.7333333333336</v>
      </c>
      <c r="H143" s="36">
        <v>4996.7333333333336</v>
      </c>
      <c r="I143" s="36">
        <v>5108.3666666666668</v>
      </c>
      <c r="J143" s="36">
        <v>5211.7333333333336</v>
      </c>
      <c r="K143" s="31">
        <v>5005</v>
      </c>
      <c r="L143" s="31">
        <v>4790</v>
      </c>
      <c r="M143" s="31">
        <v>15.852130000000001</v>
      </c>
      <c r="N143" s="1"/>
      <c r="O143" s="1"/>
    </row>
    <row r="144" spans="1:15" ht="12.75" customHeight="1">
      <c r="A144" s="51">
        <v>139</v>
      </c>
      <c r="B144" s="53" t="s">
        <v>281</v>
      </c>
      <c r="C144" s="31">
        <v>72</v>
      </c>
      <c r="D144" s="36">
        <v>71.720000000000013</v>
      </c>
      <c r="E144" s="36">
        <v>71.15000000000002</v>
      </c>
      <c r="F144" s="36">
        <v>70.300000000000011</v>
      </c>
      <c r="G144" s="36">
        <v>69.730000000000018</v>
      </c>
      <c r="H144" s="36">
        <v>72.570000000000022</v>
      </c>
      <c r="I144" s="36">
        <v>73.140000000000015</v>
      </c>
      <c r="J144" s="36">
        <v>73.990000000000023</v>
      </c>
      <c r="K144" s="31">
        <v>72.290000000000006</v>
      </c>
      <c r="L144" s="31">
        <v>70.87</v>
      </c>
      <c r="M144" s="31">
        <v>48.316009999999999</v>
      </c>
      <c r="N144" s="1"/>
      <c r="O144" s="1"/>
    </row>
    <row r="145" spans="1:15" ht="12.75" customHeight="1">
      <c r="A145" s="51">
        <v>140</v>
      </c>
      <c r="B145" s="53" t="s">
        <v>177</v>
      </c>
      <c r="C145" s="31">
        <v>2645.5</v>
      </c>
      <c r="D145" s="36">
        <v>2668.8833333333332</v>
      </c>
      <c r="E145" s="36">
        <v>2613.7666666666664</v>
      </c>
      <c r="F145" s="36">
        <v>2582.0333333333333</v>
      </c>
      <c r="G145" s="36">
        <v>2526.9166666666665</v>
      </c>
      <c r="H145" s="36">
        <v>2700.6166666666663</v>
      </c>
      <c r="I145" s="36">
        <v>2755.7333333333331</v>
      </c>
      <c r="J145" s="36">
        <v>2787.4666666666662</v>
      </c>
      <c r="K145" s="31">
        <v>2724</v>
      </c>
      <c r="L145" s="31">
        <v>2637.15</v>
      </c>
      <c r="M145" s="31">
        <v>4.3705100000000003</v>
      </c>
      <c r="N145" s="1"/>
      <c r="O145" s="1"/>
    </row>
    <row r="146" spans="1:15" ht="12.75" customHeight="1">
      <c r="A146" s="51">
        <v>141</v>
      </c>
      <c r="B146" s="53" t="s">
        <v>179</v>
      </c>
      <c r="C146" s="31">
        <v>1848.05</v>
      </c>
      <c r="D146" s="36">
        <v>1846.55</v>
      </c>
      <c r="E146" s="36">
        <v>1830</v>
      </c>
      <c r="F146" s="36">
        <v>1811.95</v>
      </c>
      <c r="G146" s="36">
        <v>1795.4</v>
      </c>
      <c r="H146" s="36">
        <v>1864.6</v>
      </c>
      <c r="I146" s="36">
        <v>1881.1499999999996</v>
      </c>
      <c r="J146" s="36">
        <v>1899.1999999999998</v>
      </c>
      <c r="K146" s="31">
        <v>1863.1</v>
      </c>
      <c r="L146" s="31">
        <v>1828.5</v>
      </c>
      <c r="M146" s="31">
        <v>5.7044899999999998</v>
      </c>
      <c r="N146" s="1"/>
      <c r="O146" s="1"/>
    </row>
    <row r="147" spans="1:15" ht="12.75" customHeight="1">
      <c r="A147" s="51">
        <v>142</v>
      </c>
      <c r="B147" s="53" t="s">
        <v>440</v>
      </c>
      <c r="C147" s="31">
        <v>98.78</v>
      </c>
      <c r="D147" s="36">
        <v>99.08</v>
      </c>
      <c r="E147" s="36">
        <v>97.96</v>
      </c>
      <c r="F147" s="36">
        <v>97.14</v>
      </c>
      <c r="G147" s="36">
        <v>96.02</v>
      </c>
      <c r="H147" s="36">
        <v>99.899999999999991</v>
      </c>
      <c r="I147" s="36">
        <v>101.02</v>
      </c>
      <c r="J147" s="36">
        <v>101.83999999999999</v>
      </c>
      <c r="K147" s="31">
        <v>100.2</v>
      </c>
      <c r="L147" s="31">
        <v>98.26</v>
      </c>
      <c r="M147" s="31">
        <v>270.76745</v>
      </c>
      <c r="N147" s="1"/>
      <c r="O147" s="1"/>
    </row>
    <row r="148" spans="1:15" ht="12.75" customHeight="1">
      <c r="A148" s="51">
        <v>143</v>
      </c>
      <c r="B148" s="53" t="s">
        <v>184</v>
      </c>
      <c r="C148" s="31">
        <v>222.49</v>
      </c>
      <c r="D148" s="36">
        <v>224.71333333333334</v>
      </c>
      <c r="E148" s="36">
        <v>219.68666666666667</v>
      </c>
      <c r="F148" s="36">
        <v>216.88333333333333</v>
      </c>
      <c r="G148" s="36">
        <v>211.85666666666665</v>
      </c>
      <c r="H148" s="36">
        <v>227.51666666666668</v>
      </c>
      <c r="I148" s="36">
        <v>232.54333333333338</v>
      </c>
      <c r="J148" s="36">
        <v>235.34666666666669</v>
      </c>
      <c r="K148" s="31">
        <v>229.74</v>
      </c>
      <c r="L148" s="31">
        <v>221.91</v>
      </c>
      <c r="M148" s="31">
        <v>61.639679999999998</v>
      </c>
      <c r="N148" s="1"/>
      <c r="O148" s="1"/>
    </row>
    <row r="149" spans="1:15" ht="12.75" customHeight="1">
      <c r="A149" s="51">
        <v>144</v>
      </c>
      <c r="B149" s="53" t="s">
        <v>186</v>
      </c>
      <c r="C149" s="31">
        <v>407.7</v>
      </c>
      <c r="D149" s="36">
        <v>410.16666666666669</v>
      </c>
      <c r="E149" s="36">
        <v>403.33333333333337</v>
      </c>
      <c r="F149" s="36">
        <v>398.9666666666667</v>
      </c>
      <c r="G149" s="36">
        <v>392.13333333333338</v>
      </c>
      <c r="H149" s="36">
        <v>414.53333333333336</v>
      </c>
      <c r="I149" s="36">
        <v>421.36666666666673</v>
      </c>
      <c r="J149" s="36">
        <v>425.73333333333335</v>
      </c>
      <c r="K149" s="31">
        <v>417</v>
      </c>
      <c r="L149" s="31">
        <v>405.8</v>
      </c>
      <c r="M149" s="31">
        <v>164.47385</v>
      </c>
      <c r="N149" s="1"/>
      <c r="O149" s="1"/>
    </row>
    <row r="150" spans="1:15" ht="12.75" customHeight="1">
      <c r="A150" s="51">
        <v>145</v>
      </c>
      <c r="B150" s="53" t="s">
        <v>182</v>
      </c>
      <c r="C150" s="31">
        <v>3549.45</v>
      </c>
      <c r="D150" s="36">
        <v>3576.9</v>
      </c>
      <c r="E150" s="36">
        <v>3509.8</v>
      </c>
      <c r="F150" s="36">
        <v>3470.15</v>
      </c>
      <c r="G150" s="36">
        <v>3403.05</v>
      </c>
      <c r="H150" s="36">
        <v>3616.55</v>
      </c>
      <c r="I150" s="36">
        <v>3683.6499999999996</v>
      </c>
      <c r="J150" s="36">
        <v>3723.3</v>
      </c>
      <c r="K150" s="31">
        <v>3644</v>
      </c>
      <c r="L150" s="31">
        <v>3537.25</v>
      </c>
      <c r="M150" s="31">
        <v>0.94435000000000002</v>
      </c>
      <c r="N150" s="1"/>
      <c r="O150" s="1"/>
    </row>
    <row r="151" spans="1:15" ht="12.75" customHeight="1">
      <c r="A151" s="51">
        <v>146</v>
      </c>
      <c r="B151" s="53" t="s">
        <v>183</v>
      </c>
      <c r="C151" s="31">
        <v>2489.1</v>
      </c>
      <c r="D151" s="36">
        <v>2497.3666666666668</v>
      </c>
      <c r="E151" s="36">
        <v>2469.7333333333336</v>
      </c>
      <c r="F151" s="36">
        <v>2450.3666666666668</v>
      </c>
      <c r="G151" s="36">
        <v>2422.7333333333336</v>
      </c>
      <c r="H151" s="36">
        <v>2516.7333333333336</v>
      </c>
      <c r="I151" s="36">
        <v>2544.3666666666668</v>
      </c>
      <c r="J151" s="36">
        <v>2563.7333333333336</v>
      </c>
      <c r="K151" s="31">
        <v>2525</v>
      </c>
      <c r="L151" s="31">
        <v>2478</v>
      </c>
      <c r="M151" s="31">
        <v>14.25006</v>
      </c>
      <c r="N151" s="1"/>
      <c r="O151" s="1"/>
    </row>
    <row r="152" spans="1:15" ht="12.75" customHeight="1">
      <c r="A152" s="51">
        <v>147</v>
      </c>
      <c r="B152" s="53" t="s">
        <v>187</v>
      </c>
      <c r="C152" s="31">
        <v>1744.6</v>
      </c>
      <c r="D152" s="36">
        <v>1757.1166666666668</v>
      </c>
      <c r="E152" s="36">
        <v>1728.2833333333335</v>
      </c>
      <c r="F152" s="36">
        <v>1711.9666666666667</v>
      </c>
      <c r="G152" s="36">
        <v>1683.1333333333334</v>
      </c>
      <c r="H152" s="36">
        <v>1773.4333333333336</v>
      </c>
      <c r="I152" s="36">
        <v>1802.2666666666667</v>
      </c>
      <c r="J152" s="36">
        <v>1818.5833333333337</v>
      </c>
      <c r="K152" s="31">
        <v>1785.95</v>
      </c>
      <c r="L152" s="31">
        <v>1740.8</v>
      </c>
      <c r="M152" s="31">
        <v>6.6045100000000003</v>
      </c>
      <c r="N152" s="1"/>
      <c r="O152" s="1"/>
    </row>
    <row r="153" spans="1:15" ht="12.75" customHeight="1">
      <c r="A153" s="51">
        <v>148</v>
      </c>
      <c r="B153" s="53" t="s">
        <v>189</v>
      </c>
      <c r="C153" s="31">
        <v>322.7</v>
      </c>
      <c r="D153" s="36">
        <v>324.4666666666667</v>
      </c>
      <c r="E153" s="36">
        <v>319.93333333333339</v>
      </c>
      <c r="F153" s="36">
        <v>317.16666666666669</v>
      </c>
      <c r="G153" s="36">
        <v>312.63333333333338</v>
      </c>
      <c r="H153" s="36">
        <v>327.23333333333341</v>
      </c>
      <c r="I153" s="36">
        <v>331.76666666666671</v>
      </c>
      <c r="J153" s="36">
        <v>334.53333333333342</v>
      </c>
      <c r="K153" s="31">
        <v>329</v>
      </c>
      <c r="L153" s="31">
        <v>321.7</v>
      </c>
      <c r="M153" s="31">
        <v>234.78224</v>
      </c>
      <c r="N153" s="1"/>
      <c r="O153" s="1"/>
    </row>
    <row r="154" spans="1:15" ht="12.75" customHeight="1">
      <c r="A154" s="51">
        <v>149</v>
      </c>
      <c r="B154" s="53" t="s">
        <v>283</v>
      </c>
      <c r="C154" s="31">
        <v>612.85</v>
      </c>
      <c r="D154" s="36">
        <v>609.5333333333333</v>
      </c>
      <c r="E154" s="36">
        <v>600.56666666666661</v>
      </c>
      <c r="F154" s="36">
        <v>588.2833333333333</v>
      </c>
      <c r="G154" s="36">
        <v>579.31666666666661</v>
      </c>
      <c r="H154" s="36">
        <v>621.81666666666661</v>
      </c>
      <c r="I154" s="36">
        <v>630.7833333333333</v>
      </c>
      <c r="J154" s="36">
        <v>643.06666666666661</v>
      </c>
      <c r="K154" s="31">
        <v>618.5</v>
      </c>
      <c r="L154" s="31">
        <v>597.25</v>
      </c>
      <c r="M154" s="31">
        <v>71.451830000000001</v>
      </c>
      <c r="N154" s="1"/>
      <c r="O154" s="1"/>
    </row>
    <row r="155" spans="1:15" ht="12.75" customHeight="1">
      <c r="A155" s="51">
        <v>150</v>
      </c>
      <c r="B155" s="53" t="s">
        <v>284</v>
      </c>
      <c r="C155" s="31">
        <v>508.5</v>
      </c>
      <c r="D155" s="36">
        <v>515.08333333333337</v>
      </c>
      <c r="E155" s="36">
        <v>495.16666666666674</v>
      </c>
      <c r="F155" s="36">
        <v>481.83333333333337</v>
      </c>
      <c r="G155" s="36">
        <v>461.91666666666674</v>
      </c>
      <c r="H155" s="36">
        <v>528.41666666666674</v>
      </c>
      <c r="I155" s="36">
        <v>548.33333333333348</v>
      </c>
      <c r="J155" s="36">
        <v>561.66666666666674</v>
      </c>
      <c r="K155" s="31">
        <v>535</v>
      </c>
      <c r="L155" s="31">
        <v>501.75</v>
      </c>
      <c r="M155" s="31">
        <v>104.67494000000001</v>
      </c>
      <c r="N155" s="1"/>
      <c r="O155" s="1"/>
    </row>
    <row r="156" spans="1:15" ht="12.75" customHeight="1">
      <c r="A156" s="51">
        <v>151</v>
      </c>
      <c r="B156" s="53" t="s">
        <v>285</v>
      </c>
      <c r="C156" s="31">
        <v>1476</v>
      </c>
      <c r="D156" s="36">
        <v>1480.3333333333333</v>
      </c>
      <c r="E156" s="36">
        <v>1450.6666666666665</v>
      </c>
      <c r="F156" s="36">
        <v>1425.3333333333333</v>
      </c>
      <c r="G156" s="36">
        <v>1395.6666666666665</v>
      </c>
      <c r="H156" s="36">
        <v>1505.6666666666665</v>
      </c>
      <c r="I156" s="36">
        <v>1535.333333333333</v>
      </c>
      <c r="J156" s="36">
        <v>1560.6666666666665</v>
      </c>
      <c r="K156" s="31">
        <v>1510</v>
      </c>
      <c r="L156" s="31">
        <v>1455</v>
      </c>
      <c r="M156" s="31">
        <v>10.06758</v>
      </c>
      <c r="N156" s="1"/>
      <c r="O156" s="1"/>
    </row>
    <row r="157" spans="1:15" ht="12.75" customHeight="1">
      <c r="A157" s="51">
        <v>152</v>
      </c>
      <c r="B157" s="53" t="s">
        <v>196</v>
      </c>
      <c r="C157" s="31">
        <v>4457.25</v>
      </c>
      <c r="D157" s="36">
        <v>4466.25</v>
      </c>
      <c r="E157" s="36">
        <v>4382.5</v>
      </c>
      <c r="F157" s="36">
        <v>4307.75</v>
      </c>
      <c r="G157" s="36">
        <v>4224</v>
      </c>
      <c r="H157" s="36">
        <v>4541</v>
      </c>
      <c r="I157" s="36">
        <v>4624.75</v>
      </c>
      <c r="J157" s="36">
        <v>4699.5</v>
      </c>
      <c r="K157" s="31">
        <v>4550</v>
      </c>
      <c r="L157" s="31">
        <v>4391.5</v>
      </c>
      <c r="M157" s="31">
        <v>4.6255199999999999</v>
      </c>
      <c r="N157" s="1"/>
      <c r="O157" s="1"/>
    </row>
    <row r="158" spans="1:15" ht="12.75" customHeight="1">
      <c r="A158" s="51">
        <v>153</v>
      </c>
      <c r="B158" s="53" t="s">
        <v>190</v>
      </c>
      <c r="C158" s="31">
        <v>40734</v>
      </c>
      <c r="D158" s="36">
        <v>40991.716666666667</v>
      </c>
      <c r="E158" s="36">
        <v>40008.283333333333</v>
      </c>
      <c r="F158" s="36">
        <v>39282.566666666666</v>
      </c>
      <c r="G158" s="36">
        <v>38299.133333333331</v>
      </c>
      <c r="H158" s="36">
        <v>41717.433333333334</v>
      </c>
      <c r="I158" s="36">
        <v>42700.866666666669</v>
      </c>
      <c r="J158" s="36">
        <v>43426.583333333336</v>
      </c>
      <c r="K158" s="31">
        <v>41975.15</v>
      </c>
      <c r="L158" s="31">
        <v>40266</v>
      </c>
      <c r="M158" s="31">
        <v>0.33948</v>
      </c>
      <c r="N158" s="1"/>
      <c r="O158" s="1"/>
    </row>
    <row r="159" spans="1:15" ht="12.75" customHeight="1">
      <c r="A159" s="51">
        <v>154</v>
      </c>
      <c r="B159" s="53" t="s">
        <v>286</v>
      </c>
      <c r="C159" s="31">
        <v>1792.35</v>
      </c>
      <c r="D159" s="36">
        <v>1793.7833333333335</v>
      </c>
      <c r="E159" s="36">
        <v>1748.5666666666671</v>
      </c>
      <c r="F159" s="36">
        <v>1704.7833333333335</v>
      </c>
      <c r="G159" s="36">
        <v>1659.5666666666671</v>
      </c>
      <c r="H159" s="36">
        <v>1837.5666666666671</v>
      </c>
      <c r="I159" s="36">
        <v>1882.7833333333338</v>
      </c>
      <c r="J159" s="36">
        <v>1926.5666666666671</v>
      </c>
      <c r="K159" s="31">
        <v>1839</v>
      </c>
      <c r="L159" s="31">
        <v>1750</v>
      </c>
      <c r="M159" s="31">
        <v>7.7039299999999997</v>
      </c>
      <c r="N159" s="1"/>
      <c r="O159" s="1"/>
    </row>
    <row r="160" spans="1:15" ht="12.75" customHeight="1">
      <c r="A160" s="51">
        <v>155</v>
      </c>
      <c r="B160" s="53" t="s">
        <v>192</v>
      </c>
      <c r="C160" s="31">
        <v>4611.3999999999996</v>
      </c>
      <c r="D160" s="36">
        <v>4636.8</v>
      </c>
      <c r="E160" s="36">
        <v>4574.6000000000004</v>
      </c>
      <c r="F160" s="36">
        <v>4537.8</v>
      </c>
      <c r="G160" s="36">
        <v>4475.6000000000004</v>
      </c>
      <c r="H160" s="36">
        <v>4673.6000000000004</v>
      </c>
      <c r="I160" s="36">
        <v>4735.7999999999993</v>
      </c>
      <c r="J160" s="36">
        <v>4772.6000000000004</v>
      </c>
      <c r="K160" s="31">
        <v>4699</v>
      </c>
      <c r="L160" s="31">
        <v>4600</v>
      </c>
      <c r="M160" s="31">
        <v>2.9306899999999998</v>
      </c>
      <c r="N160" s="1"/>
      <c r="O160" s="1"/>
    </row>
    <row r="161" spans="1:15" ht="12.75" customHeight="1">
      <c r="A161" s="51">
        <v>156</v>
      </c>
      <c r="B161" s="53" t="s">
        <v>193</v>
      </c>
      <c r="C161" s="31">
        <v>364</v>
      </c>
      <c r="D161" s="36">
        <v>364.5</v>
      </c>
      <c r="E161" s="36">
        <v>361.3</v>
      </c>
      <c r="F161" s="36">
        <v>358.6</v>
      </c>
      <c r="G161" s="36">
        <v>355.40000000000003</v>
      </c>
      <c r="H161" s="36">
        <v>367.2</v>
      </c>
      <c r="I161" s="36">
        <v>370.40000000000003</v>
      </c>
      <c r="J161" s="36">
        <v>373.09999999999997</v>
      </c>
      <c r="K161" s="31">
        <v>367.7</v>
      </c>
      <c r="L161" s="31">
        <v>361.8</v>
      </c>
      <c r="M161" s="31">
        <v>35.172420000000002</v>
      </c>
      <c r="N161" s="1"/>
      <c r="O161" s="1"/>
    </row>
    <row r="162" spans="1:15" ht="12.75" customHeight="1">
      <c r="A162" s="51">
        <v>157</v>
      </c>
      <c r="B162" s="53" t="s">
        <v>195</v>
      </c>
      <c r="C162" s="31">
        <v>3168.3</v>
      </c>
      <c r="D162" s="36">
        <v>3199.0833333333335</v>
      </c>
      <c r="E162" s="36">
        <v>3119.2166666666672</v>
      </c>
      <c r="F162" s="36">
        <v>3070.1333333333337</v>
      </c>
      <c r="G162" s="36">
        <v>2990.2666666666673</v>
      </c>
      <c r="H162" s="36">
        <v>3248.166666666667</v>
      </c>
      <c r="I162" s="36">
        <v>3328.0333333333328</v>
      </c>
      <c r="J162" s="36">
        <v>3377.1166666666668</v>
      </c>
      <c r="K162" s="31">
        <v>3278.95</v>
      </c>
      <c r="L162" s="31">
        <v>3150</v>
      </c>
      <c r="M162" s="31">
        <v>13.974679999999999</v>
      </c>
      <c r="N162" s="1"/>
      <c r="O162" s="1"/>
    </row>
    <row r="163" spans="1:15" ht="12.75" customHeight="1">
      <c r="A163" s="51">
        <v>158</v>
      </c>
      <c r="B163" s="53" t="s">
        <v>191</v>
      </c>
      <c r="C163" s="31">
        <v>939.95</v>
      </c>
      <c r="D163" s="36">
        <v>952.33333333333337</v>
      </c>
      <c r="E163" s="36">
        <v>924.91666666666674</v>
      </c>
      <c r="F163" s="36">
        <v>909.88333333333333</v>
      </c>
      <c r="G163" s="36">
        <v>882.4666666666667</v>
      </c>
      <c r="H163" s="36">
        <v>967.36666666666679</v>
      </c>
      <c r="I163" s="36">
        <v>994.78333333333353</v>
      </c>
      <c r="J163" s="36">
        <v>1009.8166666666668</v>
      </c>
      <c r="K163" s="31">
        <v>979.75</v>
      </c>
      <c r="L163" s="31">
        <v>937.3</v>
      </c>
      <c r="M163" s="31">
        <v>32.572839999999999</v>
      </c>
      <c r="N163" s="1"/>
      <c r="O163" s="1"/>
    </row>
    <row r="164" spans="1:15" ht="12.75" customHeight="1">
      <c r="A164" s="51">
        <v>159</v>
      </c>
      <c r="B164" s="53" t="s">
        <v>198</v>
      </c>
      <c r="C164" s="31">
        <v>6632.4</v>
      </c>
      <c r="D164" s="36">
        <v>6651.833333333333</v>
      </c>
      <c r="E164" s="36">
        <v>6595.6666666666661</v>
      </c>
      <c r="F164" s="36">
        <v>6558.9333333333334</v>
      </c>
      <c r="G164" s="36">
        <v>6502.7666666666664</v>
      </c>
      <c r="H164" s="36">
        <v>6688.5666666666657</v>
      </c>
      <c r="I164" s="36">
        <v>6744.7333333333318</v>
      </c>
      <c r="J164" s="36">
        <v>6781.4666666666653</v>
      </c>
      <c r="K164" s="31">
        <v>6708</v>
      </c>
      <c r="L164" s="31">
        <v>6615.1</v>
      </c>
      <c r="M164" s="31">
        <v>2.1123400000000001</v>
      </c>
      <c r="N164" s="1"/>
      <c r="O164" s="1"/>
    </row>
    <row r="165" spans="1:15" ht="12.75" customHeight="1">
      <c r="A165" s="51">
        <v>160</v>
      </c>
      <c r="B165" s="53" t="s">
        <v>287</v>
      </c>
      <c r="C165" s="31">
        <v>368.8</v>
      </c>
      <c r="D165" s="36">
        <v>365.26666666666671</v>
      </c>
      <c r="E165" s="36">
        <v>353.63333333333344</v>
      </c>
      <c r="F165" s="36">
        <v>338.46666666666675</v>
      </c>
      <c r="G165" s="36">
        <v>326.83333333333348</v>
      </c>
      <c r="H165" s="36">
        <v>380.43333333333339</v>
      </c>
      <c r="I165" s="36">
        <v>392.06666666666672</v>
      </c>
      <c r="J165" s="36">
        <v>407.23333333333335</v>
      </c>
      <c r="K165" s="31">
        <v>376.9</v>
      </c>
      <c r="L165" s="31">
        <v>350.1</v>
      </c>
      <c r="M165" s="31">
        <v>76.463759999999994</v>
      </c>
      <c r="N165" s="1"/>
      <c r="O165" s="1"/>
    </row>
    <row r="166" spans="1:15" ht="12.75" customHeight="1">
      <c r="A166" s="51">
        <v>161</v>
      </c>
      <c r="B166" s="53" t="s">
        <v>194</v>
      </c>
      <c r="C166" s="31">
        <v>492.15</v>
      </c>
      <c r="D166" s="36">
        <v>493.9666666666667</v>
      </c>
      <c r="E166" s="36">
        <v>484.53333333333342</v>
      </c>
      <c r="F166" s="36">
        <v>476.91666666666674</v>
      </c>
      <c r="G166" s="36">
        <v>467.48333333333346</v>
      </c>
      <c r="H166" s="36">
        <v>501.58333333333337</v>
      </c>
      <c r="I166" s="36">
        <v>511.01666666666665</v>
      </c>
      <c r="J166" s="36">
        <v>518.63333333333333</v>
      </c>
      <c r="K166" s="31">
        <v>503.4</v>
      </c>
      <c r="L166" s="31">
        <v>486.35</v>
      </c>
      <c r="M166" s="31">
        <v>139.99802</v>
      </c>
      <c r="N166" s="1"/>
      <c r="O166" s="1"/>
    </row>
    <row r="167" spans="1:15" ht="12.75" customHeight="1">
      <c r="A167" s="51">
        <v>162</v>
      </c>
      <c r="B167" s="53" t="s">
        <v>199</v>
      </c>
      <c r="C167" s="31">
        <v>342.65</v>
      </c>
      <c r="D167" s="36">
        <v>346.3</v>
      </c>
      <c r="E167" s="36">
        <v>337.6</v>
      </c>
      <c r="F167" s="36">
        <v>332.55</v>
      </c>
      <c r="G167" s="36">
        <v>323.85000000000002</v>
      </c>
      <c r="H167" s="36">
        <v>351.35</v>
      </c>
      <c r="I167" s="36">
        <v>360.04999999999995</v>
      </c>
      <c r="J167" s="36">
        <v>365.1</v>
      </c>
      <c r="K167" s="31">
        <v>355</v>
      </c>
      <c r="L167" s="31">
        <v>341.25</v>
      </c>
      <c r="M167" s="31">
        <v>154.89731</v>
      </c>
      <c r="N167" s="1"/>
      <c r="O167" s="1"/>
    </row>
    <row r="168" spans="1:15" ht="12.75" customHeight="1">
      <c r="A168" s="51">
        <v>163</v>
      </c>
      <c r="B168" s="53" t="s">
        <v>288</v>
      </c>
      <c r="C168" s="31">
        <v>1669</v>
      </c>
      <c r="D168" s="36">
        <v>1672.1833333333334</v>
      </c>
      <c r="E168" s="36">
        <v>1645.8666666666668</v>
      </c>
      <c r="F168" s="36">
        <v>1622.7333333333333</v>
      </c>
      <c r="G168" s="36">
        <v>1596.4166666666667</v>
      </c>
      <c r="H168" s="36">
        <v>1695.3166666666668</v>
      </c>
      <c r="I168" s="36">
        <v>1721.6333333333334</v>
      </c>
      <c r="J168" s="36">
        <v>1744.7666666666669</v>
      </c>
      <c r="K168" s="31">
        <v>1698.5</v>
      </c>
      <c r="L168" s="31">
        <v>1649.05</v>
      </c>
      <c r="M168" s="31">
        <v>9.5504300000000004</v>
      </c>
      <c r="N168" s="1"/>
      <c r="O168" s="1"/>
    </row>
    <row r="169" spans="1:15" ht="12.75" customHeight="1">
      <c r="A169" s="51">
        <v>164</v>
      </c>
      <c r="B169" s="53" t="s">
        <v>289</v>
      </c>
      <c r="C169" s="31">
        <v>17048.349999999999</v>
      </c>
      <c r="D169" s="36">
        <v>17178.95</v>
      </c>
      <c r="E169" s="36">
        <v>16859.900000000001</v>
      </c>
      <c r="F169" s="36">
        <v>16671.45</v>
      </c>
      <c r="G169" s="36">
        <v>16352.400000000001</v>
      </c>
      <c r="H169" s="36">
        <v>17367.400000000001</v>
      </c>
      <c r="I169" s="36">
        <v>17686.449999999997</v>
      </c>
      <c r="J169" s="36">
        <v>17874.900000000001</v>
      </c>
      <c r="K169" s="31">
        <v>17498</v>
      </c>
      <c r="L169" s="31">
        <v>16990.5</v>
      </c>
      <c r="M169" s="31">
        <v>6.7049999999999998E-2</v>
      </c>
      <c r="N169" s="1"/>
      <c r="O169" s="1"/>
    </row>
    <row r="170" spans="1:15" ht="12.75" customHeight="1">
      <c r="A170" s="51">
        <v>165</v>
      </c>
      <c r="B170" s="53" t="s">
        <v>197</v>
      </c>
      <c r="C170" s="31">
        <v>114.02</v>
      </c>
      <c r="D170" s="36">
        <v>114.70666666666666</v>
      </c>
      <c r="E170" s="36">
        <v>113.11333333333333</v>
      </c>
      <c r="F170" s="36">
        <v>112.20666666666666</v>
      </c>
      <c r="G170" s="36">
        <v>110.61333333333333</v>
      </c>
      <c r="H170" s="36">
        <v>115.61333333333333</v>
      </c>
      <c r="I170" s="36">
        <v>117.20666666666666</v>
      </c>
      <c r="J170" s="36">
        <v>118.11333333333333</v>
      </c>
      <c r="K170" s="31">
        <v>116.3</v>
      </c>
      <c r="L170" s="31">
        <v>113.8</v>
      </c>
      <c r="M170" s="31">
        <v>279.41633000000002</v>
      </c>
      <c r="N170" s="1"/>
      <c r="O170" s="1"/>
    </row>
    <row r="171" spans="1:15" ht="12.75" customHeight="1">
      <c r="A171" s="51">
        <v>166</v>
      </c>
      <c r="B171" t="s">
        <v>204</v>
      </c>
      <c r="C171" s="31">
        <v>583.54999999999995</v>
      </c>
      <c r="D171" s="36">
        <v>586.55000000000007</v>
      </c>
      <c r="E171" s="36">
        <v>578.90000000000009</v>
      </c>
      <c r="F171" s="36">
        <v>574.25</v>
      </c>
      <c r="G171" s="36">
        <v>566.6</v>
      </c>
      <c r="H171" s="36">
        <v>591.20000000000016</v>
      </c>
      <c r="I171" s="36">
        <v>598.85</v>
      </c>
      <c r="J171" s="36">
        <v>603.50000000000023</v>
      </c>
      <c r="K171" s="31">
        <v>594.20000000000005</v>
      </c>
      <c r="L171" s="31">
        <v>581.9</v>
      </c>
      <c r="M171" s="31">
        <v>72.339830000000006</v>
      </c>
      <c r="N171" s="1"/>
      <c r="O171" s="1"/>
    </row>
    <row r="172" spans="1:15" ht="12.75" customHeight="1">
      <c r="A172" s="51">
        <v>167</v>
      </c>
      <c r="B172" s="53" t="s">
        <v>460</v>
      </c>
      <c r="C172" s="31">
        <v>538.45000000000005</v>
      </c>
      <c r="D172" s="36">
        <v>550.94999999999993</v>
      </c>
      <c r="E172" s="36">
        <v>518.89999999999986</v>
      </c>
      <c r="F172" s="36">
        <v>499.34999999999991</v>
      </c>
      <c r="G172" s="36">
        <v>467.29999999999984</v>
      </c>
      <c r="H172" s="36">
        <v>570.49999999999989</v>
      </c>
      <c r="I172" s="36">
        <v>602.54999999999984</v>
      </c>
      <c r="J172" s="36">
        <v>622.09999999999991</v>
      </c>
      <c r="K172" s="31">
        <v>583</v>
      </c>
      <c r="L172" s="31">
        <v>531.4</v>
      </c>
      <c r="M172" s="31">
        <v>304.89386999999999</v>
      </c>
      <c r="N172" s="1"/>
      <c r="O172" s="1"/>
    </row>
    <row r="173" spans="1:15" ht="12.75" customHeight="1">
      <c r="A173" s="51">
        <v>168</v>
      </c>
      <c r="B173" s="53" t="s">
        <v>205</v>
      </c>
      <c r="C173" s="31">
        <v>2898.25</v>
      </c>
      <c r="D173" s="36">
        <v>2906.7000000000003</v>
      </c>
      <c r="E173" s="36">
        <v>2883.4000000000005</v>
      </c>
      <c r="F173" s="36">
        <v>2868.55</v>
      </c>
      <c r="G173" s="36">
        <v>2845.2500000000005</v>
      </c>
      <c r="H173" s="36">
        <v>2921.5500000000006</v>
      </c>
      <c r="I173" s="36">
        <v>2944.8500000000008</v>
      </c>
      <c r="J173" s="36">
        <v>2959.7000000000007</v>
      </c>
      <c r="K173" s="31">
        <v>2930</v>
      </c>
      <c r="L173" s="31">
        <v>2891.85</v>
      </c>
      <c r="M173" s="31">
        <v>61.935960000000001</v>
      </c>
      <c r="N173" s="1"/>
      <c r="O173" s="1"/>
    </row>
    <row r="174" spans="1:15" ht="12.75" customHeight="1">
      <c r="A174" s="51">
        <v>169</v>
      </c>
      <c r="B174" s="53" t="s">
        <v>207</v>
      </c>
      <c r="C174" s="31">
        <v>715.6</v>
      </c>
      <c r="D174" s="36">
        <v>713.80000000000007</v>
      </c>
      <c r="E174" s="36">
        <v>710.20000000000016</v>
      </c>
      <c r="F174" s="36">
        <v>704.80000000000007</v>
      </c>
      <c r="G174" s="36">
        <v>701.20000000000016</v>
      </c>
      <c r="H174" s="36">
        <v>719.20000000000016</v>
      </c>
      <c r="I174" s="36">
        <v>722.80000000000007</v>
      </c>
      <c r="J174" s="36">
        <v>728.20000000000016</v>
      </c>
      <c r="K174" s="31">
        <v>717.4</v>
      </c>
      <c r="L174" s="31">
        <v>708.4</v>
      </c>
      <c r="M174" s="31">
        <v>7.7751999999999999</v>
      </c>
      <c r="N174" s="1"/>
      <c r="O174" s="1"/>
    </row>
    <row r="175" spans="1:15" ht="12.75" customHeight="1">
      <c r="A175" s="51">
        <v>170</v>
      </c>
      <c r="B175" s="53" t="s">
        <v>208</v>
      </c>
      <c r="C175" s="31">
        <v>1706.3</v>
      </c>
      <c r="D175" s="36">
        <v>1697.1666666666667</v>
      </c>
      <c r="E175" s="36">
        <v>1679.1833333333334</v>
      </c>
      <c r="F175" s="36">
        <v>1652.0666666666666</v>
      </c>
      <c r="G175" s="36">
        <v>1634.0833333333333</v>
      </c>
      <c r="H175" s="36">
        <v>1724.2833333333335</v>
      </c>
      <c r="I175" s="36">
        <v>1742.2666666666667</v>
      </c>
      <c r="J175" s="36">
        <v>1769.3833333333337</v>
      </c>
      <c r="K175" s="31">
        <v>1715.15</v>
      </c>
      <c r="L175" s="31">
        <v>1670.05</v>
      </c>
      <c r="M175" s="31">
        <v>12.911379999999999</v>
      </c>
      <c r="N175" s="1"/>
      <c r="O175" s="1"/>
    </row>
    <row r="176" spans="1:15" ht="12.75" customHeight="1">
      <c r="A176" s="51">
        <v>171</v>
      </c>
      <c r="B176" s="53" t="s">
        <v>212</v>
      </c>
      <c r="C176" s="31">
        <v>2537.1</v>
      </c>
      <c r="D176" s="36">
        <v>2561.0333333333333</v>
      </c>
      <c r="E176" s="36">
        <v>2507.0666666666666</v>
      </c>
      <c r="F176" s="36">
        <v>2477.0333333333333</v>
      </c>
      <c r="G176" s="36">
        <v>2423.0666666666666</v>
      </c>
      <c r="H176" s="36">
        <v>2591.0666666666666</v>
      </c>
      <c r="I176" s="36">
        <v>2645.0333333333328</v>
      </c>
      <c r="J176" s="36">
        <v>2675.0666666666666</v>
      </c>
      <c r="K176" s="31">
        <v>2615</v>
      </c>
      <c r="L176" s="31">
        <v>2531</v>
      </c>
      <c r="M176" s="31">
        <v>2.5262899999999999</v>
      </c>
      <c r="N176" s="1"/>
      <c r="O176" s="1"/>
    </row>
    <row r="177" spans="1:15" ht="12.75" customHeight="1">
      <c r="A177" s="51">
        <v>172</v>
      </c>
      <c r="B177" s="53" t="s">
        <v>176</v>
      </c>
      <c r="C177" s="31">
        <v>182.47</v>
      </c>
      <c r="D177" s="36">
        <v>181.99</v>
      </c>
      <c r="E177" s="36">
        <v>179.08</v>
      </c>
      <c r="F177" s="36">
        <v>175.69</v>
      </c>
      <c r="G177" s="36">
        <v>172.78</v>
      </c>
      <c r="H177" s="36">
        <v>185.38000000000002</v>
      </c>
      <c r="I177" s="36">
        <v>188.29</v>
      </c>
      <c r="J177" s="36">
        <v>191.68000000000004</v>
      </c>
      <c r="K177" s="31">
        <v>184.9</v>
      </c>
      <c r="L177" s="31">
        <v>178.6</v>
      </c>
      <c r="M177" s="31">
        <v>117.72632</v>
      </c>
      <c r="N177" s="1"/>
      <c r="O177" s="1"/>
    </row>
    <row r="178" spans="1:15" ht="12.75" customHeight="1">
      <c r="A178" s="51">
        <v>173</v>
      </c>
      <c r="B178" s="53" t="s">
        <v>210</v>
      </c>
      <c r="C178" s="31">
        <v>24143.4</v>
      </c>
      <c r="D178" s="36">
        <v>24406.95</v>
      </c>
      <c r="E178" s="36">
        <v>23763.9</v>
      </c>
      <c r="F178" s="36">
        <v>23384.400000000001</v>
      </c>
      <c r="G178" s="36">
        <v>22741.350000000002</v>
      </c>
      <c r="H178" s="36">
        <v>24786.45</v>
      </c>
      <c r="I178" s="36">
        <v>25429.499999999996</v>
      </c>
      <c r="J178" s="36">
        <v>25809</v>
      </c>
      <c r="K178" s="31">
        <v>25050</v>
      </c>
      <c r="L178" s="31">
        <v>24027.45</v>
      </c>
      <c r="M178" s="31">
        <v>2.5186899999999999</v>
      </c>
      <c r="N178" s="1"/>
      <c r="O178" s="1"/>
    </row>
    <row r="179" spans="1:15" ht="12.75" customHeight="1">
      <c r="A179" s="51">
        <v>174</v>
      </c>
      <c r="B179" s="53" t="s">
        <v>213</v>
      </c>
      <c r="C179" s="31">
        <v>2872.2</v>
      </c>
      <c r="D179" s="36">
        <v>2883.6</v>
      </c>
      <c r="E179" s="36">
        <v>2847.2</v>
      </c>
      <c r="F179" s="36">
        <v>2822.2</v>
      </c>
      <c r="G179" s="36">
        <v>2785.7999999999997</v>
      </c>
      <c r="H179" s="36">
        <v>2908.6</v>
      </c>
      <c r="I179" s="36">
        <v>2945.0000000000005</v>
      </c>
      <c r="J179" s="36">
        <v>2970</v>
      </c>
      <c r="K179" s="31">
        <v>2920</v>
      </c>
      <c r="L179" s="31">
        <v>2858.6</v>
      </c>
      <c r="M179" s="31">
        <v>8.8681000000000001</v>
      </c>
      <c r="N179" s="1"/>
      <c r="O179" s="1"/>
    </row>
    <row r="180" spans="1:15" ht="12.75" customHeight="1">
      <c r="A180" s="51">
        <v>175</v>
      </c>
      <c r="B180" s="53" t="s">
        <v>211</v>
      </c>
      <c r="C180" s="31">
        <v>6769</v>
      </c>
      <c r="D180" s="36">
        <v>6758.75</v>
      </c>
      <c r="E180" s="36">
        <v>6668.55</v>
      </c>
      <c r="F180" s="36">
        <v>6568.1</v>
      </c>
      <c r="G180" s="36">
        <v>6477.9000000000005</v>
      </c>
      <c r="H180" s="36">
        <v>6859.2</v>
      </c>
      <c r="I180" s="36">
        <v>6949.4000000000005</v>
      </c>
      <c r="J180" s="36">
        <v>7049.8499999999995</v>
      </c>
      <c r="K180" s="31">
        <v>6848.95</v>
      </c>
      <c r="L180" s="31">
        <v>6658.3</v>
      </c>
      <c r="M180" s="31">
        <v>4.7518900000000004</v>
      </c>
      <c r="N180" s="1"/>
      <c r="O180" s="1"/>
    </row>
    <row r="181" spans="1:15" ht="12.75" customHeight="1">
      <c r="A181" s="51">
        <v>176</v>
      </c>
      <c r="B181" s="53" t="s">
        <v>290</v>
      </c>
      <c r="C181" s="31">
        <v>655.29999999999995</v>
      </c>
      <c r="D181" s="36">
        <v>657.28333333333342</v>
      </c>
      <c r="E181" s="36">
        <v>646.71666666666681</v>
      </c>
      <c r="F181" s="36">
        <v>638.13333333333344</v>
      </c>
      <c r="G181" s="36">
        <v>627.56666666666683</v>
      </c>
      <c r="H181" s="36">
        <v>665.86666666666679</v>
      </c>
      <c r="I181" s="36">
        <v>676.43333333333339</v>
      </c>
      <c r="J181" s="36">
        <v>685.01666666666677</v>
      </c>
      <c r="K181" s="31">
        <v>667.85</v>
      </c>
      <c r="L181" s="31">
        <v>648.70000000000005</v>
      </c>
      <c r="M181" s="31">
        <v>11.50238</v>
      </c>
      <c r="N181" s="1"/>
      <c r="O181" s="1"/>
    </row>
    <row r="182" spans="1:15" ht="12.75" customHeight="1">
      <c r="A182" s="51">
        <v>177</v>
      </c>
      <c r="B182" s="53" t="s">
        <v>209</v>
      </c>
      <c r="C182" s="31">
        <v>808.05</v>
      </c>
      <c r="D182" s="36">
        <v>809.54999999999984</v>
      </c>
      <c r="E182" s="36">
        <v>801.29999999999973</v>
      </c>
      <c r="F182" s="36">
        <v>794.54999999999984</v>
      </c>
      <c r="G182" s="36">
        <v>786.29999999999973</v>
      </c>
      <c r="H182" s="36">
        <v>816.29999999999973</v>
      </c>
      <c r="I182" s="36">
        <v>824.55</v>
      </c>
      <c r="J182" s="36">
        <v>831.29999999999973</v>
      </c>
      <c r="K182" s="31">
        <v>817.8</v>
      </c>
      <c r="L182" s="31">
        <v>802.8</v>
      </c>
      <c r="M182" s="31">
        <v>147.69068999999999</v>
      </c>
      <c r="N182" s="1"/>
      <c r="O182" s="1"/>
    </row>
    <row r="183" spans="1:15" ht="12.75" customHeight="1">
      <c r="A183" s="51">
        <v>178</v>
      </c>
      <c r="B183" s="53" t="s">
        <v>206</v>
      </c>
      <c r="C183" s="31">
        <v>137.44999999999999</v>
      </c>
      <c r="D183" s="36">
        <v>138.41666666666666</v>
      </c>
      <c r="E183" s="36">
        <v>135.5333333333333</v>
      </c>
      <c r="F183" s="36">
        <v>133.61666666666665</v>
      </c>
      <c r="G183" s="36">
        <v>130.73333333333329</v>
      </c>
      <c r="H183" s="36">
        <v>140.33333333333331</v>
      </c>
      <c r="I183" s="36">
        <v>143.2166666666667</v>
      </c>
      <c r="J183" s="36">
        <v>145.13333333333333</v>
      </c>
      <c r="K183" s="31">
        <v>141.30000000000001</v>
      </c>
      <c r="L183" s="31">
        <v>136.5</v>
      </c>
      <c r="M183" s="31">
        <v>258.49914999999999</v>
      </c>
      <c r="N183" s="1"/>
      <c r="O183" s="1"/>
    </row>
    <row r="184" spans="1:15" ht="12.75" customHeight="1">
      <c r="A184" s="51">
        <v>179</v>
      </c>
      <c r="B184" s="53" t="s">
        <v>214</v>
      </c>
      <c r="C184" s="31">
        <v>1737.05</v>
      </c>
      <c r="D184" s="36">
        <v>1738.0166666666664</v>
      </c>
      <c r="E184" s="36">
        <v>1727.3833333333328</v>
      </c>
      <c r="F184" s="36">
        <v>1717.7166666666662</v>
      </c>
      <c r="G184" s="36">
        <v>1707.0833333333326</v>
      </c>
      <c r="H184" s="36">
        <v>1747.6833333333329</v>
      </c>
      <c r="I184" s="36">
        <v>1758.3166666666666</v>
      </c>
      <c r="J184" s="36">
        <v>1767.9833333333331</v>
      </c>
      <c r="K184" s="31">
        <v>1748.65</v>
      </c>
      <c r="L184" s="31">
        <v>1728.35</v>
      </c>
      <c r="M184" s="31">
        <v>24.801130000000001</v>
      </c>
      <c r="N184" s="1"/>
      <c r="O184" s="1"/>
    </row>
    <row r="185" spans="1:15" ht="12.75" customHeight="1">
      <c r="A185" s="51">
        <v>180</v>
      </c>
      <c r="B185" s="53" t="s">
        <v>215</v>
      </c>
      <c r="C185" s="31">
        <v>884.3</v>
      </c>
      <c r="D185" s="36">
        <v>884.80000000000007</v>
      </c>
      <c r="E185" s="36">
        <v>878.60000000000014</v>
      </c>
      <c r="F185" s="36">
        <v>872.90000000000009</v>
      </c>
      <c r="G185" s="36">
        <v>866.70000000000016</v>
      </c>
      <c r="H185" s="36">
        <v>890.50000000000011</v>
      </c>
      <c r="I185" s="36">
        <v>896.70000000000016</v>
      </c>
      <c r="J185" s="36">
        <v>902.40000000000009</v>
      </c>
      <c r="K185" s="31">
        <v>891</v>
      </c>
      <c r="L185" s="31">
        <v>879.1</v>
      </c>
      <c r="M185" s="31">
        <v>3.83813</v>
      </c>
      <c r="N185" s="1"/>
      <c r="O185" s="1"/>
    </row>
    <row r="186" spans="1:15" ht="12.75" customHeight="1">
      <c r="A186" s="51">
        <v>181</v>
      </c>
      <c r="B186" s="53" t="s">
        <v>216</v>
      </c>
      <c r="C186" s="31">
        <v>841.35</v>
      </c>
      <c r="D186" s="36">
        <v>851.58333333333337</v>
      </c>
      <c r="E186" s="36">
        <v>828.61666666666679</v>
      </c>
      <c r="F186" s="36">
        <v>815.88333333333344</v>
      </c>
      <c r="G186" s="36">
        <v>792.91666666666686</v>
      </c>
      <c r="H186" s="36">
        <v>864.31666666666672</v>
      </c>
      <c r="I186" s="36">
        <v>887.28333333333319</v>
      </c>
      <c r="J186" s="36">
        <v>900.01666666666665</v>
      </c>
      <c r="K186" s="31">
        <v>874.55</v>
      </c>
      <c r="L186" s="31">
        <v>838.85</v>
      </c>
      <c r="M186" s="31">
        <v>14.52895</v>
      </c>
      <c r="N186" s="1"/>
      <c r="O186" s="1"/>
    </row>
    <row r="187" spans="1:15" ht="12.75" customHeight="1">
      <c r="A187" s="51">
        <v>182</v>
      </c>
      <c r="B187" s="53" t="s">
        <v>228</v>
      </c>
      <c r="C187" s="31">
        <v>2529.0500000000002</v>
      </c>
      <c r="D187" s="36">
        <v>2541.2833333333333</v>
      </c>
      <c r="E187" s="36">
        <v>2491.9166666666665</v>
      </c>
      <c r="F187" s="36">
        <v>2454.7833333333333</v>
      </c>
      <c r="G187" s="36">
        <v>2405.4166666666665</v>
      </c>
      <c r="H187" s="36">
        <v>2578.4166666666665</v>
      </c>
      <c r="I187" s="36">
        <v>2627.7833333333333</v>
      </c>
      <c r="J187" s="36">
        <v>2664.9166666666665</v>
      </c>
      <c r="K187" s="31">
        <v>2590.65</v>
      </c>
      <c r="L187" s="31">
        <v>2504.15</v>
      </c>
      <c r="M187" s="31">
        <v>6.08596</v>
      </c>
      <c r="N187" s="1"/>
      <c r="O187" s="1"/>
    </row>
    <row r="188" spans="1:15" ht="12.75" customHeight="1">
      <c r="A188" s="51">
        <v>183</v>
      </c>
      <c r="B188" s="53" t="s">
        <v>217</v>
      </c>
      <c r="C188" s="31">
        <v>1029.9000000000001</v>
      </c>
      <c r="D188" s="36">
        <v>1036.1333333333334</v>
      </c>
      <c r="E188" s="36">
        <v>1021.1166666666668</v>
      </c>
      <c r="F188" s="36">
        <v>1012.3333333333333</v>
      </c>
      <c r="G188" s="36">
        <v>997.31666666666661</v>
      </c>
      <c r="H188" s="36">
        <v>1044.916666666667</v>
      </c>
      <c r="I188" s="36">
        <v>1059.9333333333338</v>
      </c>
      <c r="J188" s="36">
        <v>1068.7166666666672</v>
      </c>
      <c r="K188" s="31">
        <v>1051.1500000000001</v>
      </c>
      <c r="L188" s="31">
        <v>1027.3499999999999</v>
      </c>
      <c r="M188" s="31">
        <v>7.1193099999999996</v>
      </c>
      <c r="N188" s="1"/>
      <c r="O188" s="1"/>
    </row>
    <row r="189" spans="1:15" ht="12.75" customHeight="1">
      <c r="A189" s="51">
        <v>184</v>
      </c>
      <c r="B189" s="53" t="s">
        <v>218</v>
      </c>
      <c r="C189" s="31">
        <v>1854.5</v>
      </c>
      <c r="D189" s="36">
        <v>1864.8666666666668</v>
      </c>
      <c r="E189" s="36">
        <v>1840.6833333333336</v>
      </c>
      <c r="F189" s="36">
        <v>1826.8666666666668</v>
      </c>
      <c r="G189" s="36">
        <v>1802.6833333333336</v>
      </c>
      <c r="H189" s="36">
        <v>1878.6833333333336</v>
      </c>
      <c r="I189" s="36">
        <v>1902.866666666667</v>
      </c>
      <c r="J189" s="36">
        <v>1916.6833333333336</v>
      </c>
      <c r="K189" s="31">
        <v>1889.05</v>
      </c>
      <c r="L189" s="31">
        <v>1851.05</v>
      </c>
      <c r="M189" s="31">
        <v>2.18275</v>
      </c>
      <c r="N189" s="1"/>
      <c r="O189" s="1"/>
    </row>
    <row r="190" spans="1:15" ht="12.75" customHeight="1">
      <c r="A190" s="51">
        <v>185</v>
      </c>
      <c r="B190" s="53" t="s">
        <v>223</v>
      </c>
      <c r="C190" s="31">
        <v>4172.55</v>
      </c>
      <c r="D190" s="36">
        <v>4188.1833333333334</v>
      </c>
      <c r="E190" s="36">
        <v>4144.3666666666668</v>
      </c>
      <c r="F190" s="36">
        <v>4116.1833333333334</v>
      </c>
      <c r="G190" s="36">
        <v>4072.3666666666668</v>
      </c>
      <c r="H190" s="36">
        <v>4216.3666666666668</v>
      </c>
      <c r="I190" s="36">
        <v>4260.1833333333343</v>
      </c>
      <c r="J190" s="36">
        <v>4288.3666666666668</v>
      </c>
      <c r="K190" s="31">
        <v>4232</v>
      </c>
      <c r="L190" s="31">
        <v>4160</v>
      </c>
      <c r="M190" s="31">
        <v>24.41283</v>
      </c>
      <c r="N190" s="1"/>
      <c r="O190" s="1"/>
    </row>
    <row r="191" spans="1:15" ht="12.75" customHeight="1">
      <c r="A191" s="51">
        <v>186</v>
      </c>
      <c r="B191" s="53" t="s">
        <v>219</v>
      </c>
      <c r="C191" s="31">
        <v>1178.3</v>
      </c>
      <c r="D191" s="36">
        <v>1182.4333333333334</v>
      </c>
      <c r="E191" s="36">
        <v>1169.8666666666668</v>
      </c>
      <c r="F191" s="36">
        <v>1161.4333333333334</v>
      </c>
      <c r="G191" s="36">
        <v>1148.8666666666668</v>
      </c>
      <c r="H191" s="36">
        <v>1190.8666666666668</v>
      </c>
      <c r="I191" s="36">
        <v>1203.4333333333334</v>
      </c>
      <c r="J191" s="36">
        <v>1211.8666666666668</v>
      </c>
      <c r="K191" s="31">
        <v>1195</v>
      </c>
      <c r="L191" s="31">
        <v>1174</v>
      </c>
      <c r="M191" s="31">
        <v>12.98997</v>
      </c>
      <c r="N191" s="1"/>
      <c r="O191" s="1"/>
    </row>
    <row r="192" spans="1:15" ht="12.75" customHeight="1">
      <c r="A192" s="51">
        <v>187</v>
      </c>
      <c r="B192" s="53" t="s">
        <v>291</v>
      </c>
      <c r="C192" s="31">
        <v>6819.5</v>
      </c>
      <c r="D192" s="36">
        <v>6821.166666666667</v>
      </c>
      <c r="E192" s="36">
        <v>6778.3333333333339</v>
      </c>
      <c r="F192" s="36">
        <v>6737.166666666667</v>
      </c>
      <c r="G192" s="36">
        <v>6694.3333333333339</v>
      </c>
      <c r="H192" s="36">
        <v>6862.3333333333339</v>
      </c>
      <c r="I192" s="36">
        <v>6905.1666666666679</v>
      </c>
      <c r="J192" s="36">
        <v>6946.3333333333339</v>
      </c>
      <c r="K192" s="31">
        <v>6864</v>
      </c>
      <c r="L192" s="31">
        <v>6780</v>
      </c>
      <c r="M192" s="31">
        <v>0.43024000000000001</v>
      </c>
      <c r="N192" s="1"/>
      <c r="O192" s="1"/>
    </row>
    <row r="193" spans="1:15" ht="12.75" customHeight="1">
      <c r="A193" s="51">
        <v>188</v>
      </c>
      <c r="B193" s="53" t="s">
        <v>495</v>
      </c>
      <c r="C193" s="31">
        <v>716.45</v>
      </c>
      <c r="D193" s="36">
        <v>717.78333333333342</v>
      </c>
      <c r="E193" s="36">
        <v>707.11666666666679</v>
      </c>
      <c r="F193" s="36">
        <v>697.78333333333342</v>
      </c>
      <c r="G193" s="36">
        <v>687.11666666666679</v>
      </c>
      <c r="H193" s="36">
        <v>727.11666666666679</v>
      </c>
      <c r="I193" s="36">
        <v>737.78333333333353</v>
      </c>
      <c r="J193" s="36">
        <v>747.11666666666679</v>
      </c>
      <c r="K193" s="31">
        <v>728.45</v>
      </c>
      <c r="L193" s="31">
        <v>708.45</v>
      </c>
      <c r="M193" s="31">
        <v>44.588120000000004</v>
      </c>
      <c r="N193" s="1"/>
      <c r="O193" s="1"/>
    </row>
    <row r="194" spans="1:15" ht="12.75" customHeight="1">
      <c r="A194" s="51">
        <v>189</v>
      </c>
      <c r="B194" s="53" t="s">
        <v>220</v>
      </c>
      <c r="C194" s="31">
        <v>1041.75</v>
      </c>
      <c r="D194" s="36">
        <v>1041.7166666666667</v>
      </c>
      <c r="E194" s="36">
        <v>1027.0333333333333</v>
      </c>
      <c r="F194" s="36">
        <v>1012.3166666666666</v>
      </c>
      <c r="G194" s="36">
        <v>997.63333333333321</v>
      </c>
      <c r="H194" s="36">
        <v>1056.4333333333334</v>
      </c>
      <c r="I194" s="36">
        <v>1071.1166666666668</v>
      </c>
      <c r="J194" s="36">
        <v>1085.8333333333335</v>
      </c>
      <c r="K194" s="31">
        <v>1056.4000000000001</v>
      </c>
      <c r="L194" s="31">
        <v>1027</v>
      </c>
      <c r="M194" s="31">
        <v>195.2979</v>
      </c>
      <c r="N194" s="1"/>
      <c r="O194" s="1"/>
    </row>
    <row r="195" spans="1:15" ht="12.75" customHeight="1">
      <c r="A195" s="51">
        <v>190</v>
      </c>
      <c r="B195" s="53" t="s">
        <v>221</v>
      </c>
      <c r="C195" s="31">
        <v>417.95</v>
      </c>
      <c r="D195" s="36">
        <v>422.48333333333335</v>
      </c>
      <c r="E195" s="36">
        <v>412.4666666666667</v>
      </c>
      <c r="F195" s="36">
        <v>406.98333333333335</v>
      </c>
      <c r="G195" s="36">
        <v>396.9666666666667</v>
      </c>
      <c r="H195" s="36">
        <v>427.9666666666667</v>
      </c>
      <c r="I195" s="36">
        <v>437.98333333333335</v>
      </c>
      <c r="J195" s="36">
        <v>443.4666666666667</v>
      </c>
      <c r="K195" s="31">
        <v>432.5</v>
      </c>
      <c r="L195" s="31">
        <v>417</v>
      </c>
      <c r="M195" s="31">
        <v>251.48625000000001</v>
      </c>
      <c r="N195" s="1"/>
      <c r="O195" s="1"/>
    </row>
    <row r="196" spans="1:15" ht="12.75" customHeight="1">
      <c r="A196" s="51">
        <v>191</v>
      </c>
      <c r="B196" s="53" t="s">
        <v>222</v>
      </c>
      <c r="C196" s="31">
        <v>150.28</v>
      </c>
      <c r="D196" s="36">
        <v>151.24</v>
      </c>
      <c r="E196" s="36">
        <v>149.04000000000002</v>
      </c>
      <c r="F196" s="36">
        <v>147.80000000000001</v>
      </c>
      <c r="G196" s="36">
        <v>145.60000000000002</v>
      </c>
      <c r="H196" s="36">
        <v>152.48000000000002</v>
      </c>
      <c r="I196" s="36">
        <v>154.68</v>
      </c>
      <c r="J196" s="36">
        <v>155.92000000000002</v>
      </c>
      <c r="K196" s="31">
        <v>153.44</v>
      </c>
      <c r="L196" s="31">
        <v>150</v>
      </c>
      <c r="M196" s="31">
        <v>518.58614999999998</v>
      </c>
      <c r="N196" s="1"/>
      <c r="O196" s="1"/>
    </row>
    <row r="197" spans="1:15" ht="12.75" customHeight="1">
      <c r="A197" s="51">
        <v>192</v>
      </c>
      <c r="B197" s="53" t="s">
        <v>224</v>
      </c>
      <c r="C197" s="31">
        <v>1466.45</v>
      </c>
      <c r="D197" s="36">
        <v>1472.2</v>
      </c>
      <c r="E197" s="36">
        <v>1456.25</v>
      </c>
      <c r="F197" s="36">
        <v>1446.05</v>
      </c>
      <c r="G197" s="36">
        <v>1430.1</v>
      </c>
      <c r="H197" s="36">
        <v>1482.4</v>
      </c>
      <c r="I197" s="36">
        <v>1498.3500000000004</v>
      </c>
      <c r="J197" s="36">
        <v>1508.5500000000002</v>
      </c>
      <c r="K197" s="31">
        <v>1488.15</v>
      </c>
      <c r="L197" s="31">
        <v>1462</v>
      </c>
      <c r="M197" s="31">
        <v>23.331939999999999</v>
      </c>
      <c r="N197" s="1"/>
      <c r="O197" s="1"/>
    </row>
    <row r="198" spans="1:15" ht="12.75" customHeight="1">
      <c r="A198" s="51">
        <v>193</v>
      </c>
      <c r="B198" s="53" t="s">
        <v>202</v>
      </c>
      <c r="C198" s="31">
        <v>795</v>
      </c>
      <c r="D198" s="36">
        <v>802.38333333333333</v>
      </c>
      <c r="E198" s="36">
        <v>784.76666666666665</v>
      </c>
      <c r="F198" s="36">
        <v>774.5333333333333</v>
      </c>
      <c r="G198" s="36">
        <v>756.91666666666663</v>
      </c>
      <c r="H198" s="36">
        <v>812.61666666666667</v>
      </c>
      <c r="I198" s="36">
        <v>830.23333333333323</v>
      </c>
      <c r="J198" s="36">
        <v>840.4666666666667</v>
      </c>
      <c r="K198" s="31">
        <v>820</v>
      </c>
      <c r="L198" s="31">
        <v>792.15</v>
      </c>
      <c r="M198" s="31">
        <v>5.5507600000000004</v>
      </c>
      <c r="N198" s="1"/>
      <c r="O198" s="1"/>
    </row>
    <row r="199" spans="1:15" ht="12.75" customHeight="1">
      <c r="A199" s="51">
        <v>194</v>
      </c>
      <c r="B199" s="53" t="s">
        <v>225</v>
      </c>
      <c r="C199" s="31">
        <v>3296.5</v>
      </c>
      <c r="D199" s="36">
        <v>3313.4500000000003</v>
      </c>
      <c r="E199" s="36">
        <v>3266.9500000000007</v>
      </c>
      <c r="F199" s="36">
        <v>3237.4000000000005</v>
      </c>
      <c r="G199" s="36">
        <v>3190.900000000001</v>
      </c>
      <c r="H199" s="36">
        <v>3343.0000000000005</v>
      </c>
      <c r="I199" s="36">
        <v>3389.4999999999995</v>
      </c>
      <c r="J199" s="36">
        <v>3419.05</v>
      </c>
      <c r="K199" s="31">
        <v>3359.95</v>
      </c>
      <c r="L199" s="31">
        <v>3283.9</v>
      </c>
      <c r="M199" s="31">
        <v>12.80733</v>
      </c>
      <c r="N199" s="1"/>
      <c r="O199" s="1"/>
    </row>
    <row r="200" spans="1:15" ht="12.75" customHeight="1">
      <c r="A200" s="51">
        <v>195</v>
      </c>
      <c r="B200" s="53" t="s">
        <v>226</v>
      </c>
      <c r="C200" s="31">
        <v>3333.4</v>
      </c>
      <c r="D200" s="36">
        <v>3335.6</v>
      </c>
      <c r="E200" s="36">
        <v>3298.35</v>
      </c>
      <c r="F200" s="36">
        <v>3263.3</v>
      </c>
      <c r="G200" s="36">
        <v>3226.05</v>
      </c>
      <c r="H200" s="36">
        <v>3370.6499999999996</v>
      </c>
      <c r="I200" s="36">
        <v>3407.8999999999996</v>
      </c>
      <c r="J200" s="36">
        <v>3442.9499999999994</v>
      </c>
      <c r="K200" s="31">
        <v>3372.85</v>
      </c>
      <c r="L200" s="31">
        <v>3300.55</v>
      </c>
      <c r="M200" s="31">
        <v>2.8962300000000001</v>
      </c>
      <c r="N200" s="1"/>
      <c r="O200" s="1"/>
    </row>
    <row r="201" spans="1:15" ht="12.75" customHeight="1">
      <c r="A201" s="51">
        <v>196</v>
      </c>
      <c r="B201" s="53" t="s">
        <v>293</v>
      </c>
      <c r="C201" s="31">
        <v>1747.4</v>
      </c>
      <c r="D201" s="36">
        <v>1767.6499999999999</v>
      </c>
      <c r="E201" s="36">
        <v>1711.7499999999998</v>
      </c>
      <c r="F201" s="36">
        <v>1676.1</v>
      </c>
      <c r="G201" s="36">
        <v>1620.1999999999998</v>
      </c>
      <c r="H201" s="36">
        <v>1803.2999999999997</v>
      </c>
      <c r="I201" s="36">
        <v>1859.1999999999998</v>
      </c>
      <c r="J201" s="36">
        <v>1894.8499999999997</v>
      </c>
      <c r="K201" s="31">
        <v>1823.55</v>
      </c>
      <c r="L201" s="31">
        <v>1732</v>
      </c>
      <c r="M201" s="31">
        <v>8.2408300000000008</v>
      </c>
      <c r="N201" s="1"/>
      <c r="O201" s="1"/>
    </row>
    <row r="202" spans="1:15" ht="12.75" customHeight="1">
      <c r="A202" s="51">
        <v>197</v>
      </c>
      <c r="B202" s="53" t="s">
        <v>227</v>
      </c>
      <c r="C202" s="31">
        <v>5644.1</v>
      </c>
      <c r="D202" s="36">
        <v>5620.5</v>
      </c>
      <c r="E202" s="36">
        <v>5513.6</v>
      </c>
      <c r="F202" s="36">
        <v>5383.1</v>
      </c>
      <c r="G202" s="36">
        <v>5276.2000000000007</v>
      </c>
      <c r="H202" s="36">
        <v>5751</v>
      </c>
      <c r="I202" s="36">
        <v>5857.9</v>
      </c>
      <c r="J202" s="36">
        <v>5988.4</v>
      </c>
      <c r="K202" s="31">
        <v>5727.4</v>
      </c>
      <c r="L202" s="31">
        <v>5490</v>
      </c>
      <c r="M202" s="31">
        <v>11.832409999999999</v>
      </c>
      <c r="N202" s="1"/>
      <c r="O202" s="1"/>
    </row>
    <row r="203" spans="1:15" ht="12.75" customHeight="1">
      <c r="A203" s="51">
        <v>198</v>
      </c>
      <c r="B203" s="53" t="s">
        <v>295</v>
      </c>
      <c r="C203" s="31">
        <v>4007.8</v>
      </c>
      <c r="D203" s="36">
        <v>4032.9</v>
      </c>
      <c r="E203" s="36">
        <v>3954.95</v>
      </c>
      <c r="F203" s="36">
        <v>3902.1</v>
      </c>
      <c r="G203" s="36">
        <v>3824.1499999999996</v>
      </c>
      <c r="H203" s="36">
        <v>4085.75</v>
      </c>
      <c r="I203" s="36">
        <v>4163.7</v>
      </c>
      <c r="J203" s="36">
        <v>4216.55</v>
      </c>
      <c r="K203" s="31">
        <v>4110.8500000000004</v>
      </c>
      <c r="L203" s="31">
        <v>3980.05</v>
      </c>
      <c r="M203" s="31">
        <v>1.2611699999999999</v>
      </c>
      <c r="N203" s="1"/>
      <c r="O203" s="1"/>
    </row>
    <row r="204" spans="1:15" ht="12.75" customHeight="1">
      <c r="A204" s="51">
        <v>199</v>
      </c>
      <c r="B204" s="53" t="s">
        <v>231</v>
      </c>
      <c r="C204" s="31">
        <v>547.79999999999995</v>
      </c>
      <c r="D204" s="36">
        <v>549.21666666666658</v>
      </c>
      <c r="E204" s="36">
        <v>542.63333333333321</v>
      </c>
      <c r="F204" s="36">
        <v>537.46666666666658</v>
      </c>
      <c r="G204" s="36">
        <v>530.88333333333321</v>
      </c>
      <c r="H204" s="36">
        <v>554.38333333333321</v>
      </c>
      <c r="I204" s="36">
        <v>560.96666666666647</v>
      </c>
      <c r="J204" s="36">
        <v>566.13333333333321</v>
      </c>
      <c r="K204" s="31">
        <v>555.79999999999995</v>
      </c>
      <c r="L204" s="31">
        <v>544.04999999999995</v>
      </c>
      <c r="M204" s="31">
        <v>27.63841</v>
      </c>
      <c r="N204" s="1"/>
      <c r="O204" s="1"/>
    </row>
    <row r="205" spans="1:15" ht="12.75" customHeight="1">
      <c r="A205" s="51">
        <v>200</v>
      </c>
      <c r="B205" s="53" t="s">
        <v>230</v>
      </c>
      <c r="C205" s="31">
        <v>11258</v>
      </c>
      <c r="D205" s="36">
        <v>11336.983333333332</v>
      </c>
      <c r="E205" s="36">
        <v>11149.766666666663</v>
      </c>
      <c r="F205" s="36">
        <v>11041.533333333331</v>
      </c>
      <c r="G205" s="36">
        <v>10854.316666666662</v>
      </c>
      <c r="H205" s="36">
        <v>11445.216666666664</v>
      </c>
      <c r="I205" s="36">
        <v>11632.433333333334</v>
      </c>
      <c r="J205" s="36">
        <v>11740.666666666664</v>
      </c>
      <c r="K205" s="31">
        <v>11524.2</v>
      </c>
      <c r="L205" s="31">
        <v>11228.75</v>
      </c>
      <c r="M205" s="31">
        <v>2.9034900000000001</v>
      </c>
      <c r="N205" s="1"/>
      <c r="O205" s="1"/>
    </row>
    <row r="206" spans="1:15" ht="12.75" customHeight="1">
      <c r="A206" s="51">
        <v>201</v>
      </c>
      <c r="B206" s="53" t="s">
        <v>296</v>
      </c>
      <c r="C206" s="31">
        <v>120.4</v>
      </c>
      <c r="D206" s="36">
        <v>121.75</v>
      </c>
      <c r="E206" s="36">
        <v>118.75</v>
      </c>
      <c r="F206" s="36">
        <v>117.1</v>
      </c>
      <c r="G206" s="36">
        <v>114.1</v>
      </c>
      <c r="H206" s="36">
        <v>123.4</v>
      </c>
      <c r="I206" s="36">
        <v>126.4</v>
      </c>
      <c r="J206" s="36">
        <v>128.05000000000001</v>
      </c>
      <c r="K206" s="31">
        <v>124.75</v>
      </c>
      <c r="L206" s="31">
        <v>120.1</v>
      </c>
      <c r="M206" s="31">
        <v>122.93949000000001</v>
      </c>
      <c r="N206" s="1"/>
      <c r="O206" s="1"/>
    </row>
    <row r="207" spans="1:15" ht="12.75" customHeight="1">
      <c r="A207" s="51">
        <v>202</v>
      </c>
      <c r="B207" s="53" t="s">
        <v>229</v>
      </c>
      <c r="C207" s="31">
        <v>1945.35</v>
      </c>
      <c r="D207" s="36">
        <v>1951.8999999999999</v>
      </c>
      <c r="E207" s="36">
        <v>1928.4499999999998</v>
      </c>
      <c r="F207" s="36">
        <v>1911.55</v>
      </c>
      <c r="G207" s="36">
        <v>1888.1</v>
      </c>
      <c r="H207" s="36">
        <v>1968.7999999999997</v>
      </c>
      <c r="I207" s="36">
        <v>1992.25</v>
      </c>
      <c r="J207" s="36">
        <v>2009.1499999999996</v>
      </c>
      <c r="K207" s="31">
        <v>1975.35</v>
      </c>
      <c r="L207" s="31">
        <v>1935</v>
      </c>
      <c r="M207" s="31">
        <v>2.1019800000000002</v>
      </c>
      <c r="N207" s="1"/>
      <c r="O207" s="1"/>
    </row>
    <row r="208" spans="1:15" ht="12.75" customHeight="1">
      <c r="A208" s="51">
        <v>203</v>
      </c>
      <c r="B208" s="53" t="s">
        <v>884</v>
      </c>
      <c r="C208" s="31">
        <v>1459.8</v>
      </c>
      <c r="D208" s="36">
        <v>1461.8333333333333</v>
      </c>
      <c r="E208" s="36">
        <v>1453.2666666666664</v>
      </c>
      <c r="F208" s="36">
        <v>1446.7333333333331</v>
      </c>
      <c r="G208" s="36">
        <v>1438.1666666666663</v>
      </c>
      <c r="H208" s="36">
        <v>1468.3666666666666</v>
      </c>
      <c r="I208" s="36">
        <v>1476.9333333333336</v>
      </c>
      <c r="J208" s="36">
        <v>1483.4666666666667</v>
      </c>
      <c r="K208" s="31">
        <v>1470.4</v>
      </c>
      <c r="L208" s="31">
        <v>1455.3</v>
      </c>
      <c r="M208" s="31">
        <v>5.5287100000000002</v>
      </c>
      <c r="N208" s="1"/>
      <c r="O208" s="1"/>
    </row>
    <row r="209" spans="1:15" ht="12.75" customHeight="1">
      <c r="A209" s="51">
        <v>204</v>
      </c>
      <c r="B209" s="53" t="s">
        <v>297</v>
      </c>
      <c r="C209" s="31">
        <v>1489.55</v>
      </c>
      <c r="D209" s="36">
        <v>1499.55</v>
      </c>
      <c r="E209" s="36">
        <v>1475.35</v>
      </c>
      <c r="F209" s="36">
        <v>1461.1499999999999</v>
      </c>
      <c r="G209" s="36">
        <v>1436.9499999999998</v>
      </c>
      <c r="H209" s="36">
        <v>1513.75</v>
      </c>
      <c r="I209" s="36">
        <v>1537.9500000000003</v>
      </c>
      <c r="J209" s="36">
        <v>1552.15</v>
      </c>
      <c r="K209" s="31">
        <v>1523.75</v>
      </c>
      <c r="L209" s="31">
        <v>1485.35</v>
      </c>
      <c r="M209" s="31">
        <v>18.211649999999999</v>
      </c>
      <c r="N209" s="1"/>
      <c r="O209" s="1"/>
    </row>
    <row r="210" spans="1:15" ht="12.75" customHeight="1">
      <c r="A210" s="51">
        <v>205</v>
      </c>
      <c r="B210" s="53" t="s">
        <v>232</v>
      </c>
      <c r="C210" s="31">
        <v>422.3</v>
      </c>
      <c r="D210" s="36">
        <v>424.95</v>
      </c>
      <c r="E210" s="36">
        <v>418.4</v>
      </c>
      <c r="F210" s="36">
        <v>414.5</v>
      </c>
      <c r="G210" s="36">
        <v>407.95</v>
      </c>
      <c r="H210" s="36">
        <v>428.84999999999997</v>
      </c>
      <c r="I210" s="36">
        <v>435.40000000000003</v>
      </c>
      <c r="J210" s="36">
        <v>439.29999999999995</v>
      </c>
      <c r="K210" s="31">
        <v>431.5</v>
      </c>
      <c r="L210" s="31">
        <v>421.05</v>
      </c>
      <c r="M210" s="31">
        <v>93.057339999999996</v>
      </c>
      <c r="N210" s="1"/>
      <c r="O210" s="1"/>
    </row>
    <row r="211" spans="1:15" ht="12.75" customHeight="1">
      <c r="A211" s="51">
        <v>206</v>
      </c>
      <c r="B211" s="53" t="s">
        <v>137</v>
      </c>
      <c r="C211" s="31">
        <v>15.86</v>
      </c>
      <c r="D211" s="36">
        <v>15.893333333333333</v>
      </c>
      <c r="E211" s="36">
        <v>15.536666666666665</v>
      </c>
      <c r="F211" s="36">
        <v>15.213333333333333</v>
      </c>
      <c r="G211" s="36">
        <v>14.856666666666666</v>
      </c>
      <c r="H211" s="36">
        <v>16.216666666666665</v>
      </c>
      <c r="I211" s="36">
        <v>16.573333333333331</v>
      </c>
      <c r="J211" s="36">
        <v>16.896666666666665</v>
      </c>
      <c r="K211" s="31">
        <v>16.25</v>
      </c>
      <c r="L211" s="31">
        <v>15.57</v>
      </c>
      <c r="M211" s="31">
        <v>3467.4662400000002</v>
      </c>
      <c r="N211" s="1"/>
      <c r="O211" s="1"/>
    </row>
    <row r="212" spans="1:15" ht="12.75" customHeight="1">
      <c r="A212" s="51">
        <v>207</v>
      </c>
      <c r="B212" s="53" t="s">
        <v>233</v>
      </c>
      <c r="C212" s="31">
        <v>1436</v>
      </c>
      <c r="D212" s="36">
        <v>1456.7666666666664</v>
      </c>
      <c r="E212" s="36">
        <v>1401.0833333333328</v>
      </c>
      <c r="F212" s="36">
        <v>1366.1666666666663</v>
      </c>
      <c r="G212" s="36">
        <v>1310.4833333333327</v>
      </c>
      <c r="H212" s="36">
        <v>1491.6833333333329</v>
      </c>
      <c r="I212" s="36">
        <v>1547.3666666666663</v>
      </c>
      <c r="J212" s="36">
        <v>1582.2833333333331</v>
      </c>
      <c r="K212" s="31">
        <v>1512.45</v>
      </c>
      <c r="L212" s="31">
        <v>1421.85</v>
      </c>
      <c r="M212" s="31">
        <v>26.719850000000001</v>
      </c>
      <c r="N212" s="1"/>
      <c r="O212" s="1"/>
    </row>
    <row r="213" spans="1:15" ht="12.75" customHeight="1">
      <c r="A213" s="51">
        <v>208</v>
      </c>
      <c r="B213" s="53" t="s">
        <v>234</v>
      </c>
      <c r="C213" s="31">
        <v>487.3</v>
      </c>
      <c r="D213" s="36">
        <v>489.2166666666667</v>
      </c>
      <c r="E213" s="36">
        <v>484.43333333333339</v>
      </c>
      <c r="F213" s="36">
        <v>481.56666666666672</v>
      </c>
      <c r="G213" s="36">
        <v>476.78333333333342</v>
      </c>
      <c r="H213" s="36">
        <v>492.08333333333337</v>
      </c>
      <c r="I213" s="36">
        <v>496.86666666666667</v>
      </c>
      <c r="J213" s="36">
        <v>499.73333333333335</v>
      </c>
      <c r="K213" s="31">
        <v>494</v>
      </c>
      <c r="L213" s="31">
        <v>486.35</v>
      </c>
      <c r="M213" s="31">
        <v>65.802850000000007</v>
      </c>
      <c r="N213" s="1"/>
      <c r="O213" s="1"/>
    </row>
    <row r="214" spans="1:15" ht="12.75" customHeight="1">
      <c r="A214" s="51">
        <v>209</v>
      </c>
      <c r="B214" s="53" t="s">
        <v>299</v>
      </c>
      <c r="C214" s="31">
        <v>23.92</v>
      </c>
      <c r="D214" s="36">
        <v>24.046666666666667</v>
      </c>
      <c r="E214" s="36">
        <v>23.753333333333334</v>
      </c>
      <c r="F214" s="36">
        <v>23.586666666666666</v>
      </c>
      <c r="G214" s="36">
        <v>23.293333333333333</v>
      </c>
      <c r="H214" s="36">
        <v>24.213333333333335</v>
      </c>
      <c r="I214" s="36">
        <v>24.506666666666671</v>
      </c>
      <c r="J214" s="36">
        <v>24.673333333333336</v>
      </c>
      <c r="K214" s="31">
        <v>24.34</v>
      </c>
      <c r="L214" s="31">
        <v>23.88</v>
      </c>
      <c r="M214" s="31">
        <v>1275.8222499999999</v>
      </c>
      <c r="N214" s="1"/>
      <c r="O214" s="1"/>
    </row>
    <row r="215" spans="1:15" ht="12.75" customHeight="1">
      <c r="A215" s="51">
        <v>210</v>
      </c>
      <c r="B215" s="53" t="s">
        <v>235</v>
      </c>
      <c r="C215" s="31">
        <v>138.25</v>
      </c>
      <c r="D215" s="36">
        <v>138.70000000000002</v>
      </c>
      <c r="E215" s="36">
        <v>136.10000000000002</v>
      </c>
      <c r="F215" s="36">
        <v>133.95000000000002</v>
      </c>
      <c r="G215" s="36">
        <v>131.35000000000002</v>
      </c>
      <c r="H215" s="36">
        <v>140.85000000000002</v>
      </c>
      <c r="I215" s="36">
        <v>143.44999999999999</v>
      </c>
      <c r="J215" s="36">
        <v>145.60000000000002</v>
      </c>
      <c r="K215" s="31">
        <v>141.30000000000001</v>
      </c>
      <c r="L215" s="31">
        <v>136.55000000000001</v>
      </c>
      <c r="M215" s="31">
        <v>149.52608000000001</v>
      </c>
      <c r="N215" s="1"/>
      <c r="O215" s="1"/>
    </row>
    <row r="216" spans="1:15" ht="12.75" customHeight="1">
      <c r="A216" s="51">
        <v>211</v>
      </c>
      <c r="B216" s="53" t="s">
        <v>300</v>
      </c>
      <c r="C216" s="31">
        <v>265.58999999999997</v>
      </c>
      <c r="D216" s="36">
        <v>264.36333333333329</v>
      </c>
      <c r="E216" s="36">
        <v>261.22666666666657</v>
      </c>
      <c r="F216" s="36">
        <v>256.86333333333329</v>
      </c>
      <c r="G216" s="36">
        <v>253.72666666666657</v>
      </c>
      <c r="H216" s="36">
        <v>268.72666666666657</v>
      </c>
      <c r="I216" s="36">
        <v>271.86333333333323</v>
      </c>
      <c r="J216" s="36">
        <v>276.22666666666657</v>
      </c>
      <c r="K216" s="31">
        <v>267.5</v>
      </c>
      <c r="L216" s="31">
        <v>260</v>
      </c>
      <c r="M216" s="31">
        <v>579.17058999999995</v>
      </c>
      <c r="N216" s="1"/>
      <c r="O216" s="1"/>
    </row>
    <row r="217" spans="1:15" ht="12.75" customHeight="1">
      <c r="A217" s="51">
        <v>212</v>
      </c>
      <c r="B217" s="53" t="s">
        <v>236</v>
      </c>
      <c r="C217" s="31">
        <v>1279.4000000000001</v>
      </c>
      <c r="D217" s="36">
        <v>1283.0500000000002</v>
      </c>
      <c r="E217" s="36">
        <v>1266.4000000000003</v>
      </c>
      <c r="F217" s="36">
        <v>1253.4000000000001</v>
      </c>
      <c r="G217" s="36">
        <v>1236.7500000000002</v>
      </c>
      <c r="H217" s="36">
        <v>1296.0500000000004</v>
      </c>
      <c r="I217" s="36">
        <v>1312.7</v>
      </c>
      <c r="J217" s="36">
        <v>1325.7000000000005</v>
      </c>
      <c r="K217" s="31">
        <v>1299.7</v>
      </c>
      <c r="L217" s="31">
        <v>1270.05</v>
      </c>
      <c r="M217" s="31">
        <v>25.794429999999998</v>
      </c>
      <c r="N217" s="1"/>
      <c r="O217" s="1"/>
    </row>
    <row r="218" spans="1:15" ht="12.75" customHeight="1">
      <c r="A218" s="54"/>
      <c r="B218" s="198"/>
      <c r="C218" s="282"/>
      <c r="D218" s="282"/>
      <c r="E218" s="282"/>
      <c r="F218" s="282"/>
      <c r="G218" s="282"/>
      <c r="H218" s="282"/>
      <c r="I218" s="282"/>
      <c r="J218" s="282"/>
      <c r="K218" s="282"/>
      <c r="L218" s="283"/>
      <c r="M218" s="198"/>
      <c r="N218" s="198"/>
      <c r="O218" s="198"/>
    </row>
    <row r="219" spans="1:15" ht="12.75" customHeight="1">
      <c r="A219" s="54"/>
      <c r="N219" s="1"/>
      <c r="O219" s="1"/>
    </row>
    <row r="220" spans="1:15" ht="12.75" customHeight="1">
      <c r="A220" s="57" t="s">
        <v>301</v>
      </c>
      <c r="N220" s="1"/>
      <c r="O220" s="1"/>
    </row>
    <row r="221" spans="1:15" ht="12.75" customHeight="1">
      <c r="A221" s="58" t="s">
        <v>302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303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237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238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239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240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241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242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243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244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245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246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247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248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249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250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251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21"/>
      <c r="B1" s="322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304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45513</v>
      </c>
      <c r="L6" s="1"/>
      <c r="M6" s="1"/>
      <c r="N6" s="1"/>
      <c r="O6" s="1"/>
    </row>
    <row r="7" spans="1:15" ht="12.75" customHeight="1">
      <c r="B7" s="1"/>
      <c r="C7" s="1" t="s">
        <v>305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15" t="s">
        <v>16</v>
      </c>
      <c r="B9" s="317" t="s">
        <v>18</v>
      </c>
      <c r="C9" s="320" t="s">
        <v>20</v>
      </c>
      <c r="D9" s="320" t="s">
        <v>21</v>
      </c>
      <c r="E9" s="312" t="s">
        <v>22</v>
      </c>
      <c r="F9" s="313"/>
      <c r="G9" s="314"/>
      <c r="H9" s="312" t="s">
        <v>23</v>
      </c>
      <c r="I9" s="313"/>
      <c r="J9" s="314"/>
      <c r="K9" s="26"/>
      <c r="L9" s="27"/>
      <c r="M9" s="48"/>
      <c r="N9" s="1"/>
      <c r="O9" s="1"/>
    </row>
    <row r="10" spans="1:15" ht="42.75" customHeight="1">
      <c r="A10" s="316"/>
      <c r="B10" s="319"/>
      <c r="C10" s="319"/>
      <c r="D10" s="31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252</v>
      </c>
      <c r="N10" s="1"/>
      <c r="O10" s="1"/>
    </row>
    <row r="11" spans="1:15" ht="12" customHeight="1">
      <c r="A11" s="33">
        <v>1</v>
      </c>
      <c r="B11" s="53" t="s">
        <v>306</v>
      </c>
      <c r="C11" s="31">
        <v>1030.3499999999999</v>
      </c>
      <c r="D11" s="36">
        <v>1023.4499999999999</v>
      </c>
      <c r="E11" s="36">
        <v>1004.8999999999999</v>
      </c>
      <c r="F11" s="36">
        <v>979.44999999999993</v>
      </c>
      <c r="G11" s="36">
        <v>960.89999999999986</v>
      </c>
      <c r="H11" s="36">
        <v>1048.8999999999999</v>
      </c>
      <c r="I11" s="36">
        <v>1067.4499999999998</v>
      </c>
      <c r="J11" s="36">
        <v>1092.8999999999999</v>
      </c>
      <c r="K11" s="31">
        <v>1042</v>
      </c>
      <c r="L11" s="31">
        <v>998</v>
      </c>
      <c r="M11" s="31">
        <v>3.1755</v>
      </c>
      <c r="N11" s="1"/>
      <c r="O11" s="1"/>
    </row>
    <row r="12" spans="1:15" ht="12" customHeight="1">
      <c r="A12" s="33">
        <v>2</v>
      </c>
      <c r="B12" s="53" t="s">
        <v>307</v>
      </c>
      <c r="C12" s="31">
        <v>37122.199999999997</v>
      </c>
      <c r="D12" s="36">
        <v>37347.799999999996</v>
      </c>
      <c r="E12" s="36">
        <v>36777.399999999994</v>
      </c>
      <c r="F12" s="36">
        <v>36432.6</v>
      </c>
      <c r="G12" s="36">
        <v>35862.199999999997</v>
      </c>
      <c r="H12" s="36">
        <v>37692.599999999991</v>
      </c>
      <c r="I12" s="36">
        <v>38263</v>
      </c>
      <c r="J12" s="36">
        <v>38607.799999999988</v>
      </c>
      <c r="K12" s="31">
        <v>37918.199999999997</v>
      </c>
      <c r="L12" s="31">
        <v>37003</v>
      </c>
      <c r="M12" s="31">
        <v>2.2960000000000001E-2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7942.3</v>
      </c>
      <c r="D13" s="36">
        <v>7957.4333333333334</v>
      </c>
      <c r="E13" s="36">
        <v>7760.8666666666668</v>
      </c>
      <c r="F13" s="36">
        <v>7579.4333333333334</v>
      </c>
      <c r="G13" s="36">
        <v>7382.8666666666668</v>
      </c>
      <c r="H13" s="36">
        <v>8138.8666666666668</v>
      </c>
      <c r="I13" s="36">
        <v>8335.4333333333343</v>
      </c>
      <c r="J13" s="36">
        <v>8516.8666666666668</v>
      </c>
      <c r="K13" s="31">
        <v>8154</v>
      </c>
      <c r="L13" s="31">
        <v>7776</v>
      </c>
      <c r="M13" s="31">
        <v>6.3066199999999997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2357.1999999999998</v>
      </c>
      <c r="D14" s="36">
        <v>2367.4</v>
      </c>
      <c r="E14" s="36">
        <v>2339.8000000000002</v>
      </c>
      <c r="F14" s="36">
        <v>2322.4</v>
      </c>
      <c r="G14" s="36">
        <v>2294.8000000000002</v>
      </c>
      <c r="H14" s="36">
        <v>2384.8000000000002</v>
      </c>
      <c r="I14" s="36">
        <v>2412.3999999999996</v>
      </c>
      <c r="J14" s="36">
        <v>2429.8000000000002</v>
      </c>
      <c r="K14" s="31">
        <v>2395</v>
      </c>
      <c r="L14" s="31">
        <v>2350</v>
      </c>
      <c r="M14" s="31">
        <v>2.2662900000000001</v>
      </c>
      <c r="N14" s="1"/>
      <c r="O14" s="1"/>
    </row>
    <row r="15" spans="1:15" ht="12" customHeight="1">
      <c r="A15" s="33">
        <v>5</v>
      </c>
      <c r="B15" s="53" t="s">
        <v>308</v>
      </c>
      <c r="C15" s="31">
        <v>4593.3</v>
      </c>
      <c r="D15" s="36">
        <v>4569.5999999999995</v>
      </c>
      <c r="E15" s="36">
        <v>4523.6999999999989</v>
      </c>
      <c r="F15" s="36">
        <v>4454.0999999999995</v>
      </c>
      <c r="G15" s="36">
        <v>4408.1999999999989</v>
      </c>
      <c r="H15" s="36">
        <v>4639.1999999999989</v>
      </c>
      <c r="I15" s="36">
        <v>4685.0999999999985</v>
      </c>
      <c r="J15" s="36">
        <v>4754.6999999999989</v>
      </c>
      <c r="K15" s="31">
        <v>4615.5</v>
      </c>
      <c r="L15" s="31">
        <v>4500</v>
      </c>
      <c r="M15" s="31">
        <v>0.66081000000000001</v>
      </c>
      <c r="N15" s="1"/>
      <c r="O15" s="1"/>
    </row>
    <row r="16" spans="1:15" ht="12" customHeight="1">
      <c r="A16" s="33">
        <v>6</v>
      </c>
      <c r="B16" s="53" t="s">
        <v>309</v>
      </c>
      <c r="C16" s="31">
        <v>1435.45</v>
      </c>
      <c r="D16" s="36">
        <v>1425.8166666666666</v>
      </c>
      <c r="E16" s="36">
        <v>1406.6333333333332</v>
      </c>
      <c r="F16" s="36">
        <v>1377.8166666666666</v>
      </c>
      <c r="G16" s="36">
        <v>1358.6333333333332</v>
      </c>
      <c r="H16" s="36">
        <v>1454.6333333333332</v>
      </c>
      <c r="I16" s="36">
        <v>1473.8166666666666</v>
      </c>
      <c r="J16" s="36">
        <v>1502.6333333333332</v>
      </c>
      <c r="K16" s="31">
        <v>1445</v>
      </c>
      <c r="L16" s="31">
        <v>1397</v>
      </c>
      <c r="M16" s="31">
        <v>4.40998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626.1</v>
      </c>
      <c r="D17" s="36">
        <v>628.65</v>
      </c>
      <c r="E17" s="36">
        <v>622</v>
      </c>
      <c r="F17" s="36">
        <v>617.9</v>
      </c>
      <c r="G17" s="36">
        <v>611.25</v>
      </c>
      <c r="H17" s="36">
        <v>632.75</v>
      </c>
      <c r="I17" s="36">
        <v>639.39999999999986</v>
      </c>
      <c r="J17" s="36">
        <v>643.5</v>
      </c>
      <c r="K17" s="31">
        <v>635.29999999999995</v>
      </c>
      <c r="L17" s="31">
        <v>624.54999999999995</v>
      </c>
      <c r="M17" s="31">
        <v>13.748810000000001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747.7</v>
      </c>
      <c r="D18" s="36">
        <v>752.73333333333323</v>
      </c>
      <c r="E18" s="36">
        <v>739.96666666666647</v>
      </c>
      <c r="F18" s="36">
        <v>732.23333333333323</v>
      </c>
      <c r="G18" s="36">
        <v>719.46666666666647</v>
      </c>
      <c r="H18" s="36">
        <v>760.46666666666647</v>
      </c>
      <c r="I18" s="36">
        <v>773.23333333333312</v>
      </c>
      <c r="J18" s="36">
        <v>780.96666666666647</v>
      </c>
      <c r="K18" s="31">
        <v>765.5</v>
      </c>
      <c r="L18" s="31">
        <v>745</v>
      </c>
      <c r="M18" s="31">
        <v>16.615110000000001</v>
      </c>
      <c r="N18" s="1"/>
      <c r="O18" s="1"/>
    </row>
    <row r="19" spans="1:15" ht="12" customHeight="1">
      <c r="A19" s="33">
        <v>9</v>
      </c>
      <c r="B19" s="53" t="s">
        <v>310</v>
      </c>
      <c r="C19" s="31">
        <v>1648.15</v>
      </c>
      <c r="D19" s="36">
        <v>1634.1499999999999</v>
      </c>
      <c r="E19" s="36">
        <v>1617.2999999999997</v>
      </c>
      <c r="F19" s="36">
        <v>1586.4499999999998</v>
      </c>
      <c r="G19" s="36">
        <v>1569.5999999999997</v>
      </c>
      <c r="H19" s="36">
        <v>1664.9999999999998</v>
      </c>
      <c r="I19" s="36">
        <v>1681.8499999999997</v>
      </c>
      <c r="J19" s="36">
        <v>1712.6999999999998</v>
      </c>
      <c r="K19" s="31">
        <v>1651</v>
      </c>
      <c r="L19" s="31">
        <v>1603.3</v>
      </c>
      <c r="M19" s="31">
        <v>0.83487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27219.7</v>
      </c>
      <c r="D20" s="36">
        <v>27941.599999999995</v>
      </c>
      <c r="E20" s="36">
        <v>26382.19999999999</v>
      </c>
      <c r="F20" s="36">
        <v>25544.699999999993</v>
      </c>
      <c r="G20" s="36">
        <v>23985.299999999988</v>
      </c>
      <c r="H20" s="36">
        <v>28779.099999999991</v>
      </c>
      <c r="I20" s="36">
        <v>30338.499999999993</v>
      </c>
      <c r="J20" s="36">
        <v>31175.999999999993</v>
      </c>
      <c r="K20" s="31">
        <v>29501</v>
      </c>
      <c r="L20" s="31">
        <v>27104.1</v>
      </c>
      <c r="M20" s="31">
        <v>0.84433999999999998</v>
      </c>
      <c r="N20" s="1"/>
      <c r="O20" s="1"/>
    </row>
    <row r="21" spans="1:15" ht="12" customHeight="1">
      <c r="A21" s="33">
        <v>11</v>
      </c>
      <c r="B21" s="53" t="s">
        <v>781</v>
      </c>
      <c r="C21" s="31">
        <v>1300.5999999999999</v>
      </c>
      <c r="D21" s="36">
        <v>1305.7333333333333</v>
      </c>
      <c r="E21" s="36">
        <v>1289.8666666666668</v>
      </c>
      <c r="F21" s="36">
        <v>1279.1333333333334</v>
      </c>
      <c r="G21" s="36">
        <v>1263.2666666666669</v>
      </c>
      <c r="H21" s="36">
        <v>1316.4666666666667</v>
      </c>
      <c r="I21" s="36">
        <v>1332.333333333333</v>
      </c>
      <c r="J21" s="36">
        <v>1343.0666666666666</v>
      </c>
      <c r="K21" s="31">
        <v>1321.6</v>
      </c>
      <c r="L21" s="31">
        <v>1295</v>
      </c>
      <c r="M21" s="31">
        <v>1.4900199999999999</v>
      </c>
      <c r="N21" s="1"/>
      <c r="O21" s="1"/>
    </row>
    <row r="22" spans="1:15" ht="12" customHeight="1">
      <c r="A22" s="33">
        <v>12</v>
      </c>
      <c r="B22" s="53" t="s">
        <v>823</v>
      </c>
      <c r="C22" s="31">
        <v>1101.45</v>
      </c>
      <c r="D22" s="36">
        <v>1110.8333333333333</v>
      </c>
      <c r="E22" s="36">
        <v>1086.6666666666665</v>
      </c>
      <c r="F22" s="36">
        <v>1071.8833333333332</v>
      </c>
      <c r="G22" s="36">
        <v>1047.7166666666665</v>
      </c>
      <c r="H22" s="36">
        <v>1125.6166666666666</v>
      </c>
      <c r="I22" s="36">
        <v>1149.7833333333331</v>
      </c>
      <c r="J22" s="36">
        <v>1164.5666666666666</v>
      </c>
      <c r="K22" s="31">
        <v>1135</v>
      </c>
      <c r="L22" s="31">
        <v>1096.05</v>
      </c>
      <c r="M22" s="31">
        <v>27.601690000000001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3167.55</v>
      </c>
      <c r="D23" s="36">
        <v>3188.9166666666665</v>
      </c>
      <c r="E23" s="36">
        <v>3135.1833333333329</v>
      </c>
      <c r="F23" s="36">
        <v>3102.8166666666666</v>
      </c>
      <c r="G23" s="36">
        <v>3049.083333333333</v>
      </c>
      <c r="H23" s="36">
        <v>3221.2833333333328</v>
      </c>
      <c r="I23" s="36">
        <v>3275.0166666666664</v>
      </c>
      <c r="J23" s="36">
        <v>3307.3833333333328</v>
      </c>
      <c r="K23" s="31">
        <v>3242.65</v>
      </c>
      <c r="L23" s="31">
        <v>3156.55</v>
      </c>
      <c r="M23" s="31">
        <v>21.39376</v>
      </c>
      <c r="N23" s="1"/>
      <c r="O23" s="1"/>
    </row>
    <row r="24" spans="1:15" ht="12.75" customHeight="1">
      <c r="A24" s="33">
        <v>14</v>
      </c>
      <c r="B24" s="53" t="s">
        <v>260</v>
      </c>
      <c r="C24" s="31">
        <v>1778.15</v>
      </c>
      <c r="D24" s="36">
        <v>1782.4333333333334</v>
      </c>
      <c r="E24" s="36">
        <v>1762.7666666666669</v>
      </c>
      <c r="F24" s="36">
        <v>1747.3833333333334</v>
      </c>
      <c r="G24" s="36">
        <v>1727.7166666666669</v>
      </c>
      <c r="H24" s="36">
        <v>1797.8166666666668</v>
      </c>
      <c r="I24" s="36">
        <v>1817.4833333333333</v>
      </c>
      <c r="J24" s="36">
        <v>1832.8666666666668</v>
      </c>
      <c r="K24" s="31">
        <v>1802.1</v>
      </c>
      <c r="L24" s="31">
        <v>1767.05</v>
      </c>
      <c r="M24" s="31">
        <v>5.3930499999999997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1519</v>
      </c>
      <c r="D25" s="36">
        <v>1529.6000000000001</v>
      </c>
      <c r="E25" s="36">
        <v>1503.2000000000003</v>
      </c>
      <c r="F25" s="36">
        <v>1487.4</v>
      </c>
      <c r="G25" s="36">
        <v>1461.0000000000002</v>
      </c>
      <c r="H25" s="36">
        <v>1545.4000000000003</v>
      </c>
      <c r="I25" s="36">
        <v>1571.8000000000004</v>
      </c>
      <c r="J25" s="36">
        <v>1587.6000000000004</v>
      </c>
      <c r="K25" s="31">
        <v>1556</v>
      </c>
      <c r="L25" s="31">
        <v>1513.8</v>
      </c>
      <c r="M25" s="31">
        <v>24.681229999999999</v>
      </c>
      <c r="N25" s="1"/>
      <c r="O25" s="1"/>
    </row>
    <row r="26" spans="1:15" ht="12.75" customHeight="1">
      <c r="A26" s="33">
        <v>16</v>
      </c>
      <c r="B26" s="53" t="s">
        <v>788</v>
      </c>
      <c r="C26" s="31">
        <v>691.55</v>
      </c>
      <c r="D26" s="36">
        <v>692.30000000000007</v>
      </c>
      <c r="E26" s="36">
        <v>684.60000000000014</v>
      </c>
      <c r="F26" s="36">
        <v>677.65000000000009</v>
      </c>
      <c r="G26" s="36">
        <v>669.95000000000016</v>
      </c>
      <c r="H26" s="36">
        <v>699.25000000000011</v>
      </c>
      <c r="I26" s="36">
        <v>706.95000000000016</v>
      </c>
      <c r="J26" s="36">
        <v>713.90000000000009</v>
      </c>
      <c r="K26" s="31">
        <v>700</v>
      </c>
      <c r="L26" s="31">
        <v>685.35</v>
      </c>
      <c r="M26" s="31">
        <v>156.91389000000001</v>
      </c>
      <c r="N26" s="1"/>
      <c r="O26" s="1"/>
    </row>
    <row r="27" spans="1:15" ht="12.75" customHeight="1">
      <c r="A27" s="33">
        <v>17</v>
      </c>
      <c r="B27" s="53" t="s">
        <v>261</v>
      </c>
      <c r="C27" s="31">
        <v>875</v>
      </c>
      <c r="D27" s="36">
        <v>878.73333333333323</v>
      </c>
      <c r="E27" s="36">
        <v>869.46666666666647</v>
      </c>
      <c r="F27" s="36">
        <v>863.93333333333328</v>
      </c>
      <c r="G27" s="36">
        <v>854.66666666666652</v>
      </c>
      <c r="H27" s="36">
        <v>884.26666666666642</v>
      </c>
      <c r="I27" s="36">
        <v>893.53333333333308</v>
      </c>
      <c r="J27" s="36">
        <v>899.06666666666638</v>
      </c>
      <c r="K27" s="31">
        <v>888</v>
      </c>
      <c r="L27" s="31">
        <v>873.2</v>
      </c>
      <c r="M27" s="31">
        <v>30.023</v>
      </c>
      <c r="N27" s="1"/>
      <c r="O27" s="1"/>
    </row>
    <row r="28" spans="1:15" ht="12.75" customHeight="1">
      <c r="A28" s="33">
        <v>18</v>
      </c>
      <c r="B28" s="53" t="s">
        <v>262</v>
      </c>
      <c r="C28" s="31">
        <v>387.5</v>
      </c>
      <c r="D28" s="36">
        <v>391.16666666666669</v>
      </c>
      <c r="E28" s="36">
        <v>378.38333333333338</v>
      </c>
      <c r="F28" s="36">
        <v>369.26666666666671</v>
      </c>
      <c r="G28" s="36">
        <v>356.48333333333341</v>
      </c>
      <c r="H28" s="36">
        <v>400.28333333333336</v>
      </c>
      <c r="I28" s="36">
        <v>413.06666666666666</v>
      </c>
      <c r="J28" s="36">
        <v>422.18333333333334</v>
      </c>
      <c r="K28" s="31">
        <v>403.95</v>
      </c>
      <c r="L28" s="31">
        <v>382.05</v>
      </c>
      <c r="M28" s="31">
        <v>146.83067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210.59</v>
      </c>
      <c r="D29" s="36">
        <v>211.11333333333334</v>
      </c>
      <c r="E29" s="36">
        <v>208.07666666666668</v>
      </c>
      <c r="F29" s="36">
        <v>205.56333333333333</v>
      </c>
      <c r="G29" s="36">
        <v>202.52666666666667</v>
      </c>
      <c r="H29" s="36">
        <v>213.62666666666669</v>
      </c>
      <c r="I29" s="36">
        <v>216.66333333333333</v>
      </c>
      <c r="J29" s="36">
        <v>219.1766666666667</v>
      </c>
      <c r="K29" s="31">
        <v>214.15</v>
      </c>
      <c r="L29" s="31">
        <v>208.6</v>
      </c>
      <c r="M29" s="31">
        <v>35.761229999999998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316</v>
      </c>
      <c r="D30" s="36">
        <v>318.05</v>
      </c>
      <c r="E30" s="36">
        <v>312.10000000000002</v>
      </c>
      <c r="F30" s="36">
        <v>308.2</v>
      </c>
      <c r="G30" s="36">
        <v>302.25</v>
      </c>
      <c r="H30" s="36">
        <v>321.95000000000005</v>
      </c>
      <c r="I30" s="36">
        <v>327.9</v>
      </c>
      <c r="J30" s="36">
        <v>331.80000000000007</v>
      </c>
      <c r="K30" s="31">
        <v>324</v>
      </c>
      <c r="L30" s="31">
        <v>314.14999999999998</v>
      </c>
      <c r="M30" s="31">
        <v>48.86544</v>
      </c>
      <c r="N30" s="1"/>
      <c r="O30" s="1"/>
    </row>
    <row r="31" spans="1:15" ht="12.75" customHeight="1">
      <c r="A31" s="33">
        <v>21</v>
      </c>
      <c r="B31" s="53" t="s">
        <v>885</v>
      </c>
      <c r="C31" s="31">
        <v>730.95</v>
      </c>
      <c r="D31" s="36">
        <v>730.83333333333337</v>
      </c>
      <c r="E31" s="36">
        <v>722.61666666666679</v>
      </c>
      <c r="F31" s="36">
        <v>714.28333333333342</v>
      </c>
      <c r="G31" s="36">
        <v>706.06666666666683</v>
      </c>
      <c r="H31" s="36">
        <v>739.16666666666674</v>
      </c>
      <c r="I31" s="36">
        <v>747.38333333333321</v>
      </c>
      <c r="J31" s="36">
        <v>755.7166666666667</v>
      </c>
      <c r="K31" s="31">
        <v>739.05</v>
      </c>
      <c r="L31" s="31">
        <v>722.5</v>
      </c>
      <c r="M31" s="31">
        <v>3.4428000000000001</v>
      </c>
      <c r="N31" s="1"/>
      <c r="O31" s="1"/>
    </row>
    <row r="32" spans="1:15" ht="12.75" customHeight="1">
      <c r="A32" s="33">
        <v>22</v>
      </c>
      <c r="B32" s="53" t="s">
        <v>311</v>
      </c>
      <c r="C32" s="31">
        <v>873.9</v>
      </c>
      <c r="D32" s="36">
        <v>873.36666666666679</v>
      </c>
      <c r="E32" s="36">
        <v>864.48333333333358</v>
      </c>
      <c r="F32" s="36">
        <v>855.06666666666683</v>
      </c>
      <c r="G32" s="36">
        <v>846.18333333333362</v>
      </c>
      <c r="H32" s="36">
        <v>882.78333333333353</v>
      </c>
      <c r="I32" s="36">
        <v>891.66666666666674</v>
      </c>
      <c r="J32" s="36">
        <v>901.08333333333348</v>
      </c>
      <c r="K32" s="31">
        <v>882.25</v>
      </c>
      <c r="L32" s="31">
        <v>863.95</v>
      </c>
      <c r="M32" s="31">
        <v>0.31175999999999998</v>
      </c>
      <c r="N32" s="1"/>
      <c r="O32" s="1"/>
    </row>
    <row r="33" spans="1:15" ht="12.75" customHeight="1">
      <c r="A33" s="33">
        <v>23</v>
      </c>
      <c r="B33" s="53" t="s">
        <v>312</v>
      </c>
      <c r="C33" s="31">
        <v>1482.2</v>
      </c>
      <c r="D33" s="36">
        <v>1488.7333333333333</v>
      </c>
      <c r="E33" s="36">
        <v>1468.4666666666667</v>
      </c>
      <c r="F33" s="36">
        <v>1454.7333333333333</v>
      </c>
      <c r="G33" s="36">
        <v>1434.4666666666667</v>
      </c>
      <c r="H33" s="36">
        <v>1502.4666666666667</v>
      </c>
      <c r="I33" s="36">
        <v>1522.7333333333336</v>
      </c>
      <c r="J33" s="36">
        <v>1536.4666666666667</v>
      </c>
      <c r="K33" s="31">
        <v>1509</v>
      </c>
      <c r="L33" s="31">
        <v>1475</v>
      </c>
      <c r="M33" s="31">
        <v>2.8848099999999999</v>
      </c>
      <c r="N33" s="1"/>
      <c r="O33" s="1"/>
    </row>
    <row r="34" spans="1:15" ht="12.75" customHeight="1">
      <c r="A34" s="33">
        <v>24</v>
      </c>
      <c r="B34" s="53" t="s">
        <v>313</v>
      </c>
      <c r="C34" s="31">
        <v>2961.7</v>
      </c>
      <c r="D34" s="36">
        <v>2953.9166666666665</v>
      </c>
      <c r="E34" s="36">
        <v>2917.8833333333332</v>
      </c>
      <c r="F34" s="36">
        <v>2874.0666666666666</v>
      </c>
      <c r="G34" s="36">
        <v>2838.0333333333333</v>
      </c>
      <c r="H34" s="36">
        <v>2997.7333333333331</v>
      </c>
      <c r="I34" s="36">
        <v>3033.7666666666669</v>
      </c>
      <c r="J34" s="36">
        <v>3077.583333333333</v>
      </c>
      <c r="K34" s="31">
        <v>2989.95</v>
      </c>
      <c r="L34" s="31">
        <v>2910.1</v>
      </c>
      <c r="M34" s="31">
        <v>3.18391</v>
      </c>
      <c r="N34" s="1"/>
      <c r="O34" s="1"/>
    </row>
    <row r="35" spans="1:15" ht="12.75" customHeight="1">
      <c r="A35" s="33">
        <v>25</v>
      </c>
      <c r="B35" s="53" t="s">
        <v>314</v>
      </c>
      <c r="C35" s="31">
        <v>1214</v>
      </c>
      <c r="D35" s="36">
        <v>1233.9833333333333</v>
      </c>
      <c r="E35" s="36">
        <v>1183.0166666666667</v>
      </c>
      <c r="F35" s="36">
        <v>1152.0333333333333</v>
      </c>
      <c r="G35" s="36">
        <v>1101.0666666666666</v>
      </c>
      <c r="H35" s="36">
        <v>1264.9666666666667</v>
      </c>
      <c r="I35" s="36">
        <v>1315.9333333333334</v>
      </c>
      <c r="J35" s="36">
        <v>1346.9166666666667</v>
      </c>
      <c r="K35" s="31">
        <v>1284.95</v>
      </c>
      <c r="L35" s="31">
        <v>1203</v>
      </c>
      <c r="M35" s="31">
        <v>7.2410199999999998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5687.05</v>
      </c>
      <c r="D36" s="36">
        <v>5642.3500000000013</v>
      </c>
      <c r="E36" s="36">
        <v>5538.1000000000022</v>
      </c>
      <c r="F36" s="36">
        <v>5389.1500000000005</v>
      </c>
      <c r="G36" s="36">
        <v>5284.9000000000015</v>
      </c>
      <c r="H36" s="36">
        <v>5791.3000000000029</v>
      </c>
      <c r="I36" s="36">
        <v>5895.5500000000011</v>
      </c>
      <c r="J36" s="36">
        <v>6044.5000000000036</v>
      </c>
      <c r="K36" s="31">
        <v>5746.6</v>
      </c>
      <c r="L36" s="31">
        <v>5493.4</v>
      </c>
      <c r="M36" s="31">
        <v>6.8755800000000002</v>
      </c>
      <c r="N36" s="1"/>
      <c r="O36" s="1"/>
    </row>
    <row r="37" spans="1:15" ht="12.75" customHeight="1">
      <c r="A37" s="33">
        <v>27</v>
      </c>
      <c r="B37" s="53" t="s">
        <v>315</v>
      </c>
      <c r="C37" s="31">
        <v>2087.35</v>
      </c>
      <c r="D37" s="36">
        <v>2095.3666666666668</v>
      </c>
      <c r="E37" s="36">
        <v>2060.9833333333336</v>
      </c>
      <c r="F37" s="36">
        <v>2034.6166666666668</v>
      </c>
      <c r="G37" s="36">
        <v>2000.2333333333336</v>
      </c>
      <c r="H37" s="36">
        <v>2121.7333333333336</v>
      </c>
      <c r="I37" s="36">
        <v>2156.1166666666668</v>
      </c>
      <c r="J37" s="36">
        <v>2182.4833333333336</v>
      </c>
      <c r="K37" s="31">
        <v>2129.75</v>
      </c>
      <c r="L37" s="31">
        <v>2069</v>
      </c>
      <c r="M37" s="31">
        <v>0.37573000000000001</v>
      </c>
      <c r="N37" s="1"/>
      <c r="O37" s="1"/>
    </row>
    <row r="38" spans="1:15" ht="12.75" customHeight="1">
      <c r="A38" s="33">
        <v>28</v>
      </c>
      <c r="B38" s="53" t="s">
        <v>736</v>
      </c>
      <c r="C38" s="31">
        <v>60.41</v>
      </c>
      <c r="D38" s="36">
        <v>60.883333333333326</v>
      </c>
      <c r="E38" s="36">
        <v>59.826666666666654</v>
      </c>
      <c r="F38" s="36">
        <v>59.243333333333325</v>
      </c>
      <c r="G38" s="36">
        <v>58.186666666666653</v>
      </c>
      <c r="H38" s="36">
        <v>61.466666666666654</v>
      </c>
      <c r="I38" s="36">
        <v>62.523333333333326</v>
      </c>
      <c r="J38" s="36">
        <v>63.106666666666655</v>
      </c>
      <c r="K38" s="31">
        <v>61.94</v>
      </c>
      <c r="L38" s="31">
        <v>60.3</v>
      </c>
      <c r="M38" s="31">
        <v>21.15775</v>
      </c>
      <c r="N38" s="1"/>
      <c r="O38" s="1"/>
    </row>
    <row r="39" spans="1:15" ht="12.75" customHeight="1">
      <c r="A39" s="33">
        <v>29</v>
      </c>
      <c r="B39" s="53" t="s">
        <v>824</v>
      </c>
      <c r="C39" s="31">
        <v>26.07</v>
      </c>
      <c r="D39" s="36">
        <v>26.326666666666668</v>
      </c>
      <c r="E39" s="36">
        <v>25.753333333333337</v>
      </c>
      <c r="F39" s="36">
        <v>25.436666666666671</v>
      </c>
      <c r="G39" s="36">
        <v>24.86333333333334</v>
      </c>
      <c r="H39" s="36">
        <v>26.643333333333334</v>
      </c>
      <c r="I39" s="36">
        <v>27.216666666666665</v>
      </c>
      <c r="J39" s="36">
        <v>27.533333333333331</v>
      </c>
      <c r="K39" s="31">
        <v>26.9</v>
      </c>
      <c r="L39" s="31">
        <v>26.01</v>
      </c>
      <c r="M39" s="31">
        <v>112.43143999999999</v>
      </c>
      <c r="N39" s="1"/>
      <c r="O39" s="1"/>
    </row>
    <row r="40" spans="1:15" ht="12.75" customHeight="1">
      <c r="A40" s="33">
        <v>30</v>
      </c>
      <c r="B40" s="53" t="s">
        <v>812</v>
      </c>
      <c r="C40" s="31">
        <v>1498.9</v>
      </c>
      <c r="D40" s="36">
        <v>1514.8833333333332</v>
      </c>
      <c r="E40" s="36">
        <v>1477.1166666666663</v>
      </c>
      <c r="F40" s="36">
        <v>1455.333333333333</v>
      </c>
      <c r="G40" s="36">
        <v>1417.5666666666662</v>
      </c>
      <c r="H40" s="36">
        <v>1536.6666666666665</v>
      </c>
      <c r="I40" s="36">
        <v>1574.4333333333334</v>
      </c>
      <c r="J40" s="36">
        <v>1596.2166666666667</v>
      </c>
      <c r="K40" s="31">
        <v>1552.65</v>
      </c>
      <c r="L40" s="31">
        <v>1493.1</v>
      </c>
      <c r="M40" s="31">
        <v>6.5588199999999999</v>
      </c>
      <c r="N40" s="1"/>
      <c r="O40" s="1"/>
    </row>
    <row r="41" spans="1:15" ht="12.75" customHeight="1">
      <c r="A41" s="33">
        <v>31</v>
      </c>
      <c r="B41" s="53" t="s">
        <v>316</v>
      </c>
      <c r="C41" s="31">
        <v>4342.6000000000004</v>
      </c>
      <c r="D41" s="36">
        <v>4320.8499999999995</v>
      </c>
      <c r="E41" s="36">
        <v>4269.7499999999991</v>
      </c>
      <c r="F41" s="36">
        <v>4196.8999999999996</v>
      </c>
      <c r="G41" s="36">
        <v>4145.7999999999993</v>
      </c>
      <c r="H41" s="36">
        <v>4393.6999999999989</v>
      </c>
      <c r="I41" s="36">
        <v>4444.7999999999993</v>
      </c>
      <c r="J41" s="36">
        <v>4517.6499999999987</v>
      </c>
      <c r="K41" s="31">
        <v>4371.95</v>
      </c>
      <c r="L41" s="31">
        <v>4248</v>
      </c>
      <c r="M41" s="31">
        <v>0.51698999999999995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638.5</v>
      </c>
      <c r="D42" s="36">
        <v>640.2833333333333</v>
      </c>
      <c r="E42" s="36">
        <v>635.31666666666661</v>
      </c>
      <c r="F42" s="36">
        <v>632.13333333333333</v>
      </c>
      <c r="G42" s="36">
        <v>627.16666666666663</v>
      </c>
      <c r="H42" s="36">
        <v>643.46666666666658</v>
      </c>
      <c r="I42" s="36">
        <v>648.43333333333328</v>
      </c>
      <c r="J42" s="36">
        <v>651.61666666666656</v>
      </c>
      <c r="K42" s="31">
        <v>645.25</v>
      </c>
      <c r="L42" s="31">
        <v>637.1</v>
      </c>
      <c r="M42" s="31">
        <v>11.21594</v>
      </c>
      <c r="N42" s="1"/>
      <c r="O42" s="1"/>
    </row>
    <row r="43" spans="1:15" ht="12.75" customHeight="1">
      <c r="A43" s="33">
        <v>33</v>
      </c>
      <c r="B43" s="53" t="s">
        <v>851</v>
      </c>
      <c r="C43" s="31">
        <v>3584.55</v>
      </c>
      <c r="D43" s="36">
        <v>3589.8666666666668</v>
      </c>
      <c r="E43" s="36">
        <v>3569.7333333333336</v>
      </c>
      <c r="F43" s="36">
        <v>3554.916666666667</v>
      </c>
      <c r="G43" s="36">
        <v>3534.7833333333338</v>
      </c>
      <c r="H43" s="36">
        <v>3604.6833333333334</v>
      </c>
      <c r="I43" s="36">
        <v>3624.8166666666666</v>
      </c>
      <c r="J43" s="36">
        <v>3639.6333333333332</v>
      </c>
      <c r="K43" s="31">
        <v>3610</v>
      </c>
      <c r="L43" s="31">
        <v>3575.05</v>
      </c>
      <c r="M43" s="31">
        <v>0.22194</v>
      </c>
      <c r="N43" s="1"/>
      <c r="O43" s="1"/>
    </row>
    <row r="44" spans="1:15" ht="12.75" customHeight="1">
      <c r="A44" s="33">
        <v>34</v>
      </c>
      <c r="B44" s="53" t="s">
        <v>317</v>
      </c>
      <c r="C44" s="31">
        <v>2150.6999999999998</v>
      </c>
      <c r="D44" s="36">
        <v>2156.9166666666665</v>
      </c>
      <c r="E44" s="36">
        <v>2128.7333333333331</v>
      </c>
      <c r="F44" s="36">
        <v>2106.7666666666664</v>
      </c>
      <c r="G44" s="36">
        <v>2078.583333333333</v>
      </c>
      <c r="H44" s="36">
        <v>2178.8833333333332</v>
      </c>
      <c r="I44" s="36">
        <v>2207.0666666666666</v>
      </c>
      <c r="J44" s="36">
        <v>2229.0333333333333</v>
      </c>
      <c r="K44" s="31">
        <v>2185.1</v>
      </c>
      <c r="L44" s="31">
        <v>2134.9499999999998</v>
      </c>
      <c r="M44" s="31">
        <v>4.8706800000000001</v>
      </c>
      <c r="N44" s="1"/>
      <c r="O44" s="1"/>
    </row>
    <row r="45" spans="1:15" ht="12.75" customHeight="1">
      <c r="A45" s="33">
        <v>35</v>
      </c>
      <c r="B45" s="53" t="s">
        <v>318</v>
      </c>
      <c r="C45" s="31">
        <v>779.15</v>
      </c>
      <c r="D45" s="36">
        <v>779.7166666666667</v>
      </c>
      <c r="E45" s="36">
        <v>775.03333333333342</v>
      </c>
      <c r="F45" s="36">
        <v>770.91666666666674</v>
      </c>
      <c r="G45" s="36">
        <v>766.23333333333346</v>
      </c>
      <c r="H45" s="36">
        <v>783.83333333333337</v>
      </c>
      <c r="I45" s="36">
        <v>788.51666666666677</v>
      </c>
      <c r="J45" s="36">
        <v>792.63333333333333</v>
      </c>
      <c r="K45" s="31">
        <v>784.4</v>
      </c>
      <c r="L45" s="31">
        <v>775.6</v>
      </c>
      <c r="M45" s="31">
        <v>0.70930000000000004</v>
      </c>
      <c r="N45" s="1"/>
      <c r="O45" s="1"/>
    </row>
    <row r="46" spans="1:15" ht="12.75" customHeight="1">
      <c r="A46" s="33">
        <v>36</v>
      </c>
      <c r="B46" s="53" t="s">
        <v>790</v>
      </c>
      <c r="C46" s="31">
        <v>8288.25</v>
      </c>
      <c r="D46" s="36">
        <v>8277.4</v>
      </c>
      <c r="E46" s="36">
        <v>8174.7999999999993</v>
      </c>
      <c r="F46" s="36">
        <v>8061.3499999999995</v>
      </c>
      <c r="G46" s="36">
        <v>7958.7499999999991</v>
      </c>
      <c r="H46" s="36">
        <v>8390.8499999999985</v>
      </c>
      <c r="I46" s="36">
        <v>8493.4500000000007</v>
      </c>
      <c r="J46" s="36">
        <v>8606.9</v>
      </c>
      <c r="K46" s="31">
        <v>8380</v>
      </c>
      <c r="L46" s="31">
        <v>8163.95</v>
      </c>
      <c r="M46" s="31">
        <v>0.93654000000000004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6541.9</v>
      </c>
      <c r="D47" s="36">
        <v>6595.416666666667</v>
      </c>
      <c r="E47" s="36">
        <v>6446.4833333333336</v>
      </c>
      <c r="F47" s="36">
        <v>6351.0666666666666</v>
      </c>
      <c r="G47" s="36">
        <v>6202.1333333333332</v>
      </c>
      <c r="H47" s="36">
        <v>6690.8333333333339</v>
      </c>
      <c r="I47" s="36">
        <v>6839.7666666666664</v>
      </c>
      <c r="J47" s="36">
        <v>6935.1833333333343</v>
      </c>
      <c r="K47" s="31">
        <v>6744.35</v>
      </c>
      <c r="L47" s="31">
        <v>6500</v>
      </c>
      <c r="M47" s="31">
        <v>5.0945400000000003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511.5</v>
      </c>
      <c r="D48" s="36">
        <v>510.90000000000003</v>
      </c>
      <c r="E48" s="36">
        <v>505.6</v>
      </c>
      <c r="F48" s="36">
        <v>499.7</v>
      </c>
      <c r="G48" s="36">
        <v>494.4</v>
      </c>
      <c r="H48" s="36">
        <v>516.80000000000007</v>
      </c>
      <c r="I48" s="36">
        <v>522.10000000000014</v>
      </c>
      <c r="J48" s="36">
        <v>528.00000000000011</v>
      </c>
      <c r="K48" s="31">
        <v>516.20000000000005</v>
      </c>
      <c r="L48" s="31">
        <v>505</v>
      </c>
      <c r="M48" s="31">
        <v>60.586750000000002</v>
      </c>
      <c r="N48" s="1"/>
      <c r="O48" s="1"/>
    </row>
    <row r="49" spans="1:15" ht="12.75" customHeight="1">
      <c r="A49" s="33">
        <v>39</v>
      </c>
      <c r="B49" s="53" t="s">
        <v>319</v>
      </c>
      <c r="C49" s="31">
        <v>309.39999999999998</v>
      </c>
      <c r="D49" s="36">
        <v>309.7833333333333</v>
      </c>
      <c r="E49" s="36">
        <v>306.86666666666662</v>
      </c>
      <c r="F49" s="36">
        <v>304.33333333333331</v>
      </c>
      <c r="G49" s="36">
        <v>301.41666666666663</v>
      </c>
      <c r="H49" s="36">
        <v>312.31666666666661</v>
      </c>
      <c r="I49" s="36">
        <v>315.23333333333335</v>
      </c>
      <c r="J49" s="36">
        <v>317.76666666666659</v>
      </c>
      <c r="K49" s="31">
        <v>312.7</v>
      </c>
      <c r="L49" s="31">
        <v>307.25</v>
      </c>
      <c r="M49" s="31">
        <v>4.7744099999999996</v>
      </c>
      <c r="N49" s="1"/>
      <c r="O49" s="1"/>
    </row>
    <row r="50" spans="1:15" ht="12.75" customHeight="1">
      <c r="A50" s="33">
        <v>40</v>
      </c>
      <c r="B50" s="53" t="s">
        <v>789</v>
      </c>
      <c r="C50" s="31">
        <v>680.15</v>
      </c>
      <c r="D50" s="36">
        <v>681.18333333333328</v>
      </c>
      <c r="E50" s="36">
        <v>672.96666666666658</v>
      </c>
      <c r="F50" s="36">
        <v>665.7833333333333</v>
      </c>
      <c r="G50" s="36">
        <v>657.56666666666661</v>
      </c>
      <c r="H50" s="36">
        <v>688.36666666666656</v>
      </c>
      <c r="I50" s="36">
        <v>696.58333333333326</v>
      </c>
      <c r="J50" s="36">
        <v>703.76666666666654</v>
      </c>
      <c r="K50" s="31">
        <v>689.4</v>
      </c>
      <c r="L50" s="31">
        <v>674</v>
      </c>
      <c r="M50" s="31">
        <v>6.51654</v>
      </c>
      <c r="N50" s="1"/>
      <c r="O50" s="1"/>
    </row>
    <row r="51" spans="1:15" ht="12.75" customHeight="1">
      <c r="A51" s="33">
        <v>41</v>
      </c>
      <c r="B51" s="53" t="s">
        <v>320</v>
      </c>
      <c r="C51" s="31">
        <v>641.45000000000005</v>
      </c>
      <c r="D51" s="36">
        <v>645.25</v>
      </c>
      <c r="E51" s="36">
        <v>634.20000000000005</v>
      </c>
      <c r="F51" s="36">
        <v>626.95000000000005</v>
      </c>
      <c r="G51" s="36">
        <v>615.90000000000009</v>
      </c>
      <c r="H51" s="36">
        <v>652.5</v>
      </c>
      <c r="I51" s="36">
        <v>663.55</v>
      </c>
      <c r="J51" s="36">
        <v>670.8</v>
      </c>
      <c r="K51" s="31">
        <v>656.3</v>
      </c>
      <c r="L51" s="31">
        <v>638</v>
      </c>
      <c r="M51" s="31">
        <v>0.93920000000000003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246.3</v>
      </c>
      <c r="D52" s="36">
        <v>246.98333333333335</v>
      </c>
      <c r="E52" s="36">
        <v>244.4666666666667</v>
      </c>
      <c r="F52" s="36">
        <v>242.63333333333335</v>
      </c>
      <c r="G52" s="36">
        <v>240.1166666666667</v>
      </c>
      <c r="H52" s="36">
        <v>248.81666666666669</v>
      </c>
      <c r="I52" s="36">
        <v>251.33333333333334</v>
      </c>
      <c r="J52" s="36">
        <v>253.16666666666669</v>
      </c>
      <c r="K52" s="31">
        <v>249.5</v>
      </c>
      <c r="L52" s="31">
        <v>245.15</v>
      </c>
      <c r="M52" s="31">
        <v>106.75857000000001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3005.4</v>
      </c>
      <c r="D53" s="36">
        <v>3028.5</v>
      </c>
      <c r="E53" s="36">
        <v>2967.3</v>
      </c>
      <c r="F53" s="36">
        <v>2929.2000000000003</v>
      </c>
      <c r="G53" s="36">
        <v>2868.0000000000005</v>
      </c>
      <c r="H53" s="36">
        <v>3066.6</v>
      </c>
      <c r="I53" s="36">
        <v>3127.7999999999997</v>
      </c>
      <c r="J53" s="36">
        <v>3165.8999999999996</v>
      </c>
      <c r="K53" s="31">
        <v>3089.7</v>
      </c>
      <c r="L53" s="31">
        <v>2990.4</v>
      </c>
      <c r="M53" s="31">
        <v>12.80109</v>
      </c>
      <c r="N53" s="1"/>
      <c r="O53" s="1"/>
    </row>
    <row r="54" spans="1:15" ht="12.75" customHeight="1">
      <c r="A54" s="33">
        <v>44</v>
      </c>
      <c r="B54" s="53" t="s">
        <v>321</v>
      </c>
      <c r="C54" s="31">
        <v>397.9</v>
      </c>
      <c r="D54" s="36">
        <v>396.2166666666667</v>
      </c>
      <c r="E54" s="36">
        <v>391.68333333333339</v>
      </c>
      <c r="F54" s="36">
        <v>385.4666666666667</v>
      </c>
      <c r="G54" s="36">
        <v>380.93333333333339</v>
      </c>
      <c r="H54" s="36">
        <v>402.43333333333339</v>
      </c>
      <c r="I54" s="36">
        <v>406.9666666666667</v>
      </c>
      <c r="J54" s="36">
        <v>413.18333333333339</v>
      </c>
      <c r="K54" s="31">
        <v>400.75</v>
      </c>
      <c r="L54" s="31">
        <v>390</v>
      </c>
      <c r="M54" s="31">
        <v>23.09329</v>
      </c>
      <c r="N54" s="1"/>
      <c r="O54" s="1"/>
    </row>
    <row r="55" spans="1:15" ht="12.75" customHeight="1">
      <c r="A55" s="33">
        <v>45</v>
      </c>
      <c r="B55" s="53" t="s">
        <v>852</v>
      </c>
      <c r="C55" s="31">
        <v>6622.65</v>
      </c>
      <c r="D55" s="36">
        <v>6804.2333333333336</v>
      </c>
      <c r="E55" s="36">
        <v>6358.416666666667</v>
      </c>
      <c r="F55" s="36">
        <v>6094.1833333333334</v>
      </c>
      <c r="G55" s="36">
        <v>5648.3666666666668</v>
      </c>
      <c r="H55" s="36">
        <v>7068.4666666666672</v>
      </c>
      <c r="I55" s="36">
        <v>7514.2833333333328</v>
      </c>
      <c r="J55" s="36">
        <v>7778.5166666666673</v>
      </c>
      <c r="K55" s="31">
        <v>7250.05</v>
      </c>
      <c r="L55" s="31">
        <v>6540</v>
      </c>
      <c r="M55" s="31">
        <v>0.79674999999999996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2082.1999999999998</v>
      </c>
      <c r="D56" s="36">
        <v>2096.25</v>
      </c>
      <c r="E56" s="36">
        <v>2060.9499999999998</v>
      </c>
      <c r="F56" s="36">
        <v>2039.6999999999998</v>
      </c>
      <c r="G56" s="36">
        <v>2004.3999999999996</v>
      </c>
      <c r="H56" s="36">
        <v>2117.5</v>
      </c>
      <c r="I56" s="36">
        <v>2152.8000000000002</v>
      </c>
      <c r="J56" s="36">
        <v>2174.0500000000002</v>
      </c>
      <c r="K56" s="31">
        <v>2131.5500000000002</v>
      </c>
      <c r="L56" s="31">
        <v>2075</v>
      </c>
      <c r="M56" s="31">
        <v>1.8370899999999999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8004.1</v>
      </c>
      <c r="D57" s="36">
        <v>8037.8166666666666</v>
      </c>
      <c r="E57" s="36">
        <v>7941.7333333333336</v>
      </c>
      <c r="F57" s="36">
        <v>7879.3666666666668</v>
      </c>
      <c r="G57" s="36">
        <v>7783.2833333333338</v>
      </c>
      <c r="H57" s="36">
        <v>8100.1833333333334</v>
      </c>
      <c r="I57" s="36">
        <v>8196.2666666666664</v>
      </c>
      <c r="J57" s="36">
        <v>8258.6333333333332</v>
      </c>
      <c r="K57" s="31">
        <v>8133.9</v>
      </c>
      <c r="L57" s="31">
        <v>7975.45</v>
      </c>
      <c r="M57" s="31">
        <v>0.56267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1479.3</v>
      </c>
      <c r="D58" s="36">
        <v>1471.75</v>
      </c>
      <c r="E58" s="36">
        <v>1455.55</v>
      </c>
      <c r="F58" s="36">
        <v>1431.8</v>
      </c>
      <c r="G58" s="36">
        <v>1415.6</v>
      </c>
      <c r="H58" s="36">
        <v>1495.5</v>
      </c>
      <c r="I58" s="36">
        <v>1511.6999999999998</v>
      </c>
      <c r="J58" s="36">
        <v>1535.45</v>
      </c>
      <c r="K58" s="31">
        <v>1487.95</v>
      </c>
      <c r="L58" s="31">
        <v>1448</v>
      </c>
      <c r="M58" s="31">
        <v>19.771139999999999</v>
      </c>
      <c r="N58" s="1"/>
      <c r="O58" s="1"/>
    </row>
    <row r="59" spans="1:15" ht="12.75" customHeight="1">
      <c r="A59" s="33">
        <v>49</v>
      </c>
      <c r="B59" s="53" t="s">
        <v>322</v>
      </c>
      <c r="C59" s="31">
        <v>668.2</v>
      </c>
      <c r="D59" s="36">
        <v>678.81666666666672</v>
      </c>
      <c r="E59" s="36">
        <v>653.08333333333348</v>
      </c>
      <c r="F59" s="36">
        <v>637.96666666666681</v>
      </c>
      <c r="G59" s="36">
        <v>612.23333333333358</v>
      </c>
      <c r="H59" s="36">
        <v>693.93333333333339</v>
      </c>
      <c r="I59" s="36">
        <v>719.66666666666674</v>
      </c>
      <c r="J59" s="36">
        <v>734.7833333333333</v>
      </c>
      <c r="K59" s="31">
        <v>704.55</v>
      </c>
      <c r="L59" s="31">
        <v>663.7</v>
      </c>
      <c r="M59" s="31">
        <v>14.97138</v>
      </c>
      <c r="N59" s="1"/>
      <c r="O59" s="1"/>
    </row>
    <row r="60" spans="1:15" ht="12.75" customHeight="1">
      <c r="A60" s="33">
        <v>50</v>
      </c>
      <c r="B60" s="53" t="s">
        <v>263</v>
      </c>
      <c r="C60" s="31">
        <v>4980.1000000000004</v>
      </c>
      <c r="D60" s="36">
        <v>4995.333333333333</v>
      </c>
      <c r="E60" s="36">
        <v>4926.7666666666664</v>
      </c>
      <c r="F60" s="36">
        <v>4873.4333333333334</v>
      </c>
      <c r="G60" s="36">
        <v>4804.8666666666668</v>
      </c>
      <c r="H60" s="36">
        <v>5048.6666666666661</v>
      </c>
      <c r="I60" s="36">
        <v>5117.2333333333336</v>
      </c>
      <c r="J60" s="36">
        <v>5170.5666666666657</v>
      </c>
      <c r="K60" s="31">
        <v>5063.8999999999996</v>
      </c>
      <c r="L60" s="31">
        <v>4942</v>
      </c>
      <c r="M60" s="31">
        <v>3.4830000000000001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1138.1500000000001</v>
      </c>
      <c r="D61" s="36">
        <v>1135.6499999999999</v>
      </c>
      <c r="E61" s="36">
        <v>1128.4999999999998</v>
      </c>
      <c r="F61" s="36">
        <v>1118.8499999999999</v>
      </c>
      <c r="G61" s="36">
        <v>1111.6999999999998</v>
      </c>
      <c r="H61" s="36">
        <v>1145.2999999999997</v>
      </c>
      <c r="I61" s="36">
        <v>1152.4499999999998</v>
      </c>
      <c r="J61" s="36">
        <v>1162.0999999999997</v>
      </c>
      <c r="K61" s="31">
        <v>1142.8</v>
      </c>
      <c r="L61" s="31">
        <v>1126</v>
      </c>
      <c r="M61" s="31">
        <v>79.034279999999995</v>
      </c>
      <c r="N61" s="1"/>
      <c r="O61" s="1"/>
    </row>
    <row r="62" spans="1:15" ht="12.75" customHeight="1">
      <c r="A62" s="33">
        <v>52</v>
      </c>
      <c r="B62" s="53" t="s">
        <v>323</v>
      </c>
      <c r="C62" s="31">
        <v>4021.7</v>
      </c>
      <c r="D62" s="36">
        <v>4054.2333333333336</v>
      </c>
      <c r="E62" s="36">
        <v>3957.4666666666672</v>
      </c>
      <c r="F62" s="36">
        <v>3893.2333333333336</v>
      </c>
      <c r="G62" s="36">
        <v>3796.4666666666672</v>
      </c>
      <c r="H62" s="36">
        <v>4118.4666666666672</v>
      </c>
      <c r="I62" s="36">
        <v>4215.2333333333336</v>
      </c>
      <c r="J62" s="36">
        <v>4279.4666666666672</v>
      </c>
      <c r="K62" s="31">
        <v>4151</v>
      </c>
      <c r="L62" s="31">
        <v>3990</v>
      </c>
      <c r="M62" s="31">
        <v>3.21678</v>
      </c>
      <c r="N62" s="1"/>
      <c r="O62" s="1"/>
    </row>
    <row r="63" spans="1:15" ht="12.75" customHeight="1">
      <c r="A63" s="33">
        <v>53</v>
      </c>
      <c r="B63" s="53" t="s">
        <v>792</v>
      </c>
      <c r="C63" s="31">
        <v>400.05</v>
      </c>
      <c r="D63" s="36">
        <v>394.36666666666662</v>
      </c>
      <c r="E63" s="36">
        <v>385.23333333333323</v>
      </c>
      <c r="F63" s="36">
        <v>370.41666666666663</v>
      </c>
      <c r="G63" s="36">
        <v>361.28333333333325</v>
      </c>
      <c r="H63" s="36">
        <v>409.18333333333322</v>
      </c>
      <c r="I63" s="36">
        <v>418.31666666666655</v>
      </c>
      <c r="J63" s="36">
        <v>433.13333333333321</v>
      </c>
      <c r="K63" s="31">
        <v>403.5</v>
      </c>
      <c r="L63" s="31">
        <v>379.55</v>
      </c>
      <c r="M63" s="31">
        <v>155.34011000000001</v>
      </c>
      <c r="N63" s="1"/>
      <c r="O63" s="1"/>
    </row>
    <row r="64" spans="1:15" ht="12.75" customHeight="1">
      <c r="A64" s="33">
        <v>54</v>
      </c>
      <c r="B64" s="53" t="s">
        <v>324</v>
      </c>
      <c r="C64" s="31">
        <v>2599.8000000000002</v>
      </c>
      <c r="D64" s="36">
        <v>2595.6</v>
      </c>
      <c r="E64" s="36">
        <v>2534.1999999999998</v>
      </c>
      <c r="F64" s="36">
        <v>2468.6</v>
      </c>
      <c r="G64" s="36">
        <v>2407.1999999999998</v>
      </c>
      <c r="H64" s="36">
        <v>2661.2</v>
      </c>
      <c r="I64" s="36">
        <v>2722.6000000000004</v>
      </c>
      <c r="J64" s="36">
        <v>2788.2</v>
      </c>
      <c r="K64" s="31">
        <v>2657</v>
      </c>
      <c r="L64" s="31">
        <v>2530</v>
      </c>
      <c r="M64" s="31">
        <v>36.432220000000001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9641.2999999999993</v>
      </c>
      <c r="D65" s="36">
        <v>9676.3833333333332</v>
      </c>
      <c r="E65" s="36">
        <v>9575.0666666666657</v>
      </c>
      <c r="F65" s="36">
        <v>9508.8333333333321</v>
      </c>
      <c r="G65" s="36">
        <v>9407.5166666666646</v>
      </c>
      <c r="H65" s="36">
        <v>9742.6166666666668</v>
      </c>
      <c r="I65" s="36">
        <v>9843.9333333333361</v>
      </c>
      <c r="J65" s="36">
        <v>9910.1666666666679</v>
      </c>
      <c r="K65" s="31">
        <v>9777.7000000000007</v>
      </c>
      <c r="L65" s="31">
        <v>9610.15</v>
      </c>
      <c r="M65" s="31">
        <v>3.6501600000000001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6582.2</v>
      </c>
      <c r="D66" s="36">
        <v>6610.5333333333328</v>
      </c>
      <c r="E66" s="36">
        <v>6543.0166666666655</v>
      </c>
      <c r="F66" s="36">
        <v>6503.833333333333</v>
      </c>
      <c r="G66" s="36">
        <v>6436.3166666666657</v>
      </c>
      <c r="H66" s="36">
        <v>6649.7166666666653</v>
      </c>
      <c r="I66" s="36">
        <v>6717.2333333333318</v>
      </c>
      <c r="J66" s="36">
        <v>6756.4166666666652</v>
      </c>
      <c r="K66" s="31">
        <v>6678.05</v>
      </c>
      <c r="L66" s="31">
        <v>6571.35</v>
      </c>
      <c r="M66" s="31">
        <v>6.9038899999999996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1540.05</v>
      </c>
      <c r="D67" s="36">
        <v>1549.6833333333334</v>
      </c>
      <c r="E67" s="36">
        <v>1522.9166666666667</v>
      </c>
      <c r="F67" s="36">
        <v>1505.7833333333333</v>
      </c>
      <c r="G67" s="36">
        <v>1479.0166666666667</v>
      </c>
      <c r="H67" s="36">
        <v>1566.8166666666668</v>
      </c>
      <c r="I67" s="36">
        <v>1593.5833333333333</v>
      </c>
      <c r="J67" s="36">
        <v>1610.7166666666669</v>
      </c>
      <c r="K67" s="31">
        <v>1576.45</v>
      </c>
      <c r="L67" s="31">
        <v>1532.55</v>
      </c>
      <c r="M67" s="31">
        <v>16.835339999999999</v>
      </c>
      <c r="N67" s="1"/>
      <c r="O67" s="1"/>
    </row>
    <row r="68" spans="1:15" ht="12.75" customHeight="1">
      <c r="A68" s="33">
        <v>58</v>
      </c>
      <c r="B68" s="53" t="s">
        <v>264</v>
      </c>
      <c r="C68" s="31">
        <v>9401.35</v>
      </c>
      <c r="D68" s="36">
        <v>9412.9833333333318</v>
      </c>
      <c r="E68" s="36">
        <v>9305.9666666666635</v>
      </c>
      <c r="F68" s="36">
        <v>9210.5833333333321</v>
      </c>
      <c r="G68" s="36">
        <v>9103.5666666666639</v>
      </c>
      <c r="H68" s="36">
        <v>9508.3666666666631</v>
      </c>
      <c r="I68" s="36">
        <v>9615.3833333333296</v>
      </c>
      <c r="J68" s="36">
        <v>9710.7666666666628</v>
      </c>
      <c r="K68" s="31">
        <v>9520</v>
      </c>
      <c r="L68" s="31">
        <v>9317.6</v>
      </c>
      <c r="M68" s="31">
        <v>0.20263999999999999</v>
      </c>
      <c r="N68" s="1"/>
      <c r="O68" s="1"/>
    </row>
    <row r="69" spans="1:15" ht="12.75" customHeight="1">
      <c r="A69" s="33">
        <v>59</v>
      </c>
      <c r="B69" s="53" t="s">
        <v>325</v>
      </c>
      <c r="C69" s="31">
        <v>2222.3000000000002</v>
      </c>
      <c r="D69" s="36">
        <v>2250.1</v>
      </c>
      <c r="E69" s="36">
        <v>2181.1999999999998</v>
      </c>
      <c r="F69" s="36">
        <v>2140.1</v>
      </c>
      <c r="G69" s="36">
        <v>2071.1999999999998</v>
      </c>
      <c r="H69" s="36">
        <v>2291.1999999999998</v>
      </c>
      <c r="I69" s="36">
        <v>2360.1000000000004</v>
      </c>
      <c r="J69" s="36">
        <v>2401.1999999999998</v>
      </c>
      <c r="K69" s="31">
        <v>2319</v>
      </c>
      <c r="L69" s="31">
        <v>2209</v>
      </c>
      <c r="M69" s="31">
        <v>3.7721499999999999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3128.25</v>
      </c>
      <c r="D70" s="36">
        <v>3147.4166666666665</v>
      </c>
      <c r="E70" s="36">
        <v>3084.833333333333</v>
      </c>
      <c r="F70" s="36">
        <v>3041.4166666666665</v>
      </c>
      <c r="G70" s="36">
        <v>2978.833333333333</v>
      </c>
      <c r="H70" s="36">
        <v>3190.833333333333</v>
      </c>
      <c r="I70" s="36">
        <v>3253.4166666666661</v>
      </c>
      <c r="J70" s="36">
        <v>3296.833333333333</v>
      </c>
      <c r="K70" s="31">
        <v>3210</v>
      </c>
      <c r="L70" s="31">
        <v>3104</v>
      </c>
      <c r="M70" s="31">
        <v>3.2821600000000002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488.85</v>
      </c>
      <c r="D71" s="36">
        <v>491.8</v>
      </c>
      <c r="E71" s="36">
        <v>483.85</v>
      </c>
      <c r="F71" s="36">
        <v>478.85</v>
      </c>
      <c r="G71" s="36">
        <v>470.90000000000003</v>
      </c>
      <c r="H71" s="36">
        <v>496.8</v>
      </c>
      <c r="I71" s="36">
        <v>504.74999999999994</v>
      </c>
      <c r="J71" s="36">
        <v>509.75</v>
      </c>
      <c r="K71" s="31">
        <v>499.75</v>
      </c>
      <c r="L71" s="31">
        <v>486.8</v>
      </c>
      <c r="M71" s="31">
        <v>17.139009999999999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199.18</v>
      </c>
      <c r="D72" s="36">
        <v>200.42333333333332</v>
      </c>
      <c r="E72" s="36">
        <v>196.95666666666665</v>
      </c>
      <c r="F72" s="36">
        <v>194.73333333333332</v>
      </c>
      <c r="G72" s="36">
        <v>191.26666666666665</v>
      </c>
      <c r="H72" s="36">
        <v>202.64666666666665</v>
      </c>
      <c r="I72" s="36">
        <v>206.11333333333329</v>
      </c>
      <c r="J72" s="36">
        <v>208.33666666666664</v>
      </c>
      <c r="K72" s="31">
        <v>203.89</v>
      </c>
      <c r="L72" s="31">
        <v>198.2</v>
      </c>
      <c r="M72" s="31">
        <v>67.626549999999995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241.35</v>
      </c>
      <c r="D73" s="36">
        <v>242.20000000000002</v>
      </c>
      <c r="E73" s="36">
        <v>239.65000000000003</v>
      </c>
      <c r="F73" s="36">
        <v>237.95000000000002</v>
      </c>
      <c r="G73" s="36">
        <v>235.40000000000003</v>
      </c>
      <c r="H73" s="36">
        <v>243.90000000000003</v>
      </c>
      <c r="I73" s="36">
        <v>246.45000000000005</v>
      </c>
      <c r="J73" s="36">
        <v>248.15000000000003</v>
      </c>
      <c r="K73" s="31">
        <v>244.75</v>
      </c>
      <c r="L73" s="31">
        <v>240.5</v>
      </c>
      <c r="M73" s="31">
        <v>107.38946</v>
      </c>
      <c r="N73" s="1"/>
      <c r="O73" s="1"/>
    </row>
    <row r="74" spans="1:15" ht="12.75" customHeight="1">
      <c r="A74" s="33">
        <v>64</v>
      </c>
      <c r="B74" s="53" t="s">
        <v>265</v>
      </c>
      <c r="C74" s="31">
        <v>119.38</v>
      </c>
      <c r="D74" s="36">
        <v>119.34333333333332</v>
      </c>
      <c r="E74" s="36">
        <v>117.28666666666663</v>
      </c>
      <c r="F74" s="36">
        <v>115.19333333333331</v>
      </c>
      <c r="G74" s="36">
        <v>113.13666666666663</v>
      </c>
      <c r="H74" s="36">
        <v>121.43666666666664</v>
      </c>
      <c r="I74" s="36">
        <v>123.49333333333334</v>
      </c>
      <c r="J74" s="36">
        <v>125.58666666666664</v>
      </c>
      <c r="K74" s="31">
        <v>121.4</v>
      </c>
      <c r="L74" s="31">
        <v>117.25</v>
      </c>
      <c r="M74" s="31">
        <v>107.34357</v>
      </c>
      <c r="N74" s="1"/>
      <c r="O74" s="1"/>
    </row>
    <row r="75" spans="1:15" ht="12.75" customHeight="1">
      <c r="A75" s="33">
        <v>65</v>
      </c>
      <c r="B75" s="53" t="s">
        <v>326</v>
      </c>
      <c r="C75" s="31">
        <v>62.09</v>
      </c>
      <c r="D75" s="36">
        <v>62.49</v>
      </c>
      <c r="E75" s="36">
        <v>61.500000000000007</v>
      </c>
      <c r="F75" s="36">
        <v>60.910000000000004</v>
      </c>
      <c r="G75" s="36">
        <v>59.920000000000009</v>
      </c>
      <c r="H75" s="36">
        <v>63.080000000000005</v>
      </c>
      <c r="I75" s="36">
        <v>64.069999999999993</v>
      </c>
      <c r="J75" s="36">
        <v>64.66</v>
      </c>
      <c r="K75" s="31">
        <v>63.48</v>
      </c>
      <c r="L75" s="31">
        <v>61.9</v>
      </c>
      <c r="M75" s="31">
        <v>114.28507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1455.7</v>
      </c>
      <c r="D76" s="36">
        <v>1461.95</v>
      </c>
      <c r="E76" s="36">
        <v>1444</v>
      </c>
      <c r="F76" s="36">
        <v>1432.3</v>
      </c>
      <c r="G76" s="36">
        <v>1414.35</v>
      </c>
      <c r="H76" s="36">
        <v>1473.65</v>
      </c>
      <c r="I76" s="36">
        <v>1491.6000000000004</v>
      </c>
      <c r="J76" s="36">
        <v>1503.3000000000002</v>
      </c>
      <c r="K76" s="31">
        <v>1479.9</v>
      </c>
      <c r="L76" s="31">
        <v>1450.25</v>
      </c>
      <c r="M76" s="31">
        <v>2.70031</v>
      </c>
      <c r="N76" s="1"/>
      <c r="O76" s="1"/>
    </row>
    <row r="77" spans="1:15" ht="12.75" customHeight="1">
      <c r="A77" s="33">
        <v>67</v>
      </c>
      <c r="B77" s="53" t="s">
        <v>327</v>
      </c>
      <c r="C77" s="31">
        <v>6924.55</v>
      </c>
      <c r="D77" s="36">
        <v>7008.25</v>
      </c>
      <c r="E77" s="36">
        <v>6819.65</v>
      </c>
      <c r="F77" s="36">
        <v>6714.75</v>
      </c>
      <c r="G77" s="36">
        <v>6526.15</v>
      </c>
      <c r="H77" s="36">
        <v>7113.15</v>
      </c>
      <c r="I77" s="36">
        <v>7301.75</v>
      </c>
      <c r="J77" s="36">
        <v>7406.65</v>
      </c>
      <c r="K77" s="31">
        <v>7196.85</v>
      </c>
      <c r="L77" s="31">
        <v>6903.35</v>
      </c>
      <c r="M77" s="31">
        <v>0.3236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518.15</v>
      </c>
      <c r="D78" s="36">
        <v>522.65</v>
      </c>
      <c r="E78" s="36">
        <v>512.5</v>
      </c>
      <c r="F78" s="36">
        <v>506.85</v>
      </c>
      <c r="G78" s="36">
        <v>496.70000000000005</v>
      </c>
      <c r="H78" s="36">
        <v>528.29999999999995</v>
      </c>
      <c r="I78" s="36">
        <v>538.44999999999982</v>
      </c>
      <c r="J78" s="36">
        <v>544.09999999999991</v>
      </c>
      <c r="K78" s="31">
        <v>532.79999999999995</v>
      </c>
      <c r="L78" s="31">
        <v>517</v>
      </c>
      <c r="M78" s="31">
        <v>13.149990000000001</v>
      </c>
      <c r="N78" s="1"/>
      <c r="O78" s="1"/>
    </row>
    <row r="79" spans="1:15" ht="12.75" customHeight="1">
      <c r="A79" s="33">
        <v>69</v>
      </c>
      <c r="B79" s="53" t="s">
        <v>328</v>
      </c>
      <c r="C79" s="31">
        <v>1414.25</v>
      </c>
      <c r="D79" s="36">
        <v>1411.4166666666667</v>
      </c>
      <c r="E79" s="36">
        <v>1378.8333333333335</v>
      </c>
      <c r="F79" s="36">
        <v>1343.4166666666667</v>
      </c>
      <c r="G79" s="36">
        <v>1310.8333333333335</v>
      </c>
      <c r="H79" s="36">
        <v>1446.8333333333335</v>
      </c>
      <c r="I79" s="36">
        <v>1479.416666666667</v>
      </c>
      <c r="J79" s="36">
        <v>1514.8333333333335</v>
      </c>
      <c r="K79" s="31">
        <v>1444</v>
      </c>
      <c r="L79" s="31">
        <v>1376</v>
      </c>
      <c r="M79" s="31">
        <v>14.58258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298.25</v>
      </c>
      <c r="D80" s="36">
        <v>299.36666666666667</v>
      </c>
      <c r="E80" s="36">
        <v>296.03333333333336</v>
      </c>
      <c r="F80" s="36">
        <v>293.81666666666666</v>
      </c>
      <c r="G80" s="36">
        <v>290.48333333333335</v>
      </c>
      <c r="H80" s="36">
        <v>301.58333333333337</v>
      </c>
      <c r="I80" s="36">
        <v>304.91666666666663</v>
      </c>
      <c r="J80" s="36">
        <v>307.13333333333338</v>
      </c>
      <c r="K80" s="31">
        <v>302.7</v>
      </c>
      <c r="L80" s="31">
        <v>297.14999999999998</v>
      </c>
      <c r="M80" s="31">
        <v>219.63656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1605.45</v>
      </c>
      <c r="D81" s="36">
        <v>1594.8666666666668</v>
      </c>
      <c r="E81" s="36">
        <v>1546.7333333333336</v>
      </c>
      <c r="F81" s="36">
        <v>1488.0166666666669</v>
      </c>
      <c r="G81" s="36">
        <v>1439.8833333333337</v>
      </c>
      <c r="H81" s="36">
        <v>1653.5833333333335</v>
      </c>
      <c r="I81" s="36">
        <v>1701.7166666666667</v>
      </c>
      <c r="J81" s="36">
        <v>1760.4333333333334</v>
      </c>
      <c r="K81" s="31">
        <v>1643</v>
      </c>
      <c r="L81" s="31">
        <v>1536.15</v>
      </c>
      <c r="M81" s="31">
        <v>41.084980000000002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297.85000000000002</v>
      </c>
      <c r="D82" s="36">
        <v>299.95</v>
      </c>
      <c r="E82" s="36">
        <v>295</v>
      </c>
      <c r="F82" s="36">
        <v>292.15000000000003</v>
      </c>
      <c r="G82" s="36">
        <v>287.20000000000005</v>
      </c>
      <c r="H82" s="36">
        <v>302.79999999999995</v>
      </c>
      <c r="I82" s="36">
        <v>307.74999999999989</v>
      </c>
      <c r="J82" s="36">
        <v>310.59999999999991</v>
      </c>
      <c r="K82" s="31">
        <v>304.89999999999998</v>
      </c>
      <c r="L82" s="31">
        <v>297.10000000000002</v>
      </c>
      <c r="M82" s="31">
        <v>116.40751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338.3</v>
      </c>
      <c r="D83" s="36">
        <v>338.34999999999997</v>
      </c>
      <c r="E83" s="36">
        <v>332.74999999999994</v>
      </c>
      <c r="F83" s="36">
        <v>327.2</v>
      </c>
      <c r="G83" s="36">
        <v>321.59999999999997</v>
      </c>
      <c r="H83" s="36">
        <v>343.89999999999992</v>
      </c>
      <c r="I83" s="36">
        <v>349.49999999999994</v>
      </c>
      <c r="J83" s="36">
        <v>355.0499999999999</v>
      </c>
      <c r="K83" s="31">
        <v>343.95</v>
      </c>
      <c r="L83" s="31">
        <v>332.8</v>
      </c>
      <c r="M83" s="31">
        <v>153.78854000000001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1451.8</v>
      </c>
      <c r="D84" s="36">
        <v>1449.4333333333334</v>
      </c>
      <c r="E84" s="36">
        <v>1432.3666666666668</v>
      </c>
      <c r="F84" s="36">
        <v>1412.9333333333334</v>
      </c>
      <c r="G84" s="36">
        <v>1395.8666666666668</v>
      </c>
      <c r="H84" s="36">
        <v>1468.8666666666668</v>
      </c>
      <c r="I84" s="36">
        <v>1485.9333333333334</v>
      </c>
      <c r="J84" s="36">
        <v>1505.3666666666668</v>
      </c>
      <c r="K84" s="31">
        <v>1466.5</v>
      </c>
      <c r="L84" s="31">
        <v>1430</v>
      </c>
      <c r="M84" s="31">
        <v>59.863599999999998</v>
      </c>
      <c r="N84" s="1"/>
      <c r="O84" s="1"/>
    </row>
    <row r="85" spans="1:15" ht="12.75" customHeight="1">
      <c r="A85" s="33">
        <v>75</v>
      </c>
      <c r="B85" s="53" t="s">
        <v>791</v>
      </c>
      <c r="C85" s="31">
        <v>799.3</v>
      </c>
      <c r="D85" s="36">
        <v>798.73333333333323</v>
      </c>
      <c r="E85" s="36">
        <v>778.46666666666647</v>
      </c>
      <c r="F85" s="36">
        <v>757.63333333333321</v>
      </c>
      <c r="G85" s="36">
        <v>737.36666666666645</v>
      </c>
      <c r="H85" s="36">
        <v>819.56666666666649</v>
      </c>
      <c r="I85" s="36">
        <v>839.83333333333314</v>
      </c>
      <c r="J85" s="36">
        <v>860.66666666666652</v>
      </c>
      <c r="K85" s="31">
        <v>819</v>
      </c>
      <c r="L85" s="31">
        <v>777.9</v>
      </c>
      <c r="M85" s="31">
        <v>17.403099999999998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339.15</v>
      </c>
      <c r="D86" s="36">
        <v>341.85000000000008</v>
      </c>
      <c r="E86" s="36">
        <v>334.15000000000015</v>
      </c>
      <c r="F86" s="36">
        <v>329.15000000000009</v>
      </c>
      <c r="G86" s="36">
        <v>321.45000000000016</v>
      </c>
      <c r="H86" s="36">
        <v>346.85000000000014</v>
      </c>
      <c r="I86" s="36">
        <v>354.55000000000007</v>
      </c>
      <c r="J86" s="36">
        <v>359.55000000000013</v>
      </c>
      <c r="K86" s="31">
        <v>349.55</v>
      </c>
      <c r="L86" s="31">
        <v>336.85</v>
      </c>
      <c r="M86" s="31">
        <v>40.036140000000003</v>
      </c>
      <c r="N86" s="1"/>
      <c r="O86" s="1"/>
    </row>
    <row r="87" spans="1:15" ht="12.75" customHeight="1">
      <c r="A87" s="33">
        <v>77</v>
      </c>
      <c r="B87" s="53" t="s">
        <v>329</v>
      </c>
      <c r="C87" s="31">
        <v>1425.8</v>
      </c>
      <c r="D87" s="36">
        <v>1440.1000000000001</v>
      </c>
      <c r="E87" s="36">
        <v>1407.7500000000002</v>
      </c>
      <c r="F87" s="36">
        <v>1389.7</v>
      </c>
      <c r="G87" s="36">
        <v>1357.3500000000001</v>
      </c>
      <c r="H87" s="36">
        <v>1458.1500000000003</v>
      </c>
      <c r="I87" s="36">
        <v>1490.5000000000002</v>
      </c>
      <c r="J87" s="36">
        <v>1508.5500000000004</v>
      </c>
      <c r="K87" s="31">
        <v>1472.45</v>
      </c>
      <c r="L87" s="31">
        <v>1422.05</v>
      </c>
      <c r="M87" s="31">
        <v>0.66230999999999995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571.45000000000005</v>
      </c>
      <c r="D88" s="36">
        <v>572.61666666666667</v>
      </c>
      <c r="E88" s="36">
        <v>564.7833333333333</v>
      </c>
      <c r="F88" s="36">
        <v>558.11666666666667</v>
      </c>
      <c r="G88" s="36">
        <v>550.2833333333333</v>
      </c>
      <c r="H88" s="36">
        <v>579.2833333333333</v>
      </c>
      <c r="I88" s="36">
        <v>587.11666666666656</v>
      </c>
      <c r="J88" s="36">
        <v>593.7833333333333</v>
      </c>
      <c r="K88" s="31">
        <v>580.45000000000005</v>
      </c>
      <c r="L88" s="31">
        <v>565.95000000000005</v>
      </c>
      <c r="M88" s="31">
        <v>36.259329999999999</v>
      </c>
      <c r="N88" s="1"/>
      <c r="O88" s="1"/>
    </row>
    <row r="89" spans="1:15" ht="12.75" customHeight="1">
      <c r="A89" s="33">
        <v>79</v>
      </c>
      <c r="B89" s="53" t="s">
        <v>330</v>
      </c>
      <c r="C89" s="31">
        <v>8033.65</v>
      </c>
      <c r="D89" s="36">
        <v>8081.9666666666672</v>
      </c>
      <c r="E89" s="36">
        <v>7948.9333333333343</v>
      </c>
      <c r="F89" s="36">
        <v>7864.2166666666672</v>
      </c>
      <c r="G89" s="36">
        <v>7731.1833333333343</v>
      </c>
      <c r="H89" s="36">
        <v>8166.6833333333343</v>
      </c>
      <c r="I89" s="36">
        <v>8299.7166666666672</v>
      </c>
      <c r="J89" s="36">
        <v>8384.4333333333343</v>
      </c>
      <c r="K89" s="31">
        <v>8215</v>
      </c>
      <c r="L89" s="31">
        <v>7997.25</v>
      </c>
      <c r="M89" s="31">
        <v>4.0899999999999999E-2</v>
      </c>
      <c r="N89" s="1"/>
      <c r="O89" s="1"/>
    </row>
    <row r="90" spans="1:15" ht="12.75" customHeight="1">
      <c r="A90" s="33">
        <v>80</v>
      </c>
      <c r="B90" s="53" t="s">
        <v>331</v>
      </c>
      <c r="C90" s="31">
        <v>1619.05</v>
      </c>
      <c r="D90" s="36">
        <v>1620.6666666666667</v>
      </c>
      <c r="E90" s="36">
        <v>1593.3333333333335</v>
      </c>
      <c r="F90" s="36">
        <v>1567.6166666666668</v>
      </c>
      <c r="G90" s="36">
        <v>1540.2833333333335</v>
      </c>
      <c r="H90" s="36">
        <v>1646.3833333333334</v>
      </c>
      <c r="I90" s="36">
        <v>1673.7166666666669</v>
      </c>
      <c r="J90" s="36">
        <v>1699.4333333333334</v>
      </c>
      <c r="K90" s="31">
        <v>1648</v>
      </c>
      <c r="L90" s="31">
        <v>1594.95</v>
      </c>
      <c r="M90" s="31">
        <v>2.8820299999999999</v>
      </c>
      <c r="N90" s="1"/>
      <c r="O90" s="1"/>
    </row>
    <row r="91" spans="1:15" ht="12.75" customHeight="1">
      <c r="A91" s="33">
        <v>81</v>
      </c>
      <c r="B91" s="53" t="s">
        <v>332</v>
      </c>
      <c r="C91" s="31">
        <v>2234.65</v>
      </c>
      <c r="D91" s="36">
        <v>2223.8833333333332</v>
      </c>
      <c r="E91" s="36">
        <v>2157.7666666666664</v>
      </c>
      <c r="F91" s="36">
        <v>2080.8833333333332</v>
      </c>
      <c r="G91" s="36">
        <v>2014.7666666666664</v>
      </c>
      <c r="H91" s="36">
        <v>2300.7666666666664</v>
      </c>
      <c r="I91" s="36">
        <v>2366.8833333333332</v>
      </c>
      <c r="J91" s="36">
        <v>2443.7666666666664</v>
      </c>
      <c r="K91" s="31">
        <v>2290</v>
      </c>
      <c r="L91" s="31">
        <v>2147</v>
      </c>
      <c r="M91" s="31">
        <v>3.5239099999999999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509.6</v>
      </c>
      <c r="D92" s="36">
        <v>510.91666666666669</v>
      </c>
      <c r="E92" s="36">
        <v>495.93333333333339</v>
      </c>
      <c r="F92" s="36">
        <v>482.26666666666671</v>
      </c>
      <c r="G92" s="36">
        <v>467.28333333333342</v>
      </c>
      <c r="H92" s="36">
        <v>524.58333333333337</v>
      </c>
      <c r="I92" s="36">
        <v>539.56666666666661</v>
      </c>
      <c r="J92" s="36">
        <v>553.23333333333335</v>
      </c>
      <c r="K92" s="31">
        <v>525.9</v>
      </c>
      <c r="L92" s="31">
        <v>497.25</v>
      </c>
      <c r="M92" s="31">
        <v>16.241990000000001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31835.65</v>
      </c>
      <c r="D93" s="36">
        <v>31991.466666666664</v>
      </c>
      <c r="E93" s="36">
        <v>31463.183333333327</v>
      </c>
      <c r="F93" s="36">
        <v>31090.716666666664</v>
      </c>
      <c r="G93" s="36">
        <v>30562.433333333327</v>
      </c>
      <c r="H93" s="36">
        <v>32363.933333333327</v>
      </c>
      <c r="I93" s="36">
        <v>32892.21666666666</v>
      </c>
      <c r="J93" s="36">
        <v>33264.683333333327</v>
      </c>
      <c r="K93" s="31">
        <v>32519.75</v>
      </c>
      <c r="L93" s="31">
        <v>31619</v>
      </c>
      <c r="M93" s="31">
        <v>0.44900000000000001</v>
      </c>
      <c r="N93" s="1"/>
      <c r="O93" s="1"/>
    </row>
    <row r="94" spans="1:15" ht="12.75" customHeight="1">
      <c r="A94" s="33">
        <v>84</v>
      </c>
      <c r="B94" s="53" t="s">
        <v>334</v>
      </c>
      <c r="C94" s="31">
        <v>1159.6500000000001</v>
      </c>
      <c r="D94" s="36">
        <v>1170.75</v>
      </c>
      <c r="E94" s="36">
        <v>1142.5999999999999</v>
      </c>
      <c r="F94" s="36">
        <v>1125.55</v>
      </c>
      <c r="G94" s="36">
        <v>1097.3999999999999</v>
      </c>
      <c r="H94" s="36">
        <v>1187.8</v>
      </c>
      <c r="I94" s="36">
        <v>1215.95</v>
      </c>
      <c r="J94" s="36">
        <v>1233</v>
      </c>
      <c r="K94" s="31">
        <v>1198.9000000000001</v>
      </c>
      <c r="L94" s="31">
        <v>1153.7</v>
      </c>
      <c r="M94" s="31">
        <v>3.3814500000000001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5744.65</v>
      </c>
      <c r="D95" s="36">
        <v>5777.2</v>
      </c>
      <c r="E95" s="36">
        <v>5692.45</v>
      </c>
      <c r="F95" s="36">
        <v>5640.25</v>
      </c>
      <c r="G95" s="36">
        <v>5555.5</v>
      </c>
      <c r="H95" s="36">
        <v>5829.4</v>
      </c>
      <c r="I95" s="36">
        <v>5914.15</v>
      </c>
      <c r="J95" s="36">
        <v>5966.3499999999995</v>
      </c>
      <c r="K95" s="31">
        <v>5861.95</v>
      </c>
      <c r="L95" s="31">
        <v>5725</v>
      </c>
      <c r="M95" s="31">
        <v>2.7162799999999998</v>
      </c>
      <c r="N95" s="1"/>
      <c r="O95" s="1"/>
    </row>
    <row r="96" spans="1:15" ht="12.75" customHeight="1">
      <c r="A96" s="33">
        <v>86</v>
      </c>
      <c r="B96" s="53" t="s">
        <v>335</v>
      </c>
      <c r="C96" s="31">
        <v>2181.6999999999998</v>
      </c>
      <c r="D96" s="36">
        <v>2193.0499999999997</v>
      </c>
      <c r="E96" s="36">
        <v>2163.6499999999996</v>
      </c>
      <c r="F96" s="36">
        <v>2145.6</v>
      </c>
      <c r="G96" s="36">
        <v>2116.1999999999998</v>
      </c>
      <c r="H96" s="36">
        <v>2211.0999999999995</v>
      </c>
      <c r="I96" s="36">
        <v>2240.5</v>
      </c>
      <c r="J96" s="36">
        <v>2258.5499999999993</v>
      </c>
      <c r="K96" s="31">
        <v>2222.4499999999998</v>
      </c>
      <c r="L96" s="31">
        <v>2175</v>
      </c>
      <c r="M96" s="31">
        <v>0.54096</v>
      </c>
      <c r="N96" s="1"/>
      <c r="O96" s="1"/>
    </row>
    <row r="97" spans="1:15" ht="12.75" customHeight="1">
      <c r="A97" s="33">
        <v>87</v>
      </c>
      <c r="B97" s="53" t="s">
        <v>336</v>
      </c>
      <c r="C97" s="31">
        <v>661.9</v>
      </c>
      <c r="D97" s="36">
        <v>670.66666666666663</v>
      </c>
      <c r="E97" s="36">
        <v>649.33333333333326</v>
      </c>
      <c r="F97" s="36">
        <v>636.76666666666665</v>
      </c>
      <c r="G97" s="36">
        <v>615.43333333333328</v>
      </c>
      <c r="H97" s="36">
        <v>683.23333333333323</v>
      </c>
      <c r="I97" s="36">
        <v>704.56666666666649</v>
      </c>
      <c r="J97" s="36">
        <v>717.13333333333321</v>
      </c>
      <c r="K97" s="31">
        <v>692</v>
      </c>
      <c r="L97" s="31">
        <v>658.1</v>
      </c>
      <c r="M97" s="31">
        <v>16.055900000000001</v>
      </c>
      <c r="N97" s="1"/>
      <c r="O97" s="1"/>
    </row>
    <row r="98" spans="1:15" ht="12.75" customHeight="1">
      <c r="A98" s="33">
        <v>88</v>
      </c>
      <c r="B98" s="53" t="s">
        <v>337</v>
      </c>
      <c r="C98" s="31">
        <v>174.72</v>
      </c>
      <c r="D98" s="36">
        <v>173.74</v>
      </c>
      <c r="E98" s="36">
        <v>171.98000000000002</v>
      </c>
      <c r="F98" s="36">
        <v>169.24</v>
      </c>
      <c r="G98" s="36">
        <v>167.48000000000002</v>
      </c>
      <c r="H98" s="36">
        <v>176.48000000000002</v>
      </c>
      <c r="I98" s="36">
        <v>178.24</v>
      </c>
      <c r="J98" s="36">
        <v>180.98000000000002</v>
      </c>
      <c r="K98" s="31">
        <v>175.5</v>
      </c>
      <c r="L98" s="31">
        <v>171</v>
      </c>
      <c r="M98" s="31">
        <v>58.897109999999998</v>
      </c>
      <c r="N98" s="1"/>
      <c r="O98" s="1"/>
    </row>
    <row r="99" spans="1:15" ht="12.75" customHeight="1">
      <c r="A99" s="33">
        <v>89</v>
      </c>
      <c r="B99" s="53" t="s">
        <v>338</v>
      </c>
      <c r="C99" s="31">
        <v>678.65</v>
      </c>
      <c r="D99" s="36">
        <v>680.61666666666667</v>
      </c>
      <c r="E99" s="36">
        <v>671.48333333333335</v>
      </c>
      <c r="F99" s="36">
        <v>664.31666666666672</v>
      </c>
      <c r="G99" s="36">
        <v>655.18333333333339</v>
      </c>
      <c r="H99" s="36">
        <v>687.7833333333333</v>
      </c>
      <c r="I99" s="36">
        <v>696.91666666666674</v>
      </c>
      <c r="J99" s="36">
        <v>704.08333333333326</v>
      </c>
      <c r="K99" s="31">
        <v>689.75</v>
      </c>
      <c r="L99" s="31">
        <v>673.45</v>
      </c>
      <c r="M99" s="31">
        <v>25.733329999999999</v>
      </c>
      <c r="N99" s="1"/>
      <c r="O99" s="1"/>
    </row>
    <row r="100" spans="1:15" ht="12.75" customHeight="1">
      <c r="A100" s="33">
        <v>90</v>
      </c>
      <c r="B100" s="53" t="s">
        <v>787</v>
      </c>
      <c r="C100" s="31">
        <v>545.45000000000005</v>
      </c>
      <c r="D100" s="36">
        <v>550.93333333333339</v>
      </c>
      <c r="E100" s="36">
        <v>538.51666666666677</v>
      </c>
      <c r="F100" s="36">
        <v>531.58333333333337</v>
      </c>
      <c r="G100" s="36">
        <v>519.16666666666674</v>
      </c>
      <c r="H100" s="36">
        <v>557.86666666666679</v>
      </c>
      <c r="I100" s="36">
        <v>570.2833333333333</v>
      </c>
      <c r="J100" s="36">
        <v>577.21666666666681</v>
      </c>
      <c r="K100" s="31">
        <v>563.35</v>
      </c>
      <c r="L100" s="31">
        <v>544</v>
      </c>
      <c r="M100" s="31">
        <v>2.1785600000000001</v>
      </c>
      <c r="N100" s="1"/>
      <c r="O100" s="1"/>
    </row>
    <row r="101" spans="1:15" ht="12.75" customHeight="1">
      <c r="A101" s="33">
        <v>91</v>
      </c>
      <c r="B101" s="53" t="s">
        <v>339</v>
      </c>
      <c r="C101" s="31">
        <v>4471.55</v>
      </c>
      <c r="D101" s="36">
        <v>4403.2833333333328</v>
      </c>
      <c r="E101" s="36">
        <v>4304.5666666666657</v>
      </c>
      <c r="F101" s="36">
        <v>4137.583333333333</v>
      </c>
      <c r="G101" s="36">
        <v>4038.8666666666659</v>
      </c>
      <c r="H101" s="36">
        <v>4570.2666666666655</v>
      </c>
      <c r="I101" s="36">
        <v>4668.9833333333327</v>
      </c>
      <c r="J101" s="36">
        <v>4835.9666666666653</v>
      </c>
      <c r="K101" s="31">
        <v>4502</v>
      </c>
      <c r="L101" s="31">
        <v>4236.3</v>
      </c>
      <c r="M101" s="31">
        <v>1.0539799999999999</v>
      </c>
      <c r="N101" s="1"/>
      <c r="O101" s="1"/>
    </row>
    <row r="102" spans="1:15" ht="12.75" customHeight="1">
      <c r="A102" s="33">
        <v>92</v>
      </c>
      <c r="B102" s="53" t="s">
        <v>340</v>
      </c>
      <c r="C102" s="31">
        <v>322.89999999999998</v>
      </c>
      <c r="D102" s="36">
        <v>325.68333333333334</v>
      </c>
      <c r="E102" s="36">
        <v>318.4666666666667</v>
      </c>
      <c r="F102" s="36">
        <v>314.03333333333336</v>
      </c>
      <c r="G102" s="36">
        <v>306.81666666666672</v>
      </c>
      <c r="H102" s="36">
        <v>330.11666666666667</v>
      </c>
      <c r="I102" s="36">
        <v>337.33333333333326</v>
      </c>
      <c r="J102" s="36">
        <v>341.76666666666665</v>
      </c>
      <c r="K102" s="31">
        <v>332.9</v>
      </c>
      <c r="L102" s="31">
        <v>321.25</v>
      </c>
      <c r="M102" s="31">
        <v>1.9536</v>
      </c>
      <c r="N102" s="1"/>
      <c r="O102" s="1"/>
    </row>
    <row r="103" spans="1:15" ht="12.75" customHeight="1">
      <c r="A103" s="33">
        <v>93</v>
      </c>
      <c r="B103" s="53" t="s">
        <v>341</v>
      </c>
      <c r="C103" s="31">
        <v>297.55</v>
      </c>
      <c r="D103" s="36">
        <v>299.03333333333336</v>
      </c>
      <c r="E103" s="36">
        <v>295.16666666666674</v>
      </c>
      <c r="F103" s="36">
        <v>292.78333333333336</v>
      </c>
      <c r="G103" s="36">
        <v>288.91666666666674</v>
      </c>
      <c r="H103" s="36">
        <v>301.41666666666674</v>
      </c>
      <c r="I103" s="36">
        <v>305.28333333333342</v>
      </c>
      <c r="J103" s="36">
        <v>307.66666666666674</v>
      </c>
      <c r="K103" s="31">
        <v>302.89999999999998</v>
      </c>
      <c r="L103" s="31">
        <v>296.64999999999998</v>
      </c>
      <c r="M103" s="31">
        <v>3.17544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786.1</v>
      </c>
      <c r="D104" s="36">
        <v>789.16666666666663</v>
      </c>
      <c r="E104" s="36">
        <v>777.48333333333323</v>
      </c>
      <c r="F104" s="36">
        <v>768.86666666666656</v>
      </c>
      <c r="G104" s="36">
        <v>757.18333333333317</v>
      </c>
      <c r="H104" s="36">
        <v>797.7833333333333</v>
      </c>
      <c r="I104" s="36">
        <v>809.4666666666667</v>
      </c>
      <c r="J104" s="36">
        <v>818.08333333333337</v>
      </c>
      <c r="K104" s="31">
        <v>800.85</v>
      </c>
      <c r="L104" s="31">
        <v>780.55</v>
      </c>
      <c r="M104" s="31">
        <v>10.322710000000001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107.15</v>
      </c>
      <c r="D105" s="36">
        <v>107.40333333333335</v>
      </c>
      <c r="E105" s="36">
        <v>106.2466666666667</v>
      </c>
      <c r="F105" s="36">
        <v>105.34333333333335</v>
      </c>
      <c r="G105" s="36">
        <v>104.1866666666667</v>
      </c>
      <c r="H105" s="36">
        <v>108.3066666666667</v>
      </c>
      <c r="I105" s="36">
        <v>109.46333333333337</v>
      </c>
      <c r="J105" s="36">
        <v>110.3666666666667</v>
      </c>
      <c r="K105" s="31">
        <v>108.56</v>
      </c>
      <c r="L105" s="31">
        <v>106.5</v>
      </c>
      <c r="M105" s="31">
        <v>173.99682000000001</v>
      </c>
      <c r="N105" s="1"/>
      <c r="O105" s="1"/>
    </row>
    <row r="106" spans="1:15" ht="12.75" customHeight="1">
      <c r="A106" s="33">
        <v>96</v>
      </c>
      <c r="B106" s="53" t="s">
        <v>810</v>
      </c>
      <c r="C106" s="31">
        <v>1481.7</v>
      </c>
      <c r="D106" s="36">
        <v>1521.1166666666668</v>
      </c>
      <c r="E106" s="36">
        <v>1428.5833333333335</v>
      </c>
      <c r="F106" s="36">
        <v>1375.4666666666667</v>
      </c>
      <c r="G106" s="36">
        <v>1282.9333333333334</v>
      </c>
      <c r="H106" s="36">
        <v>1574.2333333333336</v>
      </c>
      <c r="I106" s="36">
        <v>1666.7666666666669</v>
      </c>
      <c r="J106" s="36">
        <v>1719.8833333333337</v>
      </c>
      <c r="K106" s="31">
        <v>1613.65</v>
      </c>
      <c r="L106" s="31">
        <v>1468</v>
      </c>
      <c r="M106" s="31">
        <v>3.12147</v>
      </c>
      <c r="N106" s="1"/>
      <c r="O106" s="1"/>
    </row>
    <row r="107" spans="1:15" ht="12.75" customHeight="1">
      <c r="A107" s="33">
        <v>97</v>
      </c>
      <c r="B107" s="53" t="s">
        <v>342</v>
      </c>
      <c r="C107" s="31">
        <v>205.02</v>
      </c>
      <c r="D107" s="36">
        <v>206.12333333333333</v>
      </c>
      <c r="E107" s="36">
        <v>203.64666666666668</v>
      </c>
      <c r="F107" s="36">
        <v>202.27333333333334</v>
      </c>
      <c r="G107" s="36">
        <v>199.79666666666668</v>
      </c>
      <c r="H107" s="36">
        <v>207.49666666666667</v>
      </c>
      <c r="I107" s="36">
        <v>209.97333333333336</v>
      </c>
      <c r="J107" s="36">
        <v>211.34666666666666</v>
      </c>
      <c r="K107" s="31">
        <v>208.6</v>
      </c>
      <c r="L107" s="31">
        <v>204.75</v>
      </c>
      <c r="M107" s="31">
        <v>1.15628</v>
      </c>
      <c r="N107" s="1"/>
      <c r="O107" s="1"/>
    </row>
    <row r="108" spans="1:15" ht="12.75" customHeight="1">
      <c r="A108" s="33">
        <v>98</v>
      </c>
      <c r="B108" s="53" t="s">
        <v>343</v>
      </c>
      <c r="C108" s="31">
        <v>1547.55</v>
      </c>
      <c r="D108" s="36">
        <v>1563.3</v>
      </c>
      <c r="E108" s="36">
        <v>1522.4499999999998</v>
      </c>
      <c r="F108" s="36">
        <v>1497.35</v>
      </c>
      <c r="G108" s="36">
        <v>1456.4999999999998</v>
      </c>
      <c r="H108" s="36">
        <v>1588.3999999999999</v>
      </c>
      <c r="I108" s="36">
        <v>1629.2499999999998</v>
      </c>
      <c r="J108" s="36">
        <v>1654.35</v>
      </c>
      <c r="K108" s="31">
        <v>1604.15</v>
      </c>
      <c r="L108" s="31">
        <v>1538.2</v>
      </c>
      <c r="M108" s="31">
        <v>2.85303</v>
      </c>
      <c r="N108" s="1"/>
      <c r="O108" s="1"/>
    </row>
    <row r="109" spans="1:15" ht="12.75" customHeight="1">
      <c r="A109" s="33">
        <v>99</v>
      </c>
      <c r="B109" s="53" t="s">
        <v>344</v>
      </c>
      <c r="C109" s="31">
        <v>255.55</v>
      </c>
      <c r="D109" s="36">
        <v>255.48333333333332</v>
      </c>
      <c r="E109" s="36">
        <v>251.46666666666664</v>
      </c>
      <c r="F109" s="36">
        <v>247.38333333333333</v>
      </c>
      <c r="G109" s="36">
        <v>243.36666666666665</v>
      </c>
      <c r="H109" s="36">
        <v>259.56666666666661</v>
      </c>
      <c r="I109" s="36">
        <v>263.58333333333337</v>
      </c>
      <c r="J109" s="36">
        <v>267.66666666666663</v>
      </c>
      <c r="K109" s="31">
        <v>259.5</v>
      </c>
      <c r="L109" s="31">
        <v>251.4</v>
      </c>
      <c r="M109" s="31">
        <v>60.78049</v>
      </c>
      <c r="N109" s="1"/>
      <c r="O109" s="1"/>
    </row>
    <row r="110" spans="1:15" ht="12.75" customHeight="1">
      <c r="A110" s="33">
        <v>100</v>
      </c>
      <c r="B110" s="53" t="s">
        <v>345</v>
      </c>
      <c r="C110" s="31">
        <v>2640.3</v>
      </c>
      <c r="D110" s="36">
        <v>2642.4</v>
      </c>
      <c r="E110" s="36">
        <v>2596.8000000000002</v>
      </c>
      <c r="F110" s="36">
        <v>2553.3000000000002</v>
      </c>
      <c r="G110" s="36">
        <v>2507.7000000000003</v>
      </c>
      <c r="H110" s="36">
        <v>2685.9</v>
      </c>
      <c r="I110" s="36">
        <v>2731.4999999999995</v>
      </c>
      <c r="J110" s="36">
        <v>2775</v>
      </c>
      <c r="K110" s="31">
        <v>2688</v>
      </c>
      <c r="L110" s="31">
        <v>2598.9</v>
      </c>
      <c r="M110" s="31">
        <v>2.7564700000000002</v>
      </c>
      <c r="N110" s="1"/>
      <c r="O110" s="1"/>
    </row>
    <row r="111" spans="1:15" ht="12.75" customHeight="1">
      <c r="A111" s="33">
        <v>101</v>
      </c>
      <c r="B111" s="53" t="s">
        <v>853</v>
      </c>
      <c r="C111" s="31">
        <v>921.8</v>
      </c>
      <c r="D111" s="36">
        <v>919.11666666666667</v>
      </c>
      <c r="E111" s="36">
        <v>911.2833333333333</v>
      </c>
      <c r="F111" s="36">
        <v>900.76666666666665</v>
      </c>
      <c r="G111" s="36">
        <v>892.93333333333328</v>
      </c>
      <c r="H111" s="36">
        <v>929.63333333333333</v>
      </c>
      <c r="I111" s="36">
        <v>937.46666666666658</v>
      </c>
      <c r="J111" s="36">
        <v>947.98333333333335</v>
      </c>
      <c r="K111" s="31">
        <v>926.95</v>
      </c>
      <c r="L111" s="31">
        <v>908.6</v>
      </c>
      <c r="M111" s="31">
        <v>0.62331999999999999</v>
      </c>
      <c r="N111" s="1"/>
      <c r="O111" s="1"/>
    </row>
    <row r="112" spans="1:15" ht="12.75" customHeight="1">
      <c r="A112" s="33">
        <v>102</v>
      </c>
      <c r="B112" s="53" t="s">
        <v>346</v>
      </c>
      <c r="C112" s="31">
        <v>59.87</v>
      </c>
      <c r="D112" s="36">
        <v>59.97</v>
      </c>
      <c r="E112" s="36">
        <v>59.019999999999996</v>
      </c>
      <c r="F112" s="36">
        <v>58.169999999999995</v>
      </c>
      <c r="G112" s="36">
        <v>57.219999999999992</v>
      </c>
      <c r="H112" s="36">
        <v>60.82</v>
      </c>
      <c r="I112" s="36">
        <v>61.77</v>
      </c>
      <c r="J112" s="36">
        <v>62.620000000000005</v>
      </c>
      <c r="K112" s="31">
        <v>60.92</v>
      </c>
      <c r="L112" s="31">
        <v>59.12</v>
      </c>
      <c r="M112" s="31">
        <v>76.226370000000003</v>
      </c>
      <c r="N112" s="1"/>
      <c r="O112" s="1"/>
    </row>
    <row r="113" spans="1:15" ht="12.75" customHeight="1">
      <c r="A113" s="33">
        <v>103</v>
      </c>
      <c r="B113" s="53" t="s">
        <v>347</v>
      </c>
      <c r="C113" s="31">
        <v>2453.1999999999998</v>
      </c>
      <c r="D113" s="36">
        <v>2433.4333333333329</v>
      </c>
      <c r="E113" s="36">
        <v>2371.8666666666659</v>
      </c>
      <c r="F113" s="36">
        <v>2290.5333333333328</v>
      </c>
      <c r="G113" s="36">
        <v>2228.9666666666658</v>
      </c>
      <c r="H113" s="36">
        <v>2514.766666666666</v>
      </c>
      <c r="I113" s="36">
        <v>2576.3333333333326</v>
      </c>
      <c r="J113" s="36">
        <v>2657.6666666666661</v>
      </c>
      <c r="K113" s="31">
        <v>2495</v>
      </c>
      <c r="L113" s="31">
        <v>2352.1</v>
      </c>
      <c r="M113" s="31">
        <v>34.75027</v>
      </c>
      <c r="N113" s="1"/>
      <c r="O113" s="1"/>
    </row>
    <row r="114" spans="1:15" ht="12.75" customHeight="1">
      <c r="A114" s="33">
        <v>104</v>
      </c>
      <c r="B114" s="53" t="s">
        <v>348</v>
      </c>
      <c r="C114" s="31">
        <v>719.55</v>
      </c>
      <c r="D114" s="36">
        <v>718.9</v>
      </c>
      <c r="E114" s="36">
        <v>707.8</v>
      </c>
      <c r="F114" s="36">
        <v>696.05</v>
      </c>
      <c r="G114" s="36">
        <v>684.94999999999993</v>
      </c>
      <c r="H114" s="36">
        <v>730.65</v>
      </c>
      <c r="I114" s="36">
        <v>741.75000000000011</v>
      </c>
      <c r="J114" s="36">
        <v>753.5</v>
      </c>
      <c r="K114" s="31">
        <v>730</v>
      </c>
      <c r="L114" s="31">
        <v>707.15</v>
      </c>
      <c r="M114" s="31">
        <v>1.9601599999999999</v>
      </c>
      <c r="N114" s="1"/>
      <c r="O114" s="1"/>
    </row>
    <row r="115" spans="1:15" ht="12.75" customHeight="1">
      <c r="A115" s="33">
        <v>105</v>
      </c>
      <c r="B115" s="53" t="s">
        <v>349</v>
      </c>
      <c r="C115" s="31">
        <v>2167.4</v>
      </c>
      <c r="D115" s="36">
        <v>2182.7666666666669</v>
      </c>
      <c r="E115" s="36">
        <v>2140.7333333333336</v>
      </c>
      <c r="F115" s="36">
        <v>2114.0666666666666</v>
      </c>
      <c r="G115" s="36">
        <v>2072.0333333333333</v>
      </c>
      <c r="H115" s="36">
        <v>2209.4333333333338</v>
      </c>
      <c r="I115" s="36">
        <v>2251.4666666666676</v>
      </c>
      <c r="J115" s="36">
        <v>2278.1333333333341</v>
      </c>
      <c r="K115" s="31">
        <v>2224.8000000000002</v>
      </c>
      <c r="L115" s="31">
        <v>2156.1</v>
      </c>
      <c r="M115" s="31">
        <v>1.6489</v>
      </c>
      <c r="N115" s="1"/>
      <c r="O115" s="1"/>
    </row>
    <row r="116" spans="1:15" ht="12.75" customHeight="1">
      <c r="A116" s="33">
        <v>106</v>
      </c>
      <c r="B116" s="53" t="s">
        <v>350</v>
      </c>
      <c r="C116" s="31">
        <v>10377.15</v>
      </c>
      <c r="D116" s="36">
        <v>10285.333333333334</v>
      </c>
      <c r="E116" s="36">
        <v>10071.666666666668</v>
      </c>
      <c r="F116" s="36">
        <v>9766.1833333333343</v>
      </c>
      <c r="G116" s="36">
        <v>9552.5166666666682</v>
      </c>
      <c r="H116" s="36">
        <v>10590.816666666668</v>
      </c>
      <c r="I116" s="36">
        <v>10804.483333333335</v>
      </c>
      <c r="J116" s="36">
        <v>11109.966666666667</v>
      </c>
      <c r="K116" s="31">
        <v>10499</v>
      </c>
      <c r="L116" s="31">
        <v>9979.85</v>
      </c>
      <c r="M116" s="31">
        <v>0.92896999999999996</v>
      </c>
      <c r="N116" s="1"/>
      <c r="O116" s="1"/>
    </row>
    <row r="117" spans="1:15" ht="12.75" customHeight="1">
      <c r="A117" s="33">
        <v>107</v>
      </c>
      <c r="B117" s="53" t="s">
        <v>351</v>
      </c>
      <c r="C117" s="31">
        <v>789.3</v>
      </c>
      <c r="D117" s="36">
        <v>793.16666666666663</v>
      </c>
      <c r="E117" s="36">
        <v>779.63333333333321</v>
      </c>
      <c r="F117" s="36">
        <v>769.96666666666658</v>
      </c>
      <c r="G117" s="36">
        <v>756.43333333333317</v>
      </c>
      <c r="H117" s="36">
        <v>802.83333333333326</v>
      </c>
      <c r="I117" s="36">
        <v>816.36666666666679</v>
      </c>
      <c r="J117" s="36">
        <v>826.0333333333333</v>
      </c>
      <c r="K117" s="31">
        <v>806.7</v>
      </c>
      <c r="L117" s="31">
        <v>783.5</v>
      </c>
      <c r="M117" s="31">
        <v>0.37211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513.15</v>
      </c>
      <c r="D118" s="36">
        <v>512.43333333333328</v>
      </c>
      <c r="E118" s="36">
        <v>500.81666666666661</v>
      </c>
      <c r="F118" s="36">
        <v>488.48333333333335</v>
      </c>
      <c r="G118" s="36">
        <v>476.86666666666667</v>
      </c>
      <c r="H118" s="36">
        <v>524.76666666666654</v>
      </c>
      <c r="I118" s="36">
        <v>536.3833333333331</v>
      </c>
      <c r="J118" s="36">
        <v>548.71666666666647</v>
      </c>
      <c r="K118" s="31">
        <v>524.04999999999995</v>
      </c>
      <c r="L118" s="31">
        <v>500.1</v>
      </c>
      <c r="M118" s="31">
        <v>50.383800000000001</v>
      </c>
      <c r="N118" s="1"/>
      <c r="O118" s="1"/>
    </row>
    <row r="119" spans="1:15" ht="12.75" customHeight="1">
      <c r="A119" s="33">
        <v>109</v>
      </c>
      <c r="B119" s="53" t="s">
        <v>352</v>
      </c>
      <c r="C119" s="31">
        <v>524.6</v>
      </c>
      <c r="D119" s="36">
        <v>547.98333333333335</v>
      </c>
      <c r="E119" s="36">
        <v>493.61666666666667</v>
      </c>
      <c r="F119" s="36">
        <v>462.63333333333333</v>
      </c>
      <c r="G119" s="36">
        <v>408.26666666666665</v>
      </c>
      <c r="H119" s="36">
        <v>578.9666666666667</v>
      </c>
      <c r="I119" s="36">
        <v>633.33333333333348</v>
      </c>
      <c r="J119" s="36">
        <v>664.31666666666672</v>
      </c>
      <c r="K119" s="31">
        <v>602.35</v>
      </c>
      <c r="L119" s="31">
        <v>517</v>
      </c>
      <c r="M119" s="31">
        <v>29.665759999999999</v>
      </c>
      <c r="N119" s="1"/>
      <c r="O119" s="1"/>
    </row>
    <row r="120" spans="1:15" ht="12.75" customHeight="1">
      <c r="A120" s="33">
        <v>110</v>
      </c>
      <c r="B120" s="53" t="s">
        <v>854</v>
      </c>
      <c r="C120" s="31">
        <v>921.6</v>
      </c>
      <c r="D120" s="36">
        <v>928.73333333333323</v>
      </c>
      <c r="E120" s="36">
        <v>910.66666666666652</v>
      </c>
      <c r="F120" s="36">
        <v>899.73333333333323</v>
      </c>
      <c r="G120" s="36">
        <v>881.66666666666652</v>
      </c>
      <c r="H120" s="36">
        <v>939.66666666666652</v>
      </c>
      <c r="I120" s="36">
        <v>957.73333333333335</v>
      </c>
      <c r="J120" s="36">
        <v>968.66666666666652</v>
      </c>
      <c r="K120" s="31">
        <v>946.8</v>
      </c>
      <c r="L120" s="31">
        <v>917.8</v>
      </c>
      <c r="M120" s="31">
        <v>4.2110500000000002</v>
      </c>
      <c r="N120" s="1"/>
      <c r="O120" s="1"/>
    </row>
    <row r="121" spans="1:15" ht="12.75" customHeight="1">
      <c r="A121" s="33">
        <v>111</v>
      </c>
      <c r="B121" s="53" t="s">
        <v>353</v>
      </c>
      <c r="C121" s="31">
        <v>1477.85</v>
      </c>
      <c r="D121" s="36">
        <v>1480.5666666666668</v>
      </c>
      <c r="E121" s="36">
        <v>1454.1833333333336</v>
      </c>
      <c r="F121" s="36">
        <v>1430.5166666666669</v>
      </c>
      <c r="G121" s="36">
        <v>1404.1333333333337</v>
      </c>
      <c r="H121" s="36">
        <v>1504.2333333333336</v>
      </c>
      <c r="I121" s="36">
        <v>1530.6166666666668</v>
      </c>
      <c r="J121" s="36">
        <v>1554.2833333333335</v>
      </c>
      <c r="K121" s="31">
        <v>1506.95</v>
      </c>
      <c r="L121" s="31">
        <v>1456.9</v>
      </c>
      <c r="M121" s="31">
        <v>1.06335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1350.25</v>
      </c>
      <c r="D122" s="36">
        <v>1360.9166666666667</v>
      </c>
      <c r="E122" s="36">
        <v>1335.3833333333334</v>
      </c>
      <c r="F122" s="36">
        <v>1320.5166666666667</v>
      </c>
      <c r="G122" s="36">
        <v>1294.9833333333333</v>
      </c>
      <c r="H122" s="36">
        <v>1375.7833333333335</v>
      </c>
      <c r="I122" s="36">
        <v>1401.3166666666668</v>
      </c>
      <c r="J122" s="36">
        <v>1416.1833333333336</v>
      </c>
      <c r="K122" s="31">
        <v>1386.45</v>
      </c>
      <c r="L122" s="31">
        <v>1346.05</v>
      </c>
      <c r="M122" s="31">
        <v>4.5173199999999998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1569.95</v>
      </c>
      <c r="D123" s="36">
        <v>1568.2</v>
      </c>
      <c r="E123" s="36">
        <v>1546.75</v>
      </c>
      <c r="F123" s="36">
        <v>1523.55</v>
      </c>
      <c r="G123" s="36">
        <v>1502.1</v>
      </c>
      <c r="H123" s="36">
        <v>1591.4</v>
      </c>
      <c r="I123" s="36">
        <v>1612.8500000000004</v>
      </c>
      <c r="J123" s="36">
        <v>1636.0500000000002</v>
      </c>
      <c r="K123" s="31">
        <v>1589.65</v>
      </c>
      <c r="L123" s="31">
        <v>1545</v>
      </c>
      <c r="M123" s="31">
        <v>35.415559999999999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164.12</v>
      </c>
      <c r="D124" s="36">
        <v>164.50333333333333</v>
      </c>
      <c r="E124" s="36">
        <v>162.26666666666665</v>
      </c>
      <c r="F124" s="36">
        <v>160.41333333333333</v>
      </c>
      <c r="G124" s="36">
        <v>158.17666666666665</v>
      </c>
      <c r="H124" s="36">
        <v>166.35666666666665</v>
      </c>
      <c r="I124" s="36">
        <v>168.59333333333333</v>
      </c>
      <c r="J124" s="36">
        <v>170.44666666666666</v>
      </c>
      <c r="K124" s="31">
        <v>166.74</v>
      </c>
      <c r="L124" s="31">
        <v>162.65</v>
      </c>
      <c r="M124" s="31">
        <v>22.70065</v>
      </c>
      <c r="N124" s="1"/>
      <c r="O124" s="1"/>
    </row>
    <row r="125" spans="1:15" ht="12.75" customHeight="1">
      <c r="A125" s="33">
        <v>115</v>
      </c>
      <c r="B125" s="53" t="s">
        <v>266</v>
      </c>
      <c r="C125" s="31">
        <v>1590.75</v>
      </c>
      <c r="D125" s="36">
        <v>1601.7333333333333</v>
      </c>
      <c r="E125" s="36">
        <v>1569.0666666666666</v>
      </c>
      <c r="F125" s="36">
        <v>1547.3833333333332</v>
      </c>
      <c r="G125" s="36">
        <v>1514.7166666666665</v>
      </c>
      <c r="H125" s="36">
        <v>1623.4166666666667</v>
      </c>
      <c r="I125" s="36">
        <v>1656.0833333333333</v>
      </c>
      <c r="J125" s="36">
        <v>1677.7666666666669</v>
      </c>
      <c r="K125" s="31">
        <v>1634.4</v>
      </c>
      <c r="L125" s="31">
        <v>1580.05</v>
      </c>
      <c r="M125" s="31">
        <v>2.1194600000000001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523.45000000000005</v>
      </c>
      <c r="D126" s="36">
        <v>526.56666666666672</v>
      </c>
      <c r="E126" s="36">
        <v>518.13333333333344</v>
      </c>
      <c r="F126" s="36">
        <v>512.81666666666672</v>
      </c>
      <c r="G126" s="36">
        <v>504.38333333333344</v>
      </c>
      <c r="H126" s="36">
        <v>531.88333333333344</v>
      </c>
      <c r="I126" s="36">
        <v>540.31666666666661</v>
      </c>
      <c r="J126" s="36">
        <v>545.63333333333344</v>
      </c>
      <c r="K126" s="31">
        <v>535</v>
      </c>
      <c r="L126" s="31">
        <v>521.25</v>
      </c>
      <c r="M126" s="31">
        <v>136.24148</v>
      </c>
      <c r="N126" s="1"/>
      <c r="O126" s="1"/>
    </row>
    <row r="127" spans="1:15" ht="12.75" customHeight="1">
      <c r="A127" s="33">
        <v>117</v>
      </c>
      <c r="B127" s="53" t="s">
        <v>354</v>
      </c>
      <c r="C127" s="31">
        <v>2312.15</v>
      </c>
      <c r="D127" s="36">
        <v>2335.0499999999997</v>
      </c>
      <c r="E127" s="36">
        <v>2278.0999999999995</v>
      </c>
      <c r="F127" s="36">
        <v>2244.0499999999997</v>
      </c>
      <c r="G127" s="36">
        <v>2187.0999999999995</v>
      </c>
      <c r="H127" s="36">
        <v>2369.0999999999995</v>
      </c>
      <c r="I127" s="36">
        <v>2426.0499999999993</v>
      </c>
      <c r="J127" s="36">
        <v>2460.0999999999995</v>
      </c>
      <c r="K127" s="31">
        <v>2392</v>
      </c>
      <c r="L127" s="31">
        <v>2301</v>
      </c>
      <c r="M127" s="31">
        <v>16.550889999999999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5845.1</v>
      </c>
      <c r="D128" s="36">
        <v>5898.4333333333334</v>
      </c>
      <c r="E128" s="36">
        <v>5778.166666666667</v>
      </c>
      <c r="F128" s="36">
        <v>5711.2333333333336</v>
      </c>
      <c r="G128" s="36">
        <v>5590.9666666666672</v>
      </c>
      <c r="H128" s="36">
        <v>5965.3666666666668</v>
      </c>
      <c r="I128" s="36">
        <v>6085.6333333333332</v>
      </c>
      <c r="J128" s="36">
        <v>6152.5666666666666</v>
      </c>
      <c r="K128" s="31">
        <v>6018.7</v>
      </c>
      <c r="L128" s="31">
        <v>5831.5</v>
      </c>
      <c r="M128" s="31">
        <v>2.6874899999999999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3467.25</v>
      </c>
      <c r="D129" s="36">
        <v>3465.0666666666671</v>
      </c>
      <c r="E129" s="36">
        <v>3444.2833333333342</v>
      </c>
      <c r="F129" s="36">
        <v>3421.3166666666671</v>
      </c>
      <c r="G129" s="36">
        <v>3400.5333333333342</v>
      </c>
      <c r="H129" s="36">
        <v>3488.0333333333342</v>
      </c>
      <c r="I129" s="36">
        <v>3508.8166666666671</v>
      </c>
      <c r="J129" s="36">
        <v>3531.7833333333342</v>
      </c>
      <c r="K129" s="31">
        <v>3485.85</v>
      </c>
      <c r="L129" s="31">
        <v>3442.1</v>
      </c>
      <c r="M129" s="31">
        <v>4.5082800000000001</v>
      </c>
      <c r="N129" s="1"/>
      <c r="O129" s="1"/>
    </row>
    <row r="130" spans="1:15" ht="12.75" customHeight="1">
      <c r="A130" s="33">
        <v>120</v>
      </c>
      <c r="B130" s="53" t="s">
        <v>355</v>
      </c>
      <c r="C130" s="31">
        <v>4254.55</v>
      </c>
      <c r="D130" s="36">
        <v>4267.2</v>
      </c>
      <c r="E130" s="36">
        <v>4158.2</v>
      </c>
      <c r="F130" s="36">
        <v>4061.8500000000004</v>
      </c>
      <c r="G130" s="36">
        <v>3952.8500000000004</v>
      </c>
      <c r="H130" s="36">
        <v>4363.5499999999993</v>
      </c>
      <c r="I130" s="36">
        <v>4472.5499999999993</v>
      </c>
      <c r="J130" s="36">
        <v>4568.8999999999987</v>
      </c>
      <c r="K130" s="31">
        <v>4376.2</v>
      </c>
      <c r="L130" s="31">
        <v>4170.8500000000004</v>
      </c>
      <c r="M130" s="31">
        <v>10.616070000000001</v>
      </c>
      <c r="N130" s="1"/>
      <c r="O130" s="1"/>
    </row>
    <row r="131" spans="1:15" ht="12.75" customHeight="1">
      <c r="A131" s="33">
        <v>121</v>
      </c>
      <c r="B131" s="53" t="s">
        <v>825</v>
      </c>
      <c r="C131" s="31">
        <v>1585.45</v>
      </c>
      <c r="D131" s="36">
        <v>1594.9166666666667</v>
      </c>
      <c r="E131" s="36">
        <v>1560.6333333333334</v>
      </c>
      <c r="F131" s="36">
        <v>1535.8166666666666</v>
      </c>
      <c r="G131" s="36">
        <v>1501.5333333333333</v>
      </c>
      <c r="H131" s="36">
        <v>1619.7333333333336</v>
      </c>
      <c r="I131" s="36">
        <v>1654.0166666666669</v>
      </c>
      <c r="J131" s="36">
        <v>1678.8333333333337</v>
      </c>
      <c r="K131" s="31">
        <v>1629.2</v>
      </c>
      <c r="L131" s="31">
        <v>1570.1</v>
      </c>
      <c r="M131" s="31">
        <v>0.50212000000000001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997.85</v>
      </c>
      <c r="D132" s="36">
        <v>1001.5166666666668</v>
      </c>
      <c r="E132" s="36">
        <v>989.33333333333348</v>
      </c>
      <c r="F132" s="36">
        <v>980.81666666666672</v>
      </c>
      <c r="G132" s="36">
        <v>968.63333333333344</v>
      </c>
      <c r="H132" s="36">
        <v>1010.0333333333335</v>
      </c>
      <c r="I132" s="36">
        <v>1022.2166666666667</v>
      </c>
      <c r="J132" s="36">
        <v>1030.7333333333336</v>
      </c>
      <c r="K132" s="31">
        <v>1013.7</v>
      </c>
      <c r="L132" s="31">
        <v>993</v>
      </c>
      <c r="M132" s="31">
        <v>13.296099999999999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1640.8</v>
      </c>
      <c r="D133" s="36">
        <v>1647.6833333333334</v>
      </c>
      <c r="E133" s="36">
        <v>1601.1166666666668</v>
      </c>
      <c r="F133" s="36">
        <v>1561.4333333333334</v>
      </c>
      <c r="G133" s="36">
        <v>1514.8666666666668</v>
      </c>
      <c r="H133" s="36">
        <v>1687.3666666666668</v>
      </c>
      <c r="I133" s="36">
        <v>1733.9333333333334</v>
      </c>
      <c r="J133" s="36">
        <v>1773.6166666666668</v>
      </c>
      <c r="K133" s="31">
        <v>1694.25</v>
      </c>
      <c r="L133" s="31">
        <v>1608</v>
      </c>
      <c r="M133" s="31">
        <v>13.46743</v>
      </c>
      <c r="N133" s="1"/>
      <c r="O133" s="1"/>
    </row>
    <row r="134" spans="1:15" ht="12.75" customHeight="1">
      <c r="A134" s="33">
        <v>124</v>
      </c>
      <c r="B134" s="53" t="s">
        <v>793</v>
      </c>
      <c r="C134" s="31">
        <v>5274</v>
      </c>
      <c r="D134" s="36">
        <v>5269.5999999999995</v>
      </c>
      <c r="E134" s="36">
        <v>5204.1999999999989</v>
      </c>
      <c r="F134" s="36">
        <v>5134.3999999999996</v>
      </c>
      <c r="G134" s="36">
        <v>5068.9999999999991</v>
      </c>
      <c r="H134" s="36">
        <v>5339.3999999999987</v>
      </c>
      <c r="I134" s="36">
        <v>5404.7999999999984</v>
      </c>
      <c r="J134" s="36">
        <v>5474.5999999999985</v>
      </c>
      <c r="K134" s="31">
        <v>5335</v>
      </c>
      <c r="L134" s="31">
        <v>5199.8</v>
      </c>
      <c r="M134" s="31">
        <v>0.49446000000000001</v>
      </c>
      <c r="N134" s="1"/>
      <c r="O134" s="1"/>
    </row>
    <row r="135" spans="1:15" ht="12.75" customHeight="1">
      <c r="A135" s="33">
        <v>125</v>
      </c>
      <c r="B135" s="53" t="s">
        <v>356</v>
      </c>
      <c r="C135" s="31">
        <v>1252.8499999999999</v>
      </c>
      <c r="D135" s="36">
        <v>1263.9333333333334</v>
      </c>
      <c r="E135" s="36">
        <v>1238.9166666666667</v>
      </c>
      <c r="F135" s="36">
        <v>1224.9833333333333</v>
      </c>
      <c r="G135" s="36">
        <v>1199.9666666666667</v>
      </c>
      <c r="H135" s="36">
        <v>1277.8666666666668</v>
      </c>
      <c r="I135" s="36">
        <v>1302.8833333333332</v>
      </c>
      <c r="J135" s="36">
        <v>1316.8166666666668</v>
      </c>
      <c r="K135" s="31">
        <v>1288.95</v>
      </c>
      <c r="L135" s="31">
        <v>1250</v>
      </c>
      <c r="M135" s="31">
        <v>1.9639200000000001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433.55</v>
      </c>
      <c r="D136" s="36">
        <v>433.95</v>
      </c>
      <c r="E136" s="36">
        <v>427.65</v>
      </c>
      <c r="F136" s="36">
        <v>421.75</v>
      </c>
      <c r="G136" s="36">
        <v>415.45</v>
      </c>
      <c r="H136" s="36">
        <v>439.84999999999997</v>
      </c>
      <c r="I136" s="36">
        <v>446.15000000000003</v>
      </c>
      <c r="J136" s="36">
        <v>452.04999999999995</v>
      </c>
      <c r="K136" s="31">
        <v>440.25</v>
      </c>
      <c r="L136" s="31">
        <v>428.05</v>
      </c>
      <c r="M136" s="31">
        <v>21.035830000000001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3728.5</v>
      </c>
      <c r="D137" s="36">
        <v>3719.6666666666665</v>
      </c>
      <c r="E137" s="36">
        <v>3671.833333333333</v>
      </c>
      <c r="F137" s="36">
        <v>3615.1666666666665</v>
      </c>
      <c r="G137" s="36">
        <v>3567.333333333333</v>
      </c>
      <c r="H137" s="36">
        <v>3776.333333333333</v>
      </c>
      <c r="I137" s="36">
        <v>3824.1666666666661</v>
      </c>
      <c r="J137" s="36">
        <v>3880.833333333333</v>
      </c>
      <c r="K137" s="31">
        <v>3767.5</v>
      </c>
      <c r="L137" s="31">
        <v>3663</v>
      </c>
      <c r="M137" s="31">
        <v>9.9341200000000001</v>
      </c>
      <c r="N137" s="1"/>
      <c r="O137" s="1"/>
    </row>
    <row r="138" spans="1:15" ht="12.75" customHeight="1">
      <c r="A138" s="33">
        <v>128</v>
      </c>
      <c r="B138" s="53" t="s">
        <v>357</v>
      </c>
      <c r="C138" s="31">
        <v>1690.7</v>
      </c>
      <c r="D138" s="36">
        <v>1698.6333333333332</v>
      </c>
      <c r="E138" s="36">
        <v>1674.5666666666664</v>
      </c>
      <c r="F138" s="36">
        <v>1658.4333333333332</v>
      </c>
      <c r="G138" s="36">
        <v>1634.3666666666663</v>
      </c>
      <c r="H138" s="36">
        <v>1714.7666666666664</v>
      </c>
      <c r="I138" s="36">
        <v>1738.833333333333</v>
      </c>
      <c r="J138" s="36">
        <v>1754.9666666666665</v>
      </c>
      <c r="K138" s="31">
        <v>1722.7</v>
      </c>
      <c r="L138" s="31">
        <v>1682.5</v>
      </c>
      <c r="M138" s="31">
        <v>3.94204</v>
      </c>
      <c r="N138" s="1"/>
      <c r="O138" s="1"/>
    </row>
    <row r="139" spans="1:15" ht="12.75" customHeight="1">
      <c r="A139" s="33">
        <v>129</v>
      </c>
      <c r="B139" s="53" t="s">
        <v>358</v>
      </c>
      <c r="C139" s="31">
        <v>1150.8499999999999</v>
      </c>
      <c r="D139" s="36">
        <v>1144.0166666666667</v>
      </c>
      <c r="E139" s="36">
        <v>1100.0333333333333</v>
      </c>
      <c r="F139" s="36">
        <v>1049.2166666666667</v>
      </c>
      <c r="G139" s="36">
        <v>1005.2333333333333</v>
      </c>
      <c r="H139" s="36">
        <v>1194.8333333333333</v>
      </c>
      <c r="I139" s="36">
        <v>1238.8166666666664</v>
      </c>
      <c r="J139" s="36">
        <v>1289.6333333333332</v>
      </c>
      <c r="K139" s="31">
        <v>1188</v>
      </c>
      <c r="L139" s="31">
        <v>1093.2</v>
      </c>
      <c r="M139" s="31">
        <v>9.6841699999999999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832.6</v>
      </c>
      <c r="D140" s="36">
        <v>837.86666666666667</v>
      </c>
      <c r="E140" s="36">
        <v>825.23333333333335</v>
      </c>
      <c r="F140" s="36">
        <v>817.86666666666667</v>
      </c>
      <c r="G140" s="36">
        <v>805.23333333333335</v>
      </c>
      <c r="H140" s="36">
        <v>845.23333333333335</v>
      </c>
      <c r="I140" s="36">
        <v>857.86666666666679</v>
      </c>
      <c r="J140" s="36">
        <v>865.23333333333335</v>
      </c>
      <c r="K140" s="31">
        <v>850.5</v>
      </c>
      <c r="L140" s="31">
        <v>830.5</v>
      </c>
      <c r="M140" s="31">
        <v>23.657589999999999</v>
      </c>
      <c r="N140" s="1"/>
      <c r="O140" s="1"/>
    </row>
    <row r="141" spans="1:15" ht="12.75" customHeight="1">
      <c r="A141" s="33">
        <v>131</v>
      </c>
      <c r="B141" s="53" t="s">
        <v>855</v>
      </c>
      <c r="C141" s="31">
        <v>2388.35</v>
      </c>
      <c r="D141" s="36">
        <v>2397.2166666666667</v>
      </c>
      <c r="E141" s="36">
        <v>2374.4333333333334</v>
      </c>
      <c r="F141" s="36">
        <v>2360.5166666666669</v>
      </c>
      <c r="G141" s="36">
        <v>2337.7333333333336</v>
      </c>
      <c r="H141" s="36">
        <v>2411.1333333333332</v>
      </c>
      <c r="I141" s="36">
        <v>2433.916666666667</v>
      </c>
      <c r="J141" s="36">
        <v>2447.833333333333</v>
      </c>
      <c r="K141" s="31">
        <v>2420</v>
      </c>
      <c r="L141" s="31">
        <v>2383.3000000000002</v>
      </c>
      <c r="M141" s="31">
        <v>0.2384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637.45000000000005</v>
      </c>
      <c r="D142" s="36">
        <v>637.9666666666667</v>
      </c>
      <c r="E142" s="36">
        <v>634.13333333333344</v>
      </c>
      <c r="F142" s="36">
        <v>630.81666666666672</v>
      </c>
      <c r="G142" s="36">
        <v>626.98333333333346</v>
      </c>
      <c r="H142" s="36">
        <v>641.28333333333342</v>
      </c>
      <c r="I142" s="36">
        <v>645.11666666666667</v>
      </c>
      <c r="J142" s="36">
        <v>648.43333333333339</v>
      </c>
      <c r="K142" s="31">
        <v>641.79999999999995</v>
      </c>
      <c r="L142" s="31">
        <v>634.65</v>
      </c>
      <c r="M142" s="31">
        <v>15.282690000000001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1770.05</v>
      </c>
      <c r="D143" s="36">
        <v>1760.8666666666668</v>
      </c>
      <c r="E143" s="36">
        <v>1744.1833333333336</v>
      </c>
      <c r="F143" s="36">
        <v>1718.3166666666668</v>
      </c>
      <c r="G143" s="36">
        <v>1701.6333333333337</v>
      </c>
      <c r="H143" s="36">
        <v>1786.7333333333336</v>
      </c>
      <c r="I143" s="36">
        <v>1803.416666666667</v>
      </c>
      <c r="J143" s="36">
        <v>1829.2833333333335</v>
      </c>
      <c r="K143" s="31">
        <v>1777.55</v>
      </c>
      <c r="L143" s="31">
        <v>1735</v>
      </c>
      <c r="M143" s="31">
        <v>8.9019100000000009</v>
      </c>
      <c r="N143" s="1"/>
      <c r="O143" s="1"/>
    </row>
    <row r="144" spans="1:15" ht="12.75" customHeight="1">
      <c r="A144" s="33">
        <v>134</v>
      </c>
      <c r="B144" s="53" t="s">
        <v>794</v>
      </c>
      <c r="C144" s="31">
        <v>2959.6</v>
      </c>
      <c r="D144" s="36">
        <v>2981.2000000000003</v>
      </c>
      <c r="E144" s="36">
        <v>2928.4000000000005</v>
      </c>
      <c r="F144" s="36">
        <v>2897.2000000000003</v>
      </c>
      <c r="G144" s="36">
        <v>2844.4000000000005</v>
      </c>
      <c r="H144" s="36">
        <v>3012.4000000000005</v>
      </c>
      <c r="I144" s="36">
        <v>3065.2000000000007</v>
      </c>
      <c r="J144" s="36">
        <v>3096.4000000000005</v>
      </c>
      <c r="K144" s="31">
        <v>3034</v>
      </c>
      <c r="L144" s="31">
        <v>2950</v>
      </c>
      <c r="M144" s="31">
        <v>1.3945700000000001</v>
      </c>
      <c r="N144" s="1"/>
      <c r="O144" s="1"/>
    </row>
    <row r="145" spans="1:15" ht="12.75" customHeight="1">
      <c r="A145" s="33">
        <v>135</v>
      </c>
      <c r="B145" s="53" t="s">
        <v>359</v>
      </c>
      <c r="C145" s="31">
        <v>983.7</v>
      </c>
      <c r="D145" s="36">
        <v>998.35</v>
      </c>
      <c r="E145" s="36">
        <v>960.60000000000014</v>
      </c>
      <c r="F145" s="36">
        <v>937.50000000000011</v>
      </c>
      <c r="G145" s="36">
        <v>899.75000000000023</v>
      </c>
      <c r="H145" s="36">
        <v>1021.45</v>
      </c>
      <c r="I145" s="36">
        <v>1059.1999999999998</v>
      </c>
      <c r="J145" s="36">
        <v>1082.3</v>
      </c>
      <c r="K145" s="31">
        <v>1036.0999999999999</v>
      </c>
      <c r="L145" s="31">
        <v>975.25</v>
      </c>
      <c r="M145" s="31">
        <v>19.823160000000001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3055.3</v>
      </c>
      <c r="D146" s="36">
        <v>3076.2833333333333</v>
      </c>
      <c r="E146" s="36">
        <v>3019.0666666666666</v>
      </c>
      <c r="F146" s="36">
        <v>2982.8333333333335</v>
      </c>
      <c r="G146" s="36">
        <v>2925.6166666666668</v>
      </c>
      <c r="H146" s="36">
        <v>3112.5166666666664</v>
      </c>
      <c r="I146" s="36">
        <v>3169.7333333333327</v>
      </c>
      <c r="J146" s="36">
        <v>3205.9666666666662</v>
      </c>
      <c r="K146" s="31">
        <v>3133.5</v>
      </c>
      <c r="L146" s="31">
        <v>3040.05</v>
      </c>
      <c r="M146" s="31">
        <v>2.52128</v>
      </c>
      <c r="N146" s="1"/>
      <c r="O146" s="1"/>
    </row>
    <row r="147" spans="1:15" ht="12.75" customHeight="1">
      <c r="A147" s="33">
        <v>137</v>
      </c>
      <c r="B147" s="53" t="s">
        <v>267</v>
      </c>
      <c r="C147" s="31">
        <v>408.65</v>
      </c>
      <c r="D147" s="36">
        <v>410.23333333333335</v>
      </c>
      <c r="E147" s="36">
        <v>405.7166666666667</v>
      </c>
      <c r="F147" s="36">
        <v>402.78333333333336</v>
      </c>
      <c r="G147" s="36">
        <v>398.26666666666671</v>
      </c>
      <c r="H147" s="36">
        <v>413.16666666666669</v>
      </c>
      <c r="I147" s="36">
        <v>417.68333333333334</v>
      </c>
      <c r="J147" s="36">
        <v>420.61666666666667</v>
      </c>
      <c r="K147" s="31">
        <v>414.75</v>
      </c>
      <c r="L147" s="31">
        <v>407.3</v>
      </c>
      <c r="M147" s="31">
        <v>44.45881</v>
      </c>
      <c r="N147" s="1"/>
      <c r="O147" s="1"/>
    </row>
    <row r="148" spans="1:15" ht="12.75" customHeight="1">
      <c r="A148" s="33">
        <v>138</v>
      </c>
      <c r="B148" s="53" t="s">
        <v>360</v>
      </c>
      <c r="C148" s="31">
        <v>175</v>
      </c>
      <c r="D148" s="36">
        <v>175.18333333333331</v>
      </c>
      <c r="E148" s="36">
        <v>173.21666666666661</v>
      </c>
      <c r="F148" s="36">
        <v>171.43333333333331</v>
      </c>
      <c r="G148" s="36">
        <v>169.46666666666661</v>
      </c>
      <c r="H148" s="36">
        <v>176.96666666666661</v>
      </c>
      <c r="I148" s="36">
        <v>178.93333333333331</v>
      </c>
      <c r="J148" s="36">
        <v>180.71666666666661</v>
      </c>
      <c r="K148" s="31">
        <v>177.15</v>
      </c>
      <c r="L148" s="31">
        <v>173.4</v>
      </c>
      <c r="M148" s="31">
        <v>17.997420000000002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4834.5</v>
      </c>
      <c r="D149" s="36">
        <v>4894.1166666666668</v>
      </c>
      <c r="E149" s="36">
        <v>4763.3833333333332</v>
      </c>
      <c r="F149" s="36">
        <v>4692.2666666666664</v>
      </c>
      <c r="G149" s="36">
        <v>4561.5333333333328</v>
      </c>
      <c r="H149" s="36">
        <v>4965.2333333333336</v>
      </c>
      <c r="I149" s="36">
        <v>5095.9666666666672</v>
      </c>
      <c r="J149" s="36">
        <v>5167.0833333333339</v>
      </c>
      <c r="K149" s="31">
        <v>5024.8500000000004</v>
      </c>
      <c r="L149" s="31">
        <v>4823</v>
      </c>
      <c r="M149" s="31">
        <v>7.2295800000000003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11453.75</v>
      </c>
      <c r="D150" s="36">
        <v>11536.283333333333</v>
      </c>
      <c r="E150" s="36">
        <v>11328.566666666666</v>
      </c>
      <c r="F150" s="36">
        <v>11203.383333333333</v>
      </c>
      <c r="G150" s="36">
        <v>10995.666666666666</v>
      </c>
      <c r="H150" s="36">
        <v>11661.466666666665</v>
      </c>
      <c r="I150" s="36">
        <v>11869.183333333332</v>
      </c>
      <c r="J150" s="36">
        <v>11994.366666666665</v>
      </c>
      <c r="K150" s="31">
        <v>11744</v>
      </c>
      <c r="L150" s="31">
        <v>11411.1</v>
      </c>
      <c r="M150" s="31">
        <v>2.87</v>
      </c>
      <c r="N150" s="1"/>
      <c r="O150" s="1"/>
    </row>
    <row r="151" spans="1:15" ht="12.75" customHeight="1">
      <c r="A151" s="33">
        <v>141</v>
      </c>
      <c r="B151" s="53" t="s">
        <v>159</v>
      </c>
      <c r="C151" s="31">
        <v>3186.35</v>
      </c>
      <c r="D151" s="36">
        <v>3205.9166666666665</v>
      </c>
      <c r="E151" s="36">
        <v>3132.8833333333332</v>
      </c>
      <c r="F151" s="36">
        <v>3079.4166666666665</v>
      </c>
      <c r="G151" s="36">
        <v>3006.3833333333332</v>
      </c>
      <c r="H151" s="36">
        <v>3259.3833333333332</v>
      </c>
      <c r="I151" s="36">
        <v>3332.416666666667</v>
      </c>
      <c r="J151" s="36">
        <v>3385.8833333333332</v>
      </c>
      <c r="K151" s="31">
        <v>3278.95</v>
      </c>
      <c r="L151" s="31">
        <v>3152.45</v>
      </c>
      <c r="M151" s="31">
        <v>8.6946600000000007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6938.3</v>
      </c>
      <c r="D152" s="36">
        <v>6962.583333333333</v>
      </c>
      <c r="E152" s="36">
        <v>6890.1666666666661</v>
      </c>
      <c r="F152" s="36">
        <v>6842.0333333333328</v>
      </c>
      <c r="G152" s="36">
        <v>6769.6166666666659</v>
      </c>
      <c r="H152" s="36">
        <v>7010.7166666666662</v>
      </c>
      <c r="I152" s="36">
        <v>7083.1333333333323</v>
      </c>
      <c r="J152" s="36">
        <v>7131.2666666666664</v>
      </c>
      <c r="K152" s="31">
        <v>7035</v>
      </c>
      <c r="L152" s="31">
        <v>6914.45</v>
      </c>
      <c r="M152" s="31">
        <v>5.4116799999999996</v>
      </c>
      <c r="N152" s="1"/>
      <c r="O152" s="1"/>
    </row>
    <row r="153" spans="1:15" ht="12.75" customHeight="1">
      <c r="A153" s="33">
        <v>143</v>
      </c>
      <c r="B153" s="53" t="s">
        <v>361</v>
      </c>
      <c r="C153" s="31">
        <v>763.3</v>
      </c>
      <c r="D153" s="36">
        <v>767.43333333333339</v>
      </c>
      <c r="E153" s="36">
        <v>751.61666666666679</v>
      </c>
      <c r="F153" s="36">
        <v>739.93333333333339</v>
      </c>
      <c r="G153" s="36">
        <v>724.11666666666679</v>
      </c>
      <c r="H153" s="36">
        <v>779.11666666666679</v>
      </c>
      <c r="I153" s="36">
        <v>794.93333333333339</v>
      </c>
      <c r="J153" s="36">
        <v>806.61666666666679</v>
      </c>
      <c r="K153" s="31">
        <v>783.25</v>
      </c>
      <c r="L153" s="31">
        <v>755.75</v>
      </c>
      <c r="M153" s="31">
        <v>3.13923</v>
      </c>
      <c r="N153" s="1"/>
      <c r="O153" s="1"/>
    </row>
    <row r="154" spans="1:15" ht="12.75" customHeight="1">
      <c r="A154" s="33">
        <v>144</v>
      </c>
      <c r="B154" s="53" t="s">
        <v>362</v>
      </c>
      <c r="C154" s="31">
        <v>373.45</v>
      </c>
      <c r="D154" s="36">
        <v>375.65000000000003</v>
      </c>
      <c r="E154" s="36">
        <v>368.80000000000007</v>
      </c>
      <c r="F154" s="36">
        <v>364.15000000000003</v>
      </c>
      <c r="G154" s="36">
        <v>357.30000000000007</v>
      </c>
      <c r="H154" s="36">
        <v>380.30000000000007</v>
      </c>
      <c r="I154" s="36">
        <v>387.15000000000009</v>
      </c>
      <c r="J154" s="36">
        <v>391.80000000000007</v>
      </c>
      <c r="K154" s="31">
        <v>382.5</v>
      </c>
      <c r="L154" s="31">
        <v>371</v>
      </c>
      <c r="M154" s="31">
        <v>7.4615099999999996</v>
      </c>
      <c r="N154" s="1"/>
      <c r="O154" s="1"/>
    </row>
    <row r="155" spans="1:15" ht="12.75" customHeight="1">
      <c r="A155" s="33">
        <v>145</v>
      </c>
      <c r="B155" s="53" t="s">
        <v>363</v>
      </c>
      <c r="C155" s="31">
        <v>211.17</v>
      </c>
      <c r="D155" s="36">
        <v>213.0333333333333</v>
      </c>
      <c r="E155" s="36">
        <v>209.08666666666662</v>
      </c>
      <c r="F155" s="36">
        <v>207.0033333333333</v>
      </c>
      <c r="G155" s="36">
        <v>203.05666666666662</v>
      </c>
      <c r="H155" s="36">
        <v>215.11666666666662</v>
      </c>
      <c r="I155" s="36">
        <v>219.06333333333333</v>
      </c>
      <c r="J155" s="36">
        <v>221.14666666666662</v>
      </c>
      <c r="K155" s="31">
        <v>216.98</v>
      </c>
      <c r="L155" s="31">
        <v>210.95</v>
      </c>
      <c r="M155" s="31">
        <v>4.9943299999999997</v>
      </c>
      <c r="N155" s="1"/>
      <c r="O155" s="1"/>
    </row>
    <row r="156" spans="1:15" ht="12.75" customHeight="1">
      <c r="A156" s="33">
        <v>146</v>
      </c>
      <c r="B156" s="53" t="s">
        <v>364</v>
      </c>
      <c r="C156" s="31">
        <v>39.340000000000003</v>
      </c>
      <c r="D156" s="36">
        <v>39.323333333333331</v>
      </c>
      <c r="E156" s="36">
        <v>39.11666666666666</v>
      </c>
      <c r="F156" s="36">
        <v>38.893333333333331</v>
      </c>
      <c r="G156" s="36">
        <v>38.68666666666666</v>
      </c>
      <c r="H156" s="36">
        <v>39.54666666666666</v>
      </c>
      <c r="I156" s="36">
        <v>39.753333333333323</v>
      </c>
      <c r="J156" s="36">
        <v>39.976666666666659</v>
      </c>
      <c r="K156" s="31">
        <v>39.53</v>
      </c>
      <c r="L156" s="31">
        <v>39.1</v>
      </c>
      <c r="M156" s="31">
        <v>53.707799999999999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4576.8999999999996</v>
      </c>
      <c r="D157" s="36">
        <v>4588.95</v>
      </c>
      <c r="E157" s="36">
        <v>4535.95</v>
      </c>
      <c r="F157" s="36">
        <v>4495</v>
      </c>
      <c r="G157" s="36">
        <v>4442</v>
      </c>
      <c r="H157" s="36">
        <v>4629.8999999999996</v>
      </c>
      <c r="I157" s="36">
        <v>4682.8999999999996</v>
      </c>
      <c r="J157" s="36">
        <v>4723.8499999999995</v>
      </c>
      <c r="K157" s="31">
        <v>4641.95</v>
      </c>
      <c r="L157" s="31">
        <v>4548</v>
      </c>
      <c r="M157" s="31">
        <v>9.7943499999999997</v>
      </c>
      <c r="N157" s="1"/>
      <c r="O157" s="1"/>
    </row>
    <row r="158" spans="1:15" ht="12.75" customHeight="1">
      <c r="A158" s="33">
        <v>148</v>
      </c>
      <c r="B158" s="53" t="s">
        <v>856</v>
      </c>
      <c r="C158" s="31">
        <v>588.79999999999995</v>
      </c>
      <c r="D158" s="36">
        <v>589.18333333333328</v>
      </c>
      <c r="E158" s="36">
        <v>581.71666666666658</v>
      </c>
      <c r="F158" s="36">
        <v>574.63333333333333</v>
      </c>
      <c r="G158" s="36">
        <v>567.16666666666663</v>
      </c>
      <c r="H158" s="36">
        <v>596.26666666666654</v>
      </c>
      <c r="I158" s="36">
        <v>603.73333333333323</v>
      </c>
      <c r="J158" s="36">
        <v>610.81666666666649</v>
      </c>
      <c r="K158" s="31">
        <v>596.65</v>
      </c>
      <c r="L158" s="31">
        <v>582.1</v>
      </c>
      <c r="M158" s="31">
        <v>2.7626599999999999</v>
      </c>
      <c r="N158" s="1"/>
      <c r="O158" s="1"/>
    </row>
    <row r="159" spans="1:15" ht="12.75" customHeight="1">
      <c r="A159" s="33">
        <v>149</v>
      </c>
      <c r="B159" s="53" t="s">
        <v>365</v>
      </c>
      <c r="C159" s="31">
        <v>631.79999999999995</v>
      </c>
      <c r="D159" s="36">
        <v>636.63333333333333</v>
      </c>
      <c r="E159" s="36">
        <v>624.41666666666663</v>
      </c>
      <c r="F159" s="36">
        <v>617.0333333333333</v>
      </c>
      <c r="G159" s="36">
        <v>604.81666666666661</v>
      </c>
      <c r="H159" s="36">
        <v>644.01666666666665</v>
      </c>
      <c r="I159" s="36">
        <v>656.23333333333335</v>
      </c>
      <c r="J159" s="36">
        <v>663.61666666666667</v>
      </c>
      <c r="K159" s="31">
        <v>648.85</v>
      </c>
      <c r="L159" s="31">
        <v>629.25</v>
      </c>
      <c r="M159" s="31">
        <v>0.67054000000000002</v>
      </c>
      <c r="N159" s="1"/>
      <c r="O159" s="1"/>
    </row>
    <row r="160" spans="1:15" ht="12.75" customHeight="1">
      <c r="A160" s="33">
        <v>150</v>
      </c>
      <c r="B160" s="53" t="s">
        <v>268</v>
      </c>
      <c r="C160" s="31">
        <v>778.1</v>
      </c>
      <c r="D160" s="36">
        <v>781.9666666666667</v>
      </c>
      <c r="E160" s="36">
        <v>771.13333333333344</v>
      </c>
      <c r="F160" s="36">
        <v>764.16666666666674</v>
      </c>
      <c r="G160" s="36">
        <v>753.33333333333348</v>
      </c>
      <c r="H160" s="36">
        <v>788.93333333333339</v>
      </c>
      <c r="I160" s="36">
        <v>799.76666666666665</v>
      </c>
      <c r="J160" s="36">
        <v>806.73333333333335</v>
      </c>
      <c r="K160" s="31">
        <v>792.8</v>
      </c>
      <c r="L160" s="31">
        <v>775</v>
      </c>
      <c r="M160" s="31">
        <v>2.8699499999999998</v>
      </c>
      <c r="N160" s="1"/>
      <c r="O160" s="1"/>
    </row>
    <row r="161" spans="1:15" ht="12.75" customHeight="1">
      <c r="A161" s="33">
        <v>151</v>
      </c>
      <c r="B161" s="53" t="s">
        <v>366</v>
      </c>
      <c r="C161" s="31">
        <v>2587.1999999999998</v>
      </c>
      <c r="D161" s="36">
        <v>2563.6</v>
      </c>
      <c r="E161" s="36">
        <v>2527.1999999999998</v>
      </c>
      <c r="F161" s="36">
        <v>2467.1999999999998</v>
      </c>
      <c r="G161" s="36">
        <v>2430.7999999999997</v>
      </c>
      <c r="H161" s="36">
        <v>2623.6</v>
      </c>
      <c r="I161" s="36">
        <v>2660.0000000000005</v>
      </c>
      <c r="J161" s="36">
        <v>2720</v>
      </c>
      <c r="K161" s="31">
        <v>2600</v>
      </c>
      <c r="L161" s="31">
        <v>2503.6</v>
      </c>
      <c r="M161" s="31">
        <v>0.50863999999999998</v>
      </c>
      <c r="N161" s="1"/>
      <c r="O161" s="1"/>
    </row>
    <row r="162" spans="1:15" ht="12.75" customHeight="1">
      <c r="A162" s="33">
        <v>152</v>
      </c>
      <c r="B162" s="53" t="s">
        <v>367</v>
      </c>
      <c r="C162" s="31">
        <v>228.15</v>
      </c>
      <c r="D162" s="36">
        <v>230.18333333333337</v>
      </c>
      <c r="E162" s="36">
        <v>224.81666666666672</v>
      </c>
      <c r="F162" s="36">
        <v>221.48333333333335</v>
      </c>
      <c r="G162" s="36">
        <v>216.1166666666667</v>
      </c>
      <c r="H162" s="36">
        <v>233.51666666666674</v>
      </c>
      <c r="I162" s="36">
        <v>238.88333333333335</v>
      </c>
      <c r="J162" s="36">
        <v>242.21666666666675</v>
      </c>
      <c r="K162" s="31">
        <v>235.55</v>
      </c>
      <c r="L162" s="31">
        <v>226.85</v>
      </c>
      <c r="M162" s="31">
        <v>41.182699999999997</v>
      </c>
      <c r="N162" s="1"/>
      <c r="O162" s="1"/>
    </row>
    <row r="163" spans="1:15" ht="12.75" customHeight="1">
      <c r="A163" s="33">
        <v>153</v>
      </c>
      <c r="B163" s="53" t="s">
        <v>368</v>
      </c>
      <c r="C163" s="31">
        <v>78.930000000000007</v>
      </c>
      <c r="D163" s="36">
        <v>79.176666666666662</v>
      </c>
      <c r="E163" s="36">
        <v>78.50333333333333</v>
      </c>
      <c r="F163" s="36">
        <v>78.076666666666668</v>
      </c>
      <c r="G163" s="36">
        <v>77.403333333333336</v>
      </c>
      <c r="H163" s="36">
        <v>79.603333333333325</v>
      </c>
      <c r="I163" s="36">
        <v>80.276666666666642</v>
      </c>
      <c r="J163" s="36">
        <v>80.703333333333319</v>
      </c>
      <c r="K163" s="31">
        <v>79.849999999999994</v>
      </c>
      <c r="L163" s="31">
        <v>78.75</v>
      </c>
      <c r="M163" s="31">
        <v>35.87285</v>
      </c>
      <c r="N163" s="1"/>
      <c r="O163" s="1"/>
    </row>
    <row r="164" spans="1:15" ht="12.75" customHeight="1">
      <c r="A164" s="33">
        <v>154</v>
      </c>
      <c r="B164" s="53" t="s">
        <v>795</v>
      </c>
      <c r="C164" s="31">
        <v>1164.8499999999999</v>
      </c>
      <c r="D164" s="36">
        <v>1156.1499999999999</v>
      </c>
      <c r="E164" s="36">
        <v>1137.2999999999997</v>
      </c>
      <c r="F164" s="36">
        <v>1109.7499999999998</v>
      </c>
      <c r="G164" s="36">
        <v>1090.8999999999996</v>
      </c>
      <c r="H164" s="36">
        <v>1183.6999999999998</v>
      </c>
      <c r="I164" s="36">
        <v>1202.5499999999997</v>
      </c>
      <c r="J164" s="36">
        <v>1230.0999999999999</v>
      </c>
      <c r="K164" s="31">
        <v>1175</v>
      </c>
      <c r="L164" s="31">
        <v>1128.5999999999999</v>
      </c>
      <c r="M164" s="31">
        <v>3.1294499999999998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3689.5</v>
      </c>
      <c r="D165" s="36">
        <v>3697.4166666666665</v>
      </c>
      <c r="E165" s="36">
        <v>3662.083333333333</v>
      </c>
      <c r="F165" s="36">
        <v>3634.6666666666665</v>
      </c>
      <c r="G165" s="36">
        <v>3599.333333333333</v>
      </c>
      <c r="H165" s="36">
        <v>3724.833333333333</v>
      </c>
      <c r="I165" s="36">
        <v>3760.1666666666661</v>
      </c>
      <c r="J165" s="36">
        <v>3787.583333333333</v>
      </c>
      <c r="K165" s="31">
        <v>3732.75</v>
      </c>
      <c r="L165" s="31">
        <v>3670</v>
      </c>
      <c r="M165" s="31">
        <v>2.4199899999999999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486.15</v>
      </c>
      <c r="D166" s="36">
        <v>489.95</v>
      </c>
      <c r="E166" s="36">
        <v>481.2</v>
      </c>
      <c r="F166" s="36">
        <v>476.25</v>
      </c>
      <c r="G166" s="36">
        <v>467.5</v>
      </c>
      <c r="H166" s="36">
        <v>494.9</v>
      </c>
      <c r="I166" s="36">
        <v>503.65</v>
      </c>
      <c r="J166" s="36">
        <v>508.59999999999997</v>
      </c>
      <c r="K166" s="31">
        <v>498.7</v>
      </c>
      <c r="L166" s="31">
        <v>485</v>
      </c>
      <c r="M166" s="31">
        <v>26.88578</v>
      </c>
      <c r="N166" s="1"/>
      <c r="O166" s="1"/>
    </row>
    <row r="167" spans="1:15" ht="12.75" customHeight="1">
      <c r="A167" s="33">
        <v>157</v>
      </c>
      <c r="B167" s="53" t="s">
        <v>369</v>
      </c>
      <c r="C167" s="31">
        <v>500.9</v>
      </c>
      <c r="D167" s="36">
        <v>509.59999999999997</v>
      </c>
      <c r="E167" s="36">
        <v>488.79999999999995</v>
      </c>
      <c r="F167" s="36">
        <v>476.7</v>
      </c>
      <c r="G167" s="36">
        <v>455.9</v>
      </c>
      <c r="H167" s="36">
        <v>521.69999999999993</v>
      </c>
      <c r="I167" s="36">
        <v>542.5</v>
      </c>
      <c r="J167" s="36">
        <v>554.59999999999991</v>
      </c>
      <c r="K167" s="31">
        <v>530.4</v>
      </c>
      <c r="L167" s="31">
        <v>497.5</v>
      </c>
      <c r="M167" s="31">
        <v>4.1817700000000002</v>
      </c>
      <c r="N167" s="1"/>
      <c r="O167" s="1"/>
    </row>
    <row r="168" spans="1:15" ht="12.75" customHeight="1">
      <c r="A168" s="33">
        <v>158</v>
      </c>
      <c r="B168" s="53" t="s">
        <v>269</v>
      </c>
      <c r="C168" s="31">
        <v>189.78</v>
      </c>
      <c r="D168" s="36">
        <v>190.76333333333332</v>
      </c>
      <c r="E168" s="36">
        <v>186.82666666666665</v>
      </c>
      <c r="F168" s="36">
        <v>183.87333333333333</v>
      </c>
      <c r="G168" s="36">
        <v>179.93666666666667</v>
      </c>
      <c r="H168" s="36">
        <v>193.71666666666664</v>
      </c>
      <c r="I168" s="36">
        <v>197.65333333333331</v>
      </c>
      <c r="J168" s="36">
        <v>200.60666666666663</v>
      </c>
      <c r="K168" s="31">
        <v>194.7</v>
      </c>
      <c r="L168" s="31">
        <v>187.81</v>
      </c>
      <c r="M168" s="31">
        <v>64.209310000000002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193.78</v>
      </c>
      <c r="D169" s="36">
        <v>193.77333333333334</v>
      </c>
      <c r="E169" s="36">
        <v>192.27666666666667</v>
      </c>
      <c r="F169" s="36">
        <v>190.77333333333334</v>
      </c>
      <c r="G169" s="36">
        <v>189.27666666666667</v>
      </c>
      <c r="H169" s="36">
        <v>195.27666666666667</v>
      </c>
      <c r="I169" s="36">
        <v>196.77333333333334</v>
      </c>
      <c r="J169" s="36">
        <v>198.27666666666667</v>
      </c>
      <c r="K169" s="31">
        <v>195.27</v>
      </c>
      <c r="L169" s="31">
        <v>192.27</v>
      </c>
      <c r="M169" s="31">
        <v>56.305019999999999</v>
      </c>
      <c r="N169" s="1"/>
      <c r="O169" s="1"/>
    </row>
    <row r="170" spans="1:15" ht="12.75" customHeight="1">
      <c r="A170" s="33">
        <v>160</v>
      </c>
      <c r="B170" s="53" t="s">
        <v>370</v>
      </c>
      <c r="C170" s="31">
        <v>959.45</v>
      </c>
      <c r="D170" s="36">
        <v>966.81666666666661</v>
      </c>
      <c r="E170" s="36">
        <v>947.63333333333321</v>
      </c>
      <c r="F170" s="36">
        <v>935.81666666666661</v>
      </c>
      <c r="G170" s="36">
        <v>916.63333333333321</v>
      </c>
      <c r="H170" s="36">
        <v>978.63333333333321</v>
      </c>
      <c r="I170" s="36">
        <v>997.81666666666661</v>
      </c>
      <c r="J170" s="36">
        <v>1009.6333333333332</v>
      </c>
      <c r="K170" s="31">
        <v>986</v>
      </c>
      <c r="L170" s="31">
        <v>955</v>
      </c>
      <c r="M170" s="31">
        <v>2.9316900000000001</v>
      </c>
      <c r="N170" s="1"/>
      <c r="O170" s="1"/>
    </row>
    <row r="171" spans="1:15" ht="12.75" customHeight="1">
      <c r="A171" s="33">
        <v>161</v>
      </c>
      <c r="B171" s="53" t="s">
        <v>371</v>
      </c>
      <c r="C171" s="31">
        <v>5248.85</v>
      </c>
      <c r="D171" s="36">
        <v>5277.8666666666668</v>
      </c>
      <c r="E171" s="36">
        <v>5182.4833333333336</v>
      </c>
      <c r="F171" s="36">
        <v>5116.1166666666668</v>
      </c>
      <c r="G171" s="36">
        <v>5020.7333333333336</v>
      </c>
      <c r="H171" s="36">
        <v>5344.2333333333336</v>
      </c>
      <c r="I171" s="36">
        <v>5439.6166666666668</v>
      </c>
      <c r="J171" s="36">
        <v>5505.9833333333336</v>
      </c>
      <c r="K171" s="31">
        <v>5373.25</v>
      </c>
      <c r="L171" s="31">
        <v>5211.5</v>
      </c>
      <c r="M171" s="31">
        <v>0.23668</v>
      </c>
      <c r="N171" s="1"/>
      <c r="O171" s="1"/>
    </row>
    <row r="172" spans="1:15" ht="12.75" customHeight="1">
      <c r="A172" s="33">
        <v>162</v>
      </c>
      <c r="B172" s="53" t="s">
        <v>372</v>
      </c>
      <c r="C172" s="31">
        <v>1497.3</v>
      </c>
      <c r="D172" s="36">
        <v>1497.8666666666668</v>
      </c>
      <c r="E172" s="36">
        <v>1484.9333333333336</v>
      </c>
      <c r="F172" s="36">
        <v>1472.5666666666668</v>
      </c>
      <c r="G172" s="36">
        <v>1459.6333333333337</v>
      </c>
      <c r="H172" s="36">
        <v>1510.2333333333336</v>
      </c>
      <c r="I172" s="36">
        <v>1523.166666666667</v>
      </c>
      <c r="J172" s="36">
        <v>1535.5333333333335</v>
      </c>
      <c r="K172" s="31">
        <v>1510.8</v>
      </c>
      <c r="L172" s="31">
        <v>1485.5</v>
      </c>
      <c r="M172" s="31">
        <v>1.07762</v>
      </c>
      <c r="N172" s="1"/>
      <c r="O172" s="1"/>
    </row>
    <row r="173" spans="1:15" ht="12.75" customHeight="1">
      <c r="A173" s="33">
        <v>163</v>
      </c>
      <c r="B173" s="53" t="s">
        <v>373</v>
      </c>
      <c r="C173" s="31">
        <v>290.3</v>
      </c>
      <c r="D173" s="36">
        <v>290.93333333333334</v>
      </c>
      <c r="E173" s="36">
        <v>287.41666666666669</v>
      </c>
      <c r="F173" s="36">
        <v>284.53333333333336</v>
      </c>
      <c r="G173" s="36">
        <v>281.01666666666671</v>
      </c>
      <c r="H173" s="36">
        <v>293.81666666666666</v>
      </c>
      <c r="I173" s="36">
        <v>297.33333333333331</v>
      </c>
      <c r="J173" s="36">
        <v>300.21666666666664</v>
      </c>
      <c r="K173" s="31">
        <v>294.45</v>
      </c>
      <c r="L173" s="31">
        <v>288.05</v>
      </c>
      <c r="M173" s="31">
        <v>3.1349200000000002</v>
      </c>
      <c r="N173" s="1"/>
      <c r="O173" s="1"/>
    </row>
    <row r="174" spans="1:15" ht="12.75" customHeight="1">
      <c r="A174" s="33">
        <v>164</v>
      </c>
      <c r="B174" s="53" t="s">
        <v>374</v>
      </c>
      <c r="C174" s="31">
        <v>283.3</v>
      </c>
      <c r="D174" s="36">
        <v>287.01666666666665</v>
      </c>
      <c r="E174" s="36">
        <v>278.48333333333329</v>
      </c>
      <c r="F174" s="36">
        <v>273.66666666666663</v>
      </c>
      <c r="G174" s="36">
        <v>265.13333333333327</v>
      </c>
      <c r="H174" s="36">
        <v>291.83333333333331</v>
      </c>
      <c r="I174" s="36">
        <v>300.36666666666662</v>
      </c>
      <c r="J174" s="36">
        <v>305.18333333333334</v>
      </c>
      <c r="K174" s="31">
        <v>295.55</v>
      </c>
      <c r="L174" s="31">
        <v>282.2</v>
      </c>
      <c r="M174" s="31">
        <v>46.749850000000002</v>
      </c>
      <c r="N174" s="1"/>
      <c r="O174" s="1"/>
    </row>
    <row r="175" spans="1:15" ht="12.75" customHeight="1">
      <c r="A175" s="33">
        <v>165</v>
      </c>
      <c r="B175" s="53" t="s">
        <v>796</v>
      </c>
      <c r="C175" s="31">
        <v>726.4</v>
      </c>
      <c r="D175" s="36">
        <v>726.01666666666677</v>
      </c>
      <c r="E175" s="36">
        <v>720.58333333333348</v>
      </c>
      <c r="F175" s="36">
        <v>714.76666666666677</v>
      </c>
      <c r="G175" s="36">
        <v>709.33333333333348</v>
      </c>
      <c r="H175" s="36">
        <v>731.83333333333348</v>
      </c>
      <c r="I175" s="36">
        <v>737.26666666666665</v>
      </c>
      <c r="J175" s="36">
        <v>743.08333333333348</v>
      </c>
      <c r="K175" s="31">
        <v>731.45</v>
      </c>
      <c r="L175" s="31">
        <v>720.2</v>
      </c>
      <c r="M175" s="31">
        <v>3.3303699999999998</v>
      </c>
      <c r="N175" s="1"/>
      <c r="O175" s="1"/>
    </row>
    <row r="176" spans="1:15" ht="12.75" customHeight="1">
      <c r="A176" s="33">
        <v>166</v>
      </c>
      <c r="B176" s="53" t="s">
        <v>270</v>
      </c>
      <c r="C176" s="31">
        <v>489.15</v>
      </c>
      <c r="D176" s="36">
        <v>486.73333333333335</v>
      </c>
      <c r="E176" s="36">
        <v>482.9666666666667</v>
      </c>
      <c r="F176" s="36">
        <v>476.78333333333336</v>
      </c>
      <c r="G176" s="36">
        <v>473.01666666666671</v>
      </c>
      <c r="H176" s="36">
        <v>492.91666666666669</v>
      </c>
      <c r="I176" s="36">
        <v>496.68333333333334</v>
      </c>
      <c r="J176" s="36">
        <v>502.86666666666667</v>
      </c>
      <c r="K176" s="31">
        <v>490.5</v>
      </c>
      <c r="L176" s="31">
        <v>480.55</v>
      </c>
      <c r="M176" s="31">
        <v>8.4396400000000007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227.31</v>
      </c>
      <c r="D177" s="36">
        <v>228.73666666666665</v>
      </c>
      <c r="E177" s="36">
        <v>225.24333333333331</v>
      </c>
      <c r="F177" s="36">
        <v>223.17666666666665</v>
      </c>
      <c r="G177" s="36">
        <v>219.68333333333331</v>
      </c>
      <c r="H177" s="36">
        <v>230.80333333333331</v>
      </c>
      <c r="I177" s="36">
        <v>234.29666666666665</v>
      </c>
      <c r="J177" s="36">
        <v>236.36333333333332</v>
      </c>
      <c r="K177" s="31">
        <v>232.23</v>
      </c>
      <c r="L177" s="31">
        <v>226.67</v>
      </c>
      <c r="M177" s="31">
        <v>136.56191999999999</v>
      </c>
      <c r="N177" s="1"/>
      <c r="O177" s="1"/>
    </row>
    <row r="178" spans="1:15" ht="12.75" customHeight="1">
      <c r="A178" s="33">
        <v>168</v>
      </c>
      <c r="B178" s="53" t="s">
        <v>375</v>
      </c>
      <c r="C178" s="31">
        <v>1353.85</v>
      </c>
      <c r="D178" s="36">
        <v>1355.95</v>
      </c>
      <c r="E178" s="36">
        <v>1327.9</v>
      </c>
      <c r="F178" s="36">
        <v>1301.95</v>
      </c>
      <c r="G178" s="36">
        <v>1273.9000000000001</v>
      </c>
      <c r="H178" s="36">
        <v>1381.9</v>
      </c>
      <c r="I178" s="36">
        <v>1409.9499999999998</v>
      </c>
      <c r="J178" s="36">
        <v>1435.9</v>
      </c>
      <c r="K178" s="31">
        <v>1384</v>
      </c>
      <c r="L178" s="31">
        <v>1330</v>
      </c>
      <c r="M178" s="31">
        <v>3.3098700000000001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98.69</v>
      </c>
      <c r="D179" s="36">
        <v>98.416666666666671</v>
      </c>
      <c r="E179" s="36">
        <v>96.63333333333334</v>
      </c>
      <c r="F179" s="36">
        <v>94.576666666666668</v>
      </c>
      <c r="G179" s="36">
        <v>92.793333333333337</v>
      </c>
      <c r="H179" s="36">
        <v>100.47333333333334</v>
      </c>
      <c r="I179" s="36">
        <v>102.25666666666667</v>
      </c>
      <c r="J179" s="36">
        <v>104.31333333333335</v>
      </c>
      <c r="K179" s="31">
        <v>100.2</v>
      </c>
      <c r="L179" s="31">
        <v>96.36</v>
      </c>
      <c r="M179" s="31">
        <v>314.02321999999998</v>
      </c>
      <c r="N179" s="1"/>
      <c r="O179" s="1"/>
    </row>
    <row r="180" spans="1:15" ht="12.75" customHeight="1">
      <c r="A180" s="33">
        <v>170</v>
      </c>
      <c r="B180" s="53" t="s">
        <v>783</v>
      </c>
      <c r="C180" s="31">
        <v>2086.4499999999998</v>
      </c>
      <c r="D180" s="36">
        <v>2122.1333333333332</v>
      </c>
      <c r="E180" s="36">
        <v>2035.3166666666666</v>
      </c>
      <c r="F180" s="36">
        <v>1984.1833333333334</v>
      </c>
      <c r="G180" s="36">
        <v>1897.3666666666668</v>
      </c>
      <c r="H180" s="36">
        <v>2173.2666666666664</v>
      </c>
      <c r="I180" s="36">
        <v>2260.083333333333</v>
      </c>
      <c r="J180" s="36">
        <v>2311.2166666666662</v>
      </c>
      <c r="K180" s="31">
        <v>2208.9499999999998</v>
      </c>
      <c r="L180" s="31">
        <v>2071</v>
      </c>
      <c r="M180" s="31">
        <v>17.719190000000001</v>
      </c>
      <c r="N180" s="1"/>
      <c r="O180" s="1"/>
    </row>
    <row r="181" spans="1:15" ht="12.75" customHeight="1">
      <c r="A181" s="33">
        <v>171</v>
      </c>
      <c r="B181" s="53" t="s">
        <v>376</v>
      </c>
      <c r="C181" s="31">
        <v>391.05</v>
      </c>
      <c r="D181" s="36">
        <v>394.48333333333329</v>
      </c>
      <c r="E181" s="36">
        <v>381.96666666666658</v>
      </c>
      <c r="F181" s="36">
        <v>372.88333333333327</v>
      </c>
      <c r="G181" s="36">
        <v>360.36666666666656</v>
      </c>
      <c r="H181" s="36">
        <v>403.56666666666661</v>
      </c>
      <c r="I181" s="36">
        <v>416.08333333333337</v>
      </c>
      <c r="J181" s="36">
        <v>425.16666666666663</v>
      </c>
      <c r="K181" s="31">
        <v>407</v>
      </c>
      <c r="L181" s="31">
        <v>385.4</v>
      </c>
      <c r="M181" s="31">
        <v>26.94746</v>
      </c>
      <c r="N181" s="1"/>
      <c r="O181" s="1"/>
    </row>
    <row r="182" spans="1:15" ht="12.75" customHeight="1">
      <c r="A182" s="33">
        <v>172</v>
      </c>
      <c r="B182" s="53" t="s">
        <v>826</v>
      </c>
      <c r="C182" s="31">
        <v>8018.75</v>
      </c>
      <c r="D182" s="36">
        <v>7981.25</v>
      </c>
      <c r="E182" s="36">
        <v>7887.5</v>
      </c>
      <c r="F182" s="36">
        <v>7756.25</v>
      </c>
      <c r="G182" s="36">
        <v>7662.5</v>
      </c>
      <c r="H182" s="36">
        <v>8112.5</v>
      </c>
      <c r="I182" s="36">
        <v>8206.25</v>
      </c>
      <c r="J182" s="36">
        <v>8337.5</v>
      </c>
      <c r="K182" s="31">
        <v>8075</v>
      </c>
      <c r="L182" s="31">
        <v>7850</v>
      </c>
      <c r="M182" s="31">
        <v>0.20541000000000001</v>
      </c>
      <c r="N182" s="1"/>
      <c r="O182" s="1"/>
    </row>
    <row r="183" spans="1:15" ht="12.75" customHeight="1">
      <c r="A183" s="33">
        <v>173</v>
      </c>
      <c r="B183" s="53" t="s">
        <v>271</v>
      </c>
      <c r="C183" s="31">
        <v>2027.55</v>
      </c>
      <c r="D183" s="36">
        <v>2018.1499999999999</v>
      </c>
      <c r="E183" s="36">
        <v>1986.3999999999996</v>
      </c>
      <c r="F183" s="36">
        <v>1945.2499999999998</v>
      </c>
      <c r="G183" s="36">
        <v>1913.4999999999995</v>
      </c>
      <c r="H183" s="36">
        <v>2059.2999999999997</v>
      </c>
      <c r="I183" s="36">
        <v>2091.0500000000002</v>
      </c>
      <c r="J183" s="36">
        <v>2132.1999999999998</v>
      </c>
      <c r="K183" s="31">
        <v>2049.9</v>
      </c>
      <c r="L183" s="31">
        <v>1977</v>
      </c>
      <c r="M183" s="31">
        <v>3.84599</v>
      </c>
      <c r="N183" s="1"/>
      <c r="O183" s="1"/>
    </row>
    <row r="184" spans="1:15" ht="12.75" customHeight="1">
      <c r="A184" s="33">
        <v>174</v>
      </c>
      <c r="B184" s="53" t="s">
        <v>377</v>
      </c>
      <c r="C184" s="31">
        <v>2873.65</v>
      </c>
      <c r="D184" s="36">
        <v>2882.7666666666664</v>
      </c>
      <c r="E184" s="36">
        <v>2825.5333333333328</v>
      </c>
      <c r="F184" s="36">
        <v>2777.4166666666665</v>
      </c>
      <c r="G184" s="36">
        <v>2720.1833333333329</v>
      </c>
      <c r="H184" s="36">
        <v>2930.8833333333328</v>
      </c>
      <c r="I184" s="36">
        <v>2988.1166666666663</v>
      </c>
      <c r="J184" s="36">
        <v>3036.2333333333327</v>
      </c>
      <c r="K184" s="31">
        <v>2940</v>
      </c>
      <c r="L184" s="31">
        <v>2834.65</v>
      </c>
      <c r="M184" s="31">
        <v>1.7841</v>
      </c>
      <c r="N184" s="1"/>
      <c r="O184" s="1"/>
    </row>
    <row r="185" spans="1:15" ht="12.75" customHeight="1">
      <c r="A185" s="33">
        <v>175</v>
      </c>
      <c r="B185" s="53" t="s">
        <v>827</v>
      </c>
      <c r="C185" s="31">
        <v>925.25</v>
      </c>
      <c r="D185" s="36">
        <v>929.73333333333323</v>
      </c>
      <c r="E185" s="36">
        <v>915.51666666666642</v>
      </c>
      <c r="F185" s="36">
        <v>905.78333333333319</v>
      </c>
      <c r="G185" s="36">
        <v>891.56666666666638</v>
      </c>
      <c r="H185" s="36">
        <v>939.46666666666647</v>
      </c>
      <c r="I185" s="36">
        <v>953.68333333333339</v>
      </c>
      <c r="J185" s="36">
        <v>963.41666666666652</v>
      </c>
      <c r="K185" s="31">
        <v>943.95</v>
      </c>
      <c r="L185" s="31">
        <v>920</v>
      </c>
      <c r="M185" s="31">
        <v>1.03355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1451.75</v>
      </c>
      <c r="D186" s="36">
        <v>1458.3999999999999</v>
      </c>
      <c r="E186" s="36">
        <v>1441.8999999999996</v>
      </c>
      <c r="F186" s="36">
        <v>1432.0499999999997</v>
      </c>
      <c r="G186" s="36">
        <v>1415.5499999999995</v>
      </c>
      <c r="H186" s="36">
        <v>1468.2499999999998</v>
      </c>
      <c r="I186" s="36">
        <v>1484.7500000000002</v>
      </c>
      <c r="J186" s="36">
        <v>1494.6</v>
      </c>
      <c r="K186" s="31">
        <v>1474.9</v>
      </c>
      <c r="L186" s="31">
        <v>1448.55</v>
      </c>
      <c r="M186" s="31">
        <v>4.2120699999999998</v>
      </c>
      <c r="N186" s="1"/>
      <c r="O186" s="1"/>
    </row>
    <row r="187" spans="1:15" ht="12.75" customHeight="1">
      <c r="A187" s="33">
        <v>177</v>
      </c>
      <c r="B187" s="53" t="s">
        <v>799</v>
      </c>
      <c r="C187" s="31">
        <v>1173.95</v>
      </c>
      <c r="D187" s="36">
        <v>1177.0333333333335</v>
      </c>
      <c r="E187" s="36">
        <v>1156.9666666666672</v>
      </c>
      <c r="F187" s="36">
        <v>1139.9833333333336</v>
      </c>
      <c r="G187" s="36">
        <v>1119.9166666666672</v>
      </c>
      <c r="H187" s="36">
        <v>1194.0166666666671</v>
      </c>
      <c r="I187" s="36">
        <v>1214.0833333333333</v>
      </c>
      <c r="J187" s="36">
        <v>1231.0666666666671</v>
      </c>
      <c r="K187" s="31">
        <v>1197.0999999999999</v>
      </c>
      <c r="L187" s="31">
        <v>1160.05</v>
      </c>
      <c r="M187" s="31">
        <v>1.40567</v>
      </c>
      <c r="N187" s="1"/>
      <c r="O187" s="1"/>
    </row>
    <row r="188" spans="1:15" ht="12.75" customHeight="1">
      <c r="A188" s="33">
        <v>178</v>
      </c>
      <c r="B188" s="53" t="s">
        <v>828</v>
      </c>
      <c r="C188" s="31">
        <v>1127.8</v>
      </c>
      <c r="D188" s="36">
        <v>1139.9166666666667</v>
      </c>
      <c r="E188" s="36">
        <v>1112.8833333333334</v>
      </c>
      <c r="F188" s="36">
        <v>1097.9666666666667</v>
      </c>
      <c r="G188" s="36">
        <v>1070.9333333333334</v>
      </c>
      <c r="H188" s="36">
        <v>1154.8333333333335</v>
      </c>
      <c r="I188" s="36">
        <v>1181.8666666666668</v>
      </c>
      <c r="J188" s="36">
        <v>1196.7833333333335</v>
      </c>
      <c r="K188" s="31">
        <v>1166.95</v>
      </c>
      <c r="L188" s="31">
        <v>1125</v>
      </c>
      <c r="M188" s="31">
        <v>4.6387</v>
      </c>
      <c r="N188" s="1"/>
      <c r="O188" s="1"/>
    </row>
    <row r="189" spans="1:15" ht="12.75" customHeight="1">
      <c r="A189" s="33">
        <v>179</v>
      </c>
      <c r="B189" s="53" t="s">
        <v>378</v>
      </c>
      <c r="C189" s="31">
        <v>4127.7</v>
      </c>
      <c r="D189" s="36">
        <v>4149.2666666666673</v>
      </c>
      <c r="E189" s="36">
        <v>4088.5333333333347</v>
      </c>
      <c r="F189" s="36">
        <v>4049.3666666666677</v>
      </c>
      <c r="G189" s="36">
        <v>3988.633333333335</v>
      </c>
      <c r="H189" s="36">
        <v>4188.4333333333343</v>
      </c>
      <c r="I189" s="36">
        <v>4249.1666666666661</v>
      </c>
      <c r="J189" s="36">
        <v>4288.3333333333339</v>
      </c>
      <c r="K189" s="31">
        <v>4210</v>
      </c>
      <c r="L189" s="31">
        <v>4110.1000000000004</v>
      </c>
      <c r="M189" s="31">
        <v>0.52185999999999999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1463.9</v>
      </c>
      <c r="D190" s="36">
        <v>1466.9666666666669</v>
      </c>
      <c r="E190" s="36">
        <v>1428.9833333333338</v>
      </c>
      <c r="F190" s="36">
        <v>1394.0666666666668</v>
      </c>
      <c r="G190" s="36">
        <v>1356.0833333333337</v>
      </c>
      <c r="H190" s="36">
        <v>1501.8833333333339</v>
      </c>
      <c r="I190" s="36">
        <v>1539.866666666667</v>
      </c>
      <c r="J190" s="36">
        <v>1574.783333333334</v>
      </c>
      <c r="K190" s="31">
        <v>1504.95</v>
      </c>
      <c r="L190" s="31">
        <v>1432.05</v>
      </c>
      <c r="M190" s="31">
        <v>27.864180000000001</v>
      </c>
      <c r="N190" s="1"/>
      <c r="O190" s="1"/>
    </row>
    <row r="191" spans="1:15" ht="12.75" customHeight="1">
      <c r="A191" s="33">
        <v>181</v>
      </c>
      <c r="B191" s="53" t="s">
        <v>379</v>
      </c>
      <c r="C191" s="31">
        <v>870.2</v>
      </c>
      <c r="D191" s="36">
        <v>871.41666666666663</v>
      </c>
      <c r="E191" s="36">
        <v>860.83333333333326</v>
      </c>
      <c r="F191" s="36">
        <v>851.46666666666658</v>
      </c>
      <c r="G191" s="36">
        <v>840.88333333333321</v>
      </c>
      <c r="H191" s="36">
        <v>880.7833333333333</v>
      </c>
      <c r="I191" s="36">
        <v>891.36666666666656</v>
      </c>
      <c r="J191" s="36">
        <v>900.73333333333335</v>
      </c>
      <c r="K191" s="31">
        <v>882</v>
      </c>
      <c r="L191" s="31">
        <v>862.05</v>
      </c>
      <c r="M191" s="31">
        <v>0.63066999999999995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2876.55</v>
      </c>
      <c r="D192" s="36">
        <v>2905.5500000000006</v>
      </c>
      <c r="E192" s="36">
        <v>2841.4500000000012</v>
      </c>
      <c r="F192" s="36">
        <v>2806.3500000000004</v>
      </c>
      <c r="G192" s="36">
        <v>2742.2500000000009</v>
      </c>
      <c r="H192" s="36">
        <v>2940.6500000000015</v>
      </c>
      <c r="I192" s="36">
        <v>3004.7500000000009</v>
      </c>
      <c r="J192" s="36">
        <v>3039.8500000000017</v>
      </c>
      <c r="K192" s="31">
        <v>2969.65</v>
      </c>
      <c r="L192" s="31">
        <v>2870.45</v>
      </c>
      <c r="M192" s="31">
        <v>5.13992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652.85</v>
      </c>
      <c r="D193" s="36">
        <v>652.13333333333333</v>
      </c>
      <c r="E193" s="36">
        <v>642.31666666666661</v>
      </c>
      <c r="F193" s="36">
        <v>631.7833333333333</v>
      </c>
      <c r="G193" s="36">
        <v>621.96666666666658</v>
      </c>
      <c r="H193" s="36">
        <v>662.66666666666663</v>
      </c>
      <c r="I193" s="36">
        <v>672.48333333333346</v>
      </c>
      <c r="J193" s="36">
        <v>683.01666666666665</v>
      </c>
      <c r="K193" s="31">
        <v>661.95</v>
      </c>
      <c r="L193" s="31">
        <v>641.6</v>
      </c>
      <c r="M193" s="31">
        <v>26.09639</v>
      </c>
      <c r="N193" s="1"/>
      <c r="O193" s="1"/>
    </row>
    <row r="194" spans="1:15" ht="12.75" customHeight="1">
      <c r="A194" s="33">
        <v>184</v>
      </c>
      <c r="B194" s="53" t="s">
        <v>380</v>
      </c>
      <c r="C194" s="31">
        <v>521.35</v>
      </c>
      <c r="D194" s="36">
        <v>523.86666666666667</v>
      </c>
      <c r="E194" s="36">
        <v>514.73333333333335</v>
      </c>
      <c r="F194" s="36">
        <v>508.11666666666667</v>
      </c>
      <c r="G194" s="36">
        <v>498.98333333333335</v>
      </c>
      <c r="H194" s="36">
        <v>530.48333333333335</v>
      </c>
      <c r="I194" s="36">
        <v>539.61666666666679</v>
      </c>
      <c r="J194" s="36">
        <v>546.23333333333335</v>
      </c>
      <c r="K194" s="31">
        <v>533</v>
      </c>
      <c r="L194" s="31">
        <v>517.25</v>
      </c>
      <c r="M194" s="31">
        <v>13.98888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2544.65</v>
      </c>
      <c r="D195" s="36">
        <v>2569.8500000000004</v>
      </c>
      <c r="E195" s="36">
        <v>2505.9000000000005</v>
      </c>
      <c r="F195" s="36">
        <v>2467.15</v>
      </c>
      <c r="G195" s="36">
        <v>2403.2000000000003</v>
      </c>
      <c r="H195" s="36">
        <v>2608.6000000000008</v>
      </c>
      <c r="I195" s="36">
        <v>2672.5500000000006</v>
      </c>
      <c r="J195" s="36">
        <v>2711.3000000000011</v>
      </c>
      <c r="K195" s="31">
        <v>2633.8</v>
      </c>
      <c r="L195" s="31">
        <v>2531.1</v>
      </c>
      <c r="M195" s="31">
        <v>11.99236</v>
      </c>
      <c r="N195" s="1"/>
      <c r="O195" s="1"/>
    </row>
    <row r="196" spans="1:15" ht="12.75" customHeight="1">
      <c r="A196" s="33">
        <v>186</v>
      </c>
      <c r="B196" s="53" t="s">
        <v>381</v>
      </c>
      <c r="C196" s="31">
        <v>1358.55</v>
      </c>
      <c r="D196" s="36">
        <v>1349.5166666666667</v>
      </c>
      <c r="E196" s="36">
        <v>1334.0333333333333</v>
      </c>
      <c r="F196" s="36">
        <v>1309.5166666666667</v>
      </c>
      <c r="G196" s="36">
        <v>1294.0333333333333</v>
      </c>
      <c r="H196" s="36">
        <v>1374.0333333333333</v>
      </c>
      <c r="I196" s="36">
        <v>1389.5166666666664</v>
      </c>
      <c r="J196" s="36">
        <v>1414.0333333333333</v>
      </c>
      <c r="K196" s="31">
        <v>1365</v>
      </c>
      <c r="L196" s="31">
        <v>1325</v>
      </c>
      <c r="M196" s="31">
        <v>7.5714600000000001</v>
      </c>
      <c r="N196" s="1"/>
      <c r="O196" s="1"/>
    </row>
    <row r="197" spans="1:15" ht="12.75" customHeight="1">
      <c r="A197" s="33">
        <v>187</v>
      </c>
      <c r="B197" s="53" t="s">
        <v>382</v>
      </c>
      <c r="C197" s="31">
        <v>2399.15</v>
      </c>
      <c r="D197" s="36">
        <v>2414.4499999999998</v>
      </c>
      <c r="E197" s="36">
        <v>2363.8999999999996</v>
      </c>
      <c r="F197" s="36">
        <v>2328.6499999999996</v>
      </c>
      <c r="G197" s="36">
        <v>2278.0999999999995</v>
      </c>
      <c r="H197" s="36">
        <v>2449.6999999999998</v>
      </c>
      <c r="I197" s="36">
        <v>2500.25</v>
      </c>
      <c r="J197" s="36">
        <v>2535.5</v>
      </c>
      <c r="K197" s="31">
        <v>2465</v>
      </c>
      <c r="L197" s="31">
        <v>2379.1999999999998</v>
      </c>
      <c r="M197" s="31">
        <v>0.22095999999999999</v>
      </c>
      <c r="N197" s="1"/>
      <c r="O197" s="1"/>
    </row>
    <row r="198" spans="1:15" ht="12.75" customHeight="1">
      <c r="A198" s="33">
        <v>188</v>
      </c>
      <c r="B198" s="53" t="s">
        <v>383</v>
      </c>
      <c r="C198" s="31">
        <v>129.13999999999999</v>
      </c>
      <c r="D198" s="36">
        <v>129.72999999999999</v>
      </c>
      <c r="E198" s="36">
        <v>128.35999999999999</v>
      </c>
      <c r="F198" s="36">
        <v>127.57999999999998</v>
      </c>
      <c r="G198" s="36">
        <v>126.20999999999998</v>
      </c>
      <c r="H198" s="36">
        <v>130.51</v>
      </c>
      <c r="I198" s="36">
        <v>131.88</v>
      </c>
      <c r="J198" s="36">
        <v>132.66</v>
      </c>
      <c r="K198" s="31">
        <v>131.1</v>
      </c>
      <c r="L198" s="31">
        <v>128.94999999999999</v>
      </c>
      <c r="M198" s="31">
        <v>5.1136200000000001</v>
      </c>
      <c r="N198" s="1"/>
      <c r="O198" s="1"/>
    </row>
    <row r="199" spans="1:15" ht="12.75" customHeight="1">
      <c r="A199" s="33">
        <v>189</v>
      </c>
      <c r="B199" s="53" t="s">
        <v>384</v>
      </c>
      <c r="C199" s="31">
        <v>3391.1</v>
      </c>
      <c r="D199" s="36">
        <v>3382.4</v>
      </c>
      <c r="E199" s="36">
        <v>3313.7000000000003</v>
      </c>
      <c r="F199" s="36">
        <v>3236.3</v>
      </c>
      <c r="G199" s="36">
        <v>3167.6000000000004</v>
      </c>
      <c r="H199" s="36">
        <v>3459.8</v>
      </c>
      <c r="I199" s="36">
        <v>3528.5</v>
      </c>
      <c r="J199" s="36">
        <v>3605.9</v>
      </c>
      <c r="K199" s="31">
        <v>3451.1</v>
      </c>
      <c r="L199" s="31">
        <v>3305</v>
      </c>
      <c r="M199" s="31">
        <v>1.0954299999999999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621.65</v>
      </c>
      <c r="D200" s="36">
        <v>627.2166666666667</v>
      </c>
      <c r="E200" s="36">
        <v>614.53333333333342</v>
      </c>
      <c r="F200" s="36">
        <v>607.41666666666674</v>
      </c>
      <c r="G200" s="36">
        <v>594.73333333333346</v>
      </c>
      <c r="H200" s="36">
        <v>634.33333333333337</v>
      </c>
      <c r="I200" s="36">
        <v>647.01666666666677</v>
      </c>
      <c r="J200" s="36">
        <v>654.13333333333333</v>
      </c>
      <c r="K200" s="31">
        <v>639.9</v>
      </c>
      <c r="L200" s="31">
        <v>620.1</v>
      </c>
      <c r="M200" s="31">
        <v>4.8811</v>
      </c>
      <c r="N200" s="1"/>
      <c r="O200" s="1"/>
    </row>
    <row r="201" spans="1:15" ht="12.75" customHeight="1">
      <c r="A201" s="33">
        <v>191</v>
      </c>
      <c r="B201" s="53" t="s">
        <v>857</v>
      </c>
      <c r="C201" s="31">
        <v>368.9</v>
      </c>
      <c r="D201" s="36">
        <v>372.91666666666669</v>
      </c>
      <c r="E201" s="36">
        <v>363.83333333333337</v>
      </c>
      <c r="F201" s="36">
        <v>358.76666666666671</v>
      </c>
      <c r="G201" s="36">
        <v>349.68333333333339</v>
      </c>
      <c r="H201" s="36">
        <v>377.98333333333335</v>
      </c>
      <c r="I201" s="36">
        <v>387.06666666666672</v>
      </c>
      <c r="J201" s="36">
        <v>392.13333333333333</v>
      </c>
      <c r="K201" s="31">
        <v>382</v>
      </c>
      <c r="L201" s="31">
        <v>367.85</v>
      </c>
      <c r="M201" s="31">
        <v>9.5811299999999999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662.9</v>
      </c>
      <c r="D202" s="36">
        <v>665.25</v>
      </c>
      <c r="E202" s="36">
        <v>658.1</v>
      </c>
      <c r="F202" s="36">
        <v>653.30000000000007</v>
      </c>
      <c r="G202" s="36">
        <v>646.15000000000009</v>
      </c>
      <c r="H202" s="36">
        <v>670.05</v>
      </c>
      <c r="I202" s="36">
        <v>677.2</v>
      </c>
      <c r="J202" s="36">
        <v>681.99999999999989</v>
      </c>
      <c r="K202" s="31">
        <v>672.4</v>
      </c>
      <c r="L202" s="31">
        <v>660.45</v>
      </c>
      <c r="M202" s="31">
        <v>8.2249499999999998</v>
      </c>
      <c r="N202" s="1"/>
      <c r="O202" s="1"/>
    </row>
    <row r="203" spans="1:15" ht="12.75" customHeight="1">
      <c r="A203" s="33">
        <v>193</v>
      </c>
      <c r="B203" s="53" t="s">
        <v>385</v>
      </c>
      <c r="C203" s="31">
        <v>228.9</v>
      </c>
      <c r="D203" s="36">
        <v>230.79666666666665</v>
      </c>
      <c r="E203" s="36">
        <v>223.80333333333331</v>
      </c>
      <c r="F203" s="36">
        <v>218.70666666666665</v>
      </c>
      <c r="G203" s="36">
        <v>211.71333333333331</v>
      </c>
      <c r="H203" s="36">
        <v>235.89333333333332</v>
      </c>
      <c r="I203" s="36">
        <v>242.88666666666666</v>
      </c>
      <c r="J203" s="36">
        <v>247.98333333333332</v>
      </c>
      <c r="K203" s="31">
        <v>237.79</v>
      </c>
      <c r="L203" s="31">
        <v>225.7</v>
      </c>
      <c r="M203" s="31">
        <v>141.72606999999999</v>
      </c>
      <c r="N203" s="1"/>
      <c r="O203" s="1"/>
    </row>
    <row r="204" spans="1:15" ht="12.75" customHeight="1">
      <c r="A204" s="33">
        <v>194</v>
      </c>
      <c r="B204" s="53" t="s">
        <v>386</v>
      </c>
      <c r="C204" s="31">
        <v>228.09</v>
      </c>
      <c r="D204" s="36">
        <v>228.09333333333333</v>
      </c>
      <c r="E204" s="36">
        <v>225.39666666666668</v>
      </c>
      <c r="F204" s="36">
        <v>222.70333333333335</v>
      </c>
      <c r="G204" s="36">
        <v>220.00666666666669</v>
      </c>
      <c r="H204" s="36">
        <v>230.78666666666666</v>
      </c>
      <c r="I204" s="36">
        <v>233.48333333333332</v>
      </c>
      <c r="J204" s="36">
        <v>236.17666666666665</v>
      </c>
      <c r="K204" s="31">
        <v>230.79</v>
      </c>
      <c r="L204" s="31">
        <v>225.4</v>
      </c>
      <c r="M204" s="31">
        <v>18.77308</v>
      </c>
      <c r="N204" s="1"/>
      <c r="O204" s="1"/>
    </row>
    <row r="205" spans="1:15" ht="12.75" customHeight="1">
      <c r="A205" s="33">
        <v>195</v>
      </c>
      <c r="B205" s="53" t="s">
        <v>272</v>
      </c>
      <c r="C205" s="31">
        <v>336.25</v>
      </c>
      <c r="D205" s="36">
        <v>335.65000000000003</v>
      </c>
      <c r="E205" s="36">
        <v>332.55000000000007</v>
      </c>
      <c r="F205" s="36">
        <v>328.85</v>
      </c>
      <c r="G205" s="36">
        <v>325.75000000000006</v>
      </c>
      <c r="H205" s="36">
        <v>339.35000000000008</v>
      </c>
      <c r="I205" s="36">
        <v>342.4500000000001</v>
      </c>
      <c r="J205" s="36">
        <v>346.15000000000009</v>
      </c>
      <c r="K205" s="31">
        <v>338.75</v>
      </c>
      <c r="L205" s="31">
        <v>331.95</v>
      </c>
      <c r="M205" s="31">
        <v>8.2528299999999994</v>
      </c>
      <c r="N205" s="1"/>
      <c r="O205" s="1"/>
    </row>
    <row r="206" spans="1:15" ht="12.75" customHeight="1">
      <c r="A206" s="33">
        <v>196</v>
      </c>
      <c r="B206" s="53" t="s">
        <v>387</v>
      </c>
      <c r="C206" s="31">
        <v>2048.35</v>
      </c>
      <c r="D206" s="36">
        <v>2058.6833333333334</v>
      </c>
      <c r="E206" s="36">
        <v>2031.8666666666668</v>
      </c>
      <c r="F206" s="36">
        <v>2015.3833333333334</v>
      </c>
      <c r="G206" s="36">
        <v>1988.5666666666668</v>
      </c>
      <c r="H206" s="36">
        <v>2075.166666666667</v>
      </c>
      <c r="I206" s="36">
        <v>2101.9833333333336</v>
      </c>
      <c r="J206" s="36">
        <v>2118.4666666666667</v>
      </c>
      <c r="K206" s="31">
        <v>2085.5</v>
      </c>
      <c r="L206" s="31">
        <v>2042.2</v>
      </c>
      <c r="M206" s="31">
        <v>0.75380000000000003</v>
      </c>
      <c r="N206" s="1"/>
      <c r="O206" s="1"/>
    </row>
    <row r="207" spans="1:15" ht="12.75" customHeight="1">
      <c r="A207" s="33">
        <v>197</v>
      </c>
      <c r="B207" s="53" t="s">
        <v>858</v>
      </c>
      <c r="C207" s="31">
        <v>595.29999999999995</v>
      </c>
      <c r="D207" s="36">
        <v>602.63333333333333</v>
      </c>
      <c r="E207" s="36">
        <v>570.36666666666667</v>
      </c>
      <c r="F207" s="36">
        <v>545.43333333333339</v>
      </c>
      <c r="G207" s="36">
        <v>513.16666666666674</v>
      </c>
      <c r="H207" s="36">
        <v>627.56666666666661</v>
      </c>
      <c r="I207" s="36">
        <v>659.83333333333326</v>
      </c>
      <c r="J207" s="36">
        <v>684.76666666666654</v>
      </c>
      <c r="K207" s="31">
        <v>634.9</v>
      </c>
      <c r="L207" s="31">
        <v>577.70000000000005</v>
      </c>
      <c r="M207" s="31">
        <v>33.881889999999999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1557.85</v>
      </c>
      <c r="D208" s="36">
        <v>1571.4666666666665</v>
      </c>
      <c r="E208" s="36">
        <v>1540.9333333333329</v>
      </c>
      <c r="F208" s="36">
        <v>1524.0166666666664</v>
      </c>
      <c r="G208" s="36">
        <v>1493.4833333333329</v>
      </c>
      <c r="H208" s="36">
        <v>1588.383333333333</v>
      </c>
      <c r="I208" s="36">
        <v>1618.9166666666663</v>
      </c>
      <c r="J208" s="36">
        <v>1635.833333333333</v>
      </c>
      <c r="K208" s="31">
        <v>1602</v>
      </c>
      <c r="L208" s="31">
        <v>1554.55</v>
      </c>
      <c r="M208" s="31">
        <v>23.738050000000001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4108.75</v>
      </c>
      <c r="D209" s="36">
        <v>4114.666666666667</v>
      </c>
      <c r="E209" s="36">
        <v>4049.4833333333336</v>
      </c>
      <c r="F209" s="36">
        <v>3990.2166666666667</v>
      </c>
      <c r="G209" s="36">
        <v>3925.0333333333333</v>
      </c>
      <c r="H209" s="36">
        <v>4173.9333333333343</v>
      </c>
      <c r="I209" s="36">
        <v>4239.1166666666668</v>
      </c>
      <c r="J209" s="36">
        <v>4298.3833333333341</v>
      </c>
      <c r="K209" s="31">
        <v>4179.8500000000004</v>
      </c>
      <c r="L209" s="31">
        <v>4055.4</v>
      </c>
      <c r="M209" s="31">
        <v>3.8641000000000001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1642.7</v>
      </c>
      <c r="D210" s="36">
        <v>1638.4166666666667</v>
      </c>
      <c r="E210" s="36">
        <v>1623.5333333333335</v>
      </c>
      <c r="F210" s="36">
        <v>1604.3666666666668</v>
      </c>
      <c r="G210" s="36">
        <v>1589.4833333333336</v>
      </c>
      <c r="H210" s="36">
        <v>1657.5833333333335</v>
      </c>
      <c r="I210" s="36">
        <v>1672.4666666666667</v>
      </c>
      <c r="J210" s="36">
        <v>1691.6333333333334</v>
      </c>
      <c r="K210" s="31">
        <v>1653.3</v>
      </c>
      <c r="L210" s="31">
        <v>1619.25</v>
      </c>
      <c r="M210" s="31">
        <v>169.88475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710.35</v>
      </c>
      <c r="D211" s="36">
        <v>704.41666666666663</v>
      </c>
      <c r="E211" s="36">
        <v>695.63333333333321</v>
      </c>
      <c r="F211" s="36">
        <v>680.91666666666663</v>
      </c>
      <c r="G211" s="36">
        <v>672.13333333333321</v>
      </c>
      <c r="H211" s="36">
        <v>719.13333333333321</v>
      </c>
      <c r="I211" s="36">
        <v>727.91666666666674</v>
      </c>
      <c r="J211" s="36">
        <v>742.63333333333321</v>
      </c>
      <c r="K211" s="31">
        <v>713.2</v>
      </c>
      <c r="L211" s="31">
        <v>689.7</v>
      </c>
      <c r="M211" s="31">
        <v>59.533149999999999</v>
      </c>
      <c r="N211" s="1"/>
      <c r="O211" s="1"/>
    </row>
    <row r="212" spans="1:15" ht="12.75" customHeight="1">
      <c r="A212" s="33">
        <v>202</v>
      </c>
      <c r="B212" s="53" t="s">
        <v>388</v>
      </c>
      <c r="C212" s="31">
        <v>136.44</v>
      </c>
      <c r="D212" s="36">
        <v>138.04999999999998</v>
      </c>
      <c r="E212" s="36">
        <v>133.59999999999997</v>
      </c>
      <c r="F212" s="36">
        <v>130.76</v>
      </c>
      <c r="G212" s="36">
        <v>126.30999999999997</v>
      </c>
      <c r="H212" s="36">
        <v>140.88999999999996</v>
      </c>
      <c r="I212" s="36">
        <v>145.33999999999995</v>
      </c>
      <c r="J212" s="36">
        <v>148.17999999999995</v>
      </c>
      <c r="K212" s="31">
        <v>142.5</v>
      </c>
      <c r="L212" s="31">
        <v>135.21</v>
      </c>
      <c r="M212" s="31">
        <v>900.92092000000002</v>
      </c>
      <c r="N212" s="1"/>
      <c r="O212" s="1"/>
    </row>
    <row r="213" spans="1:15" ht="12.75" customHeight="1">
      <c r="A213" s="33">
        <v>203</v>
      </c>
      <c r="B213" s="53" t="s">
        <v>389</v>
      </c>
      <c r="C213" s="31">
        <v>777.3</v>
      </c>
      <c r="D213" s="36">
        <v>778.98333333333323</v>
      </c>
      <c r="E213" s="36">
        <v>773.46666666666647</v>
      </c>
      <c r="F213" s="36">
        <v>769.63333333333321</v>
      </c>
      <c r="G213" s="36">
        <v>764.11666666666645</v>
      </c>
      <c r="H213" s="36">
        <v>782.81666666666649</v>
      </c>
      <c r="I213" s="36">
        <v>788.33333333333314</v>
      </c>
      <c r="J213" s="36">
        <v>792.16666666666652</v>
      </c>
      <c r="K213" s="31">
        <v>784.5</v>
      </c>
      <c r="L213" s="31">
        <v>775.15</v>
      </c>
      <c r="M213" s="31">
        <v>3.5457200000000002</v>
      </c>
      <c r="N213" s="1"/>
      <c r="O213" s="1"/>
    </row>
    <row r="214" spans="1:15" ht="12.75" customHeight="1">
      <c r="A214" s="33">
        <v>204</v>
      </c>
      <c r="B214" s="53" t="s">
        <v>859</v>
      </c>
      <c r="C214" s="31">
        <v>1235.7</v>
      </c>
      <c r="D214" s="36">
        <v>1231.9833333333333</v>
      </c>
      <c r="E214" s="36">
        <v>1214.0666666666666</v>
      </c>
      <c r="F214" s="36">
        <v>1192.4333333333332</v>
      </c>
      <c r="G214" s="36">
        <v>1174.5166666666664</v>
      </c>
      <c r="H214" s="36">
        <v>1253.6166666666668</v>
      </c>
      <c r="I214" s="36">
        <v>1271.5333333333333</v>
      </c>
      <c r="J214" s="36">
        <v>1293.166666666667</v>
      </c>
      <c r="K214" s="31">
        <v>1249.9000000000001</v>
      </c>
      <c r="L214" s="31">
        <v>1210.3499999999999</v>
      </c>
      <c r="M214" s="31">
        <v>0.32217000000000001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1785.55</v>
      </c>
      <c r="D215" s="36">
        <v>1800.0833333333333</v>
      </c>
      <c r="E215" s="36">
        <v>1767.2666666666664</v>
      </c>
      <c r="F215" s="36">
        <v>1748.9833333333331</v>
      </c>
      <c r="G215" s="36">
        <v>1716.1666666666663</v>
      </c>
      <c r="H215" s="36">
        <v>1818.3666666666666</v>
      </c>
      <c r="I215" s="36">
        <v>1851.1833333333336</v>
      </c>
      <c r="J215" s="36">
        <v>1869.4666666666667</v>
      </c>
      <c r="K215" s="31">
        <v>1832.9</v>
      </c>
      <c r="L215" s="31">
        <v>1781.8</v>
      </c>
      <c r="M215" s="31">
        <v>8.1139100000000006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5158.8999999999996</v>
      </c>
      <c r="D216" s="36">
        <v>5185.9333333333334</v>
      </c>
      <c r="E216" s="36">
        <v>5119.8666666666668</v>
      </c>
      <c r="F216" s="36">
        <v>5080.833333333333</v>
      </c>
      <c r="G216" s="36">
        <v>5014.7666666666664</v>
      </c>
      <c r="H216" s="36">
        <v>5224.9666666666672</v>
      </c>
      <c r="I216" s="36">
        <v>5291.0333333333347</v>
      </c>
      <c r="J216" s="36">
        <v>5330.0666666666675</v>
      </c>
      <c r="K216" s="31">
        <v>5252</v>
      </c>
      <c r="L216" s="31">
        <v>5146.8999999999996</v>
      </c>
      <c r="M216" s="31">
        <v>2.4355899999999999</v>
      </c>
      <c r="N216" s="1"/>
      <c r="O216" s="1"/>
    </row>
    <row r="217" spans="1:15" ht="12.75" customHeight="1">
      <c r="A217" s="33">
        <v>207</v>
      </c>
      <c r="B217" s="53" t="s">
        <v>860</v>
      </c>
      <c r="C217" s="31">
        <v>467.5</v>
      </c>
      <c r="D217" s="36">
        <v>470.51666666666665</v>
      </c>
      <c r="E217" s="36">
        <v>457.48333333333329</v>
      </c>
      <c r="F217" s="36">
        <v>447.46666666666664</v>
      </c>
      <c r="G217" s="36">
        <v>434.43333333333328</v>
      </c>
      <c r="H217" s="36">
        <v>480.5333333333333</v>
      </c>
      <c r="I217" s="36">
        <v>493.56666666666661</v>
      </c>
      <c r="J217" s="36">
        <v>503.58333333333331</v>
      </c>
      <c r="K217" s="31">
        <v>483.55</v>
      </c>
      <c r="L217" s="31">
        <v>460.5</v>
      </c>
      <c r="M217" s="31">
        <v>11.29899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614.04999999999995</v>
      </c>
      <c r="D218" s="36">
        <v>619.35</v>
      </c>
      <c r="E218" s="36">
        <v>607.70000000000005</v>
      </c>
      <c r="F218" s="36">
        <v>601.35</v>
      </c>
      <c r="G218" s="36">
        <v>589.70000000000005</v>
      </c>
      <c r="H218" s="36">
        <v>625.70000000000005</v>
      </c>
      <c r="I218" s="36">
        <v>637.34999999999991</v>
      </c>
      <c r="J218" s="36">
        <v>643.70000000000005</v>
      </c>
      <c r="K218" s="31">
        <v>631</v>
      </c>
      <c r="L218" s="31">
        <v>613</v>
      </c>
      <c r="M218" s="31">
        <v>53.962719999999997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4667.8500000000004</v>
      </c>
      <c r="D219" s="36">
        <v>4695.9333333333334</v>
      </c>
      <c r="E219" s="36">
        <v>4631.916666666667</v>
      </c>
      <c r="F219" s="36">
        <v>4595.9833333333336</v>
      </c>
      <c r="G219" s="36">
        <v>4531.9666666666672</v>
      </c>
      <c r="H219" s="36">
        <v>4731.8666666666668</v>
      </c>
      <c r="I219" s="36">
        <v>4795.8833333333332</v>
      </c>
      <c r="J219" s="36">
        <v>4831.8166666666666</v>
      </c>
      <c r="K219" s="31">
        <v>4759.95</v>
      </c>
      <c r="L219" s="31">
        <v>4660</v>
      </c>
      <c r="M219" s="31">
        <v>13.01394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295.45</v>
      </c>
      <c r="D220" s="36">
        <v>296.5333333333333</v>
      </c>
      <c r="E220" s="36">
        <v>290.41666666666663</v>
      </c>
      <c r="F220" s="36">
        <v>285.38333333333333</v>
      </c>
      <c r="G220" s="36">
        <v>279.26666666666665</v>
      </c>
      <c r="H220" s="36">
        <v>301.56666666666661</v>
      </c>
      <c r="I220" s="36">
        <v>307.68333333333328</v>
      </c>
      <c r="J220" s="36">
        <v>312.71666666666658</v>
      </c>
      <c r="K220" s="31">
        <v>302.64999999999998</v>
      </c>
      <c r="L220" s="31">
        <v>291.5</v>
      </c>
      <c r="M220" s="31">
        <v>36.032629999999997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389.15</v>
      </c>
      <c r="D221" s="36">
        <v>390.4666666666667</v>
      </c>
      <c r="E221" s="36">
        <v>381.93333333333339</v>
      </c>
      <c r="F221" s="36">
        <v>374.7166666666667</v>
      </c>
      <c r="G221" s="36">
        <v>366.18333333333339</v>
      </c>
      <c r="H221" s="36">
        <v>397.68333333333339</v>
      </c>
      <c r="I221" s="36">
        <v>406.2166666666667</v>
      </c>
      <c r="J221" s="36">
        <v>413.43333333333339</v>
      </c>
      <c r="K221" s="31">
        <v>399</v>
      </c>
      <c r="L221" s="31">
        <v>383.25</v>
      </c>
      <c r="M221" s="31">
        <v>147.23158000000001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2733.2</v>
      </c>
      <c r="D222" s="36">
        <v>2737.6166666666668</v>
      </c>
      <c r="E222" s="36">
        <v>2715.9833333333336</v>
      </c>
      <c r="F222" s="36">
        <v>2698.7666666666669</v>
      </c>
      <c r="G222" s="36">
        <v>2677.1333333333337</v>
      </c>
      <c r="H222" s="36">
        <v>2754.8333333333335</v>
      </c>
      <c r="I222" s="36">
        <v>2776.4666666666667</v>
      </c>
      <c r="J222" s="36">
        <v>2793.6833333333334</v>
      </c>
      <c r="K222" s="31">
        <v>2759.25</v>
      </c>
      <c r="L222" s="31">
        <v>2720.4</v>
      </c>
      <c r="M222" s="31">
        <v>14.64161</v>
      </c>
      <c r="N222" s="1"/>
      <c r="O222" s="1"/>
    </row>
    <row r="223" spans="1:15" ht="12.75" customHeight="1">
      <c r="A223" s="33">
        <v>213</v>
      </c>
      <c r="B223" s="53" t="s">
        <v>273</v>
      </c>
      <c r="C223" s="31">
        <v>599.95000000000005</v>
      </c>
      <c r="D223" s="36">
        <v>597.44999999999993</v>
      </c>
      <c r="E223" s="36">
        <v>590.49999999999989</v>
      </c>
      <c r="F223" s="36">
        <v>581.04999999999995</v>
      </c>
      <c r="G223" s="36">
        <v>574.09999999999991</v>
      </c>
      <c r="H223" s="36">
        <v>606.89999999999986</v>
      </c>
      <c r="I223" s="36">
        <v>613.84999999999991</v>
      </c>
      <c r="J223" s="36">
        <v>623.29999999999984</v>
      </c>
      <c r="K223" s="31">
        <v>604.4</v>
      </c>
      <c r="L223" s="31">
        <v>588</v>
      </c>
      <c r="M223" s="31">
        <v>7.5221900000000002</v>
      </c>
      <c r="N223" s="1"/>
      <c r="O223" s="1"/>
    </row>
    <row r="224" spans="1:15" ht="12.75" customHeight="1">
      <c r="A224" s="33">
        <v>214</v>
      </c>
      <c r="B224" s="53" t="s">
        <v>391</v>
      </c>
      <c r="C224" s="31">
        <v>11000.2</v>
      </c>
      <c r="D224" s="36">
        <v>11019.083333333334</v>
      </c>
      <c r="E224" s="36">
        <v>10788.166666666668</v>
      </c>
      <c r="F224" s="36">
        <v>10576.133333333333</v>
      </c>
      <c r="G224" s="36">
        <v>10345.216666666667</v>
      </c>
      <c r="H224" s="36">
        <v>11231.116666666669</v>
      </c>
      <c r="I224" s="36">
        <v>11462.033333333336</v>
      </c>
      <c r="J224" s="36">
        <v>11674.066666666669</v>
      </c>
      <c r="K224" s="31">
        <v>11250</v>
      </c>
      <c r="L224" s="31">
        <v>10807.05</v>
      </c>
      <c r="M224" s="31">
        <v>0.43353999999999998</v>
      </c>
      <c r="N224" s="1"/>
      <c r="O224" s="1"/>
    </row>
    <row r="225" spans="1:15" ht="12.75" customHeight="1">
      <c r="A225" s="33">
        <v>215</v>
      </c>
      <c r="B225" s="53" t="s">
        <v>392</v>
      </c>
      <c r="C225" s="31">
        <v>1027.3499999999999</v>
      </c>
      <c r="D225" s="36">
        <v>1027</v>
      </c>
      <c r="E225" s="36">
        <v>1012</v>
      </c>
      <c r="F225" s="36">
        <v>996.65</v>
      </c>
      <c r="G225" s="36">
        <v>981.65</v>
      </c>
      <c r="H225" s="36">
        <v>1042.3499999999999</v>
      </c>
      <c r="I225" s="36">
        <v>1057.3499999999999</v>
      </c>
      <c r="J225" s="36">
        <v>1072.7</v>
      </c>
      <c r="K225" s="31">
        <v>1042</v>
      </c>
      <c r="L225" s="31">
        <v>1011.65</v>
      </c>
      <c r="M225" s="31">
        <v>1.7092400000000001</v>
      </c>
      <c r="N225" s="1"/>
      <c r="O225" s="1"/>
    </row>
    <row r="226" spans="1:15" ht="12.75" customHeight="1">
      <c r="A226" s="33">
        <v>216</v>
      </c>
      <c r="B226" s="53" t="s">
        <v>861</v>
      </c>
      <c r="C226" s="31">
        <v>496.35</v>
      </c>
      <c r="D226" s="36">
        <v>483.95</v>
      </c>
      <c r="E226" s="36">
        <v>463.95</v>
      </c>
      <c r="F226" s="36">
        <v>431.55</v>
      </c>
      <c r="G226" s="36">
        <v>411.55</v>
      </c>
      <c r="H226" s="36">
        <v>516.34999999999991</v>
      </c>
      <c r="I226" s="36">
        <v>536.34999999999991</v>
      </c>
      <c r="J226" s="36">
        <v>568.75</v>
      </c>
      <c r="K226" s="31">
        <v>503.95</v>
      </c>
      <c r="L226" s="31">
        <v>451.55</v>
      </c>
      <c r="M226" s="31">
        <v>43.823889999999999</v>
      </c>
      <c r="N226" s="1"/>
      <c r="O226" s="1"/>
    </row>
    <row r="227" spans="1:15" ht="12.75" customHeight="1">
      <c r="A227" s="33">
        <v>217</v>
      </c>
      <c r="B227" s="53" t="s">
        <v>274</v>
      </c>
      <c r="C227" s="31">
        <v>51478.15</v>
      </c>
      <c r="D227" s="36">
        <v>51723.616666666669</v>
      </c>
      <c r="E227" s="36">
        <v>51054.53333333334</v>
      </c>
      <c r="F227" s="36">
        <v>50630.916666666672</v>
      </c>
      <c r="G227" s="36">
        <v>49961.833333333343</v>
      </c>
      <c r="H227" s="36">
        <v>52147.233333333337</v>
      </c>
      <c r="I227" s="36">
        <v>52816.316666666666</v>
      </c>
      <c r="J227" s="36">
        <v>53239.933333333334</v>
      </c>
      <c r="K227" s="31">
        <v>52392.7</v>
      </c>
      <c r="L227" s="31">
        <v>51300</v>
      </c>
      <c r="M227" s="31">
        <v>5.45E-2</v>
      </c>
      <c r="N227" s="1"/>
      <c r="O227" s="1"/>
    </row>
    <row r="228" spans="1:15" ht="12.75" customHeight="1">
      <c r="A228" s="33">
        <v>218</v>
      </c>
      <c r="B228" s="53" t="s">
        <v>393</v>
      </c>
      <c r="C228" s="31">
        <v>289.3</v>
      </c>
      <c r="D228" s="36">
        <v>292.23333333333335</v>
      </c>
      <c r="E228" s="36">
        <v>285.06666666666672</v>
      </c>
      <c r="F228" s="36">
        <v>280.83333333333337</v>
      </c>
      <c r="G228" s="36">
        <v>273.66666666666674</v>
      </c>
      <c r="H228" s="36">
        <v>296.4666666666667</v>
      </c>
      <c r="I228" s="36">
        <v>303.63333333333333</v>
      </c>
      <c r="J228" s="36">
        <v>307.86666666666667</v>
      </c>
      <c r="K228" s="31">
        <v>299.39999999999998</v>
      </c>
      <c r="L228" s="31">
        <v>288</v>
      </c>
      <c r="M228" s="31">
        <v>96.554419999999993</v>
      </c>
      <c r="N228" s="1"/>
      <c r="O228" s="1"/>
    </row>
    <row r="229" spans="1:15" ht="12.75" customHeight="1">
      <c r="A229" s="33">
        <v>219</v>
      </c>
      <c r="B229" s="53" t="s">
        <v>134</v>
      </c>
      <c r="C229" s="31">
        <v>1164.5999999999999</v>
      </c>
      <c r="D229" s="36">
        <v>1165.9666666666667</v>
      </c>
      <c r="E229" s="36">
        <v>1157.5333333333333</v>
      </c>
      <c r="F229" s="36">
        <v>1150.4666666666667</v>
      </c>
      <c r="G229" s="36">
        <v>1142.0333333333333</v>
      </c>
      <c r="H229" s="36">
        <v>1173.0333333333333</v>
      </c>
      <c r="I229" s="36">
        <v>1181.4666666666667</v>
      </c>
      <c r="J229" s="36">
        <v>1188.5333333333333</v>
      </c>
      <c r="K229" s="31">
        <v>1174.4000000000001</v>
      </c>
      <c r="L229" s="31">
        <v>1158.9000000000001</v>
      </c>
      <c r="M229" s="31">
        <v>108.06438</v>
      </c>
      <c r="N229" s="1"/>
      <c r="O229" s="1"/>
    </row>
    <row r="230" spans="1:15" ht="12.75" customHeight="1">
      <c r="A230" s="33">
        <v>220</v>
      </c>
      <c r="B230" s="53" t="s">
        <v>135</v>
      </c>
      <c r="C230" s="31">
        <v>1970</v>
      </c>
      <c r="D230" s="36">
        <v>1962.6499999999999</v>
      </c>
      <c r="E230" s="36">
        <v>1943.3499999999997</v>
      </c>
      <c r="F230" s="36">
        <v>1916.6999999999998</v>
      </c>
      <c r="G230" s="36">
        <v>1897.3999999999996</v>
      </c>
      <c r="H230" s="36">
        <v>1989.2999999999997</v>
      </c>
      <c r="I230" s="36">
        <v>2008.6</v>
      </c>
      <c r="J230" s="36">
        <v>2035.2499999999998</v>
      </c>
      <c r="K230" s="31">
        <v>1981.95</v>
      </c>
      <c r="L230" s="31">
        <v>1936</v>
      </c>
      <c r="M230" s="31">
        <v>9.9301600000000008</v>
      </c>
      <c r="N230" s="1"/>
      <c r="O230" s="1"/>
    </row>
    <row r="231" spans="1:15" ht="12.75" customHeight="1">
      <c r="A231" s="33">
        <v>221</v>
      </c>
      <c r="B231" s="53" t="s">
        <v>136</v>
      </c>
      <c r="C231" s="31">
        <v>738.65</v>
      </c>
      <c r="D231" s="36">
        <v>733.23333333333323</v>
      </c>
      <c r="E231" s="36">
        <v>722.46666666666647</v>
      </c>
      <c r="F231" s="36">
        <v>706.28333333333319</v>
      </c>
      <c r="G231" s="36">
        <v>695.51666666666642</v>
      </c>
      <c r="H231" s="36">
        <v>749.41666666666652</v>
      </c>
      <c r="I231" s="36">
        <v>760.18333333333317</v>
      </c>
      <c r="J231" s="36">
        <v>776.36666666666656</v>
      </c>
      <c r="K231" s="31">
        <v>744</v>
      </c>
      <c r="L231" s="31">
        <v>717.05</v>
      </c>
      <c r="M231" s="31">
        <v>19.316109999999998</v>
      </c>
      <c r="N231" s="1"/>
      <c r="O231" s="1"/>
    </row>
    <row r="232" spans="1:15" ht="12.75" customHeight="1">
      <c r="A232" s="33">
        <v>222</v>
      </c>
      <c r="B232" s="53" t="s">
        <v>275</v>
      </c>
      <c r="C232" s="31">
        <v>742.6</v>
      </c>
      <c r="D232" s="36">
        <v>745.55000000000007</v>
      </c>
      <c r="E232" s="36">
        <v>737.15000000000009</v>
      </c>
      <c r="F232" s="36">
        <v>731.7</v>
      </c>
      <c r="G232" s="36">
        <v>723.30000000000007</v>
      </c>
      <c r="H232" s="36">
        <v>751.00000000000011</v>
      </c>
      <c r="I232" s="36">
        <v>759.4</v>
      </c>
      <c r="J232" s="36">
        <v>764.85000000000014</v>
      </c>
      <c r="K232" s="31">
        <v>753.95</v>
      </c>
      <c r="L232" s="31">
        <v>740.1</v>
      </c>
      <c r="M232" s="31">
        <v>0.87900999999999996</v>
      </c>
      <c r="N232" s="1"/>
      <c r="O232" s="1"/>
    </row>
    <row r="233" spans="1:15" ht="12.75" customHeight="1">
      <c r="A233" s="33">
        <v>223</v>
      </c>
      <c r="B233" s="53" t="s">
        <v>394</v>
      </c>
      <c r="C233" s="31">
        <v>94.29</v>
      </c>
      <c r="D233" s="36">
        <v>95.103333333333339</v>
      </c>
      <c r="E233" s="36">
        <v>93.15666666666668</v>
      </c>
      <c r="F233" s="36">
        <v>92.023333333333341</v>
      </c>
      <c r="G233" s="36">
        <v>90.076666666666682</v>
      </c>
      <c r="H233" s="36">
        <v>96.236666666666679</v>
      </c>
      <c r="I233" s="36">
        <v>98.183333333333337</v>
      </c>
      <c r="J233" s="36">
        <v>99.316666666666677</v>
      </c>
      <c r="K233" s="31">
        <v>97.05</v>
      </c>
      <c r="L233" s="31">
        <v>93.97</v>
      </c>
      <c r="M233" s="31">
        <v>175.81854000000001</v>
      </c>
      <c r="N233" s="1"/>
      <c r="O233" s="1"/>
    </row>
    <row r="234" spans="1:15" ht="12.75" customHeight="1">
      <c r="A234" s="33">
        <v>224</v>
      </c>
      <c r="B234" s="53" t="s">
        <v>139</v>
      </c>
      <c r="C234" s="31">
        <v>72.03</v>
      </c>
      <c r="D234" s="36">
        <v>72.296666666666667</v>
      </c>
      <c r="E234" s="36">
        <v>71.643333333333331</v>
      </c>
      <c r="F234" s="36">
        <v>71.256666666666661</v>
      </c>
      <c r="G234" s="36">
        <v>70.603333333333325</v>
      </c>
      <c r="H234" s="36">
        <v>72.683333333333337</v>
      </c>
      <c r="I234" s="36">
        <v>73.336666666666673</v>
      </c>
      <c r="J234" s="36">
        <v>73.723333333333343</v>
      </c>
      <c r="K234" s="31">
        <v>72.95</v>
      </c>
      <c r="L234" s="31">
        <v>71.91</v>
      </c>
      <c r="M234" s="31">
        <v>157.57882000000001</v>
      </c>
      <c r="N234" s="1"/>
      <c r="O234" s="1"/>
    </row>
    <row r="235" spans="1:15" ht="12.75" customHeight="1">
      <c r="A235" s="33">
        <v>225</v>
      </c>
      <c r="B235" s="53" t="s">
        <v>138</v>
      </c>
      <c r="C235" s="31">
        <v>106.6</v>
      </c>
      <c r="D235" s="36">
        <v>107.05666666666667</v>
      </c>
      <c r="E235" s="36">
        <v>105.77333333333334</v>
      </c>
      <c r="F235" s="36">
        <v>104.94666666666667</v>
      </c>
      <c r="G235" s="36">
        <v>103.66333333333334</v>
      </c>
      <c r="H235" s="36">
        <v>107.88333333333334</v>
      </c>
      <c r="I235" s="36">
        <v>109.16666666666667</v>
      </c>
      <c r="J235" s="36">
        <v>109.99333333333334</v>
      </c>
      <c r="K235" s="31">
        <v>108.34</v>
      </c>
      <c r="L235" s="31">
        <v>106.23</v>
      </c>
      <c r="M235" s="31">
        <v>52.690550000000002</v>
      </c>
      <c r="N235" s="1"/>
      <c r="O235" s="1"/>
    </row>
    <row r="236" spans="1:15" ht="12.75" customHeight="1">
      <c r="A236" s="33">
        <v>226</v>
      </c>
      <c r="B236" s="53" t="s">
        <v>396</v>
      </c>
      <c r="C236" s="31">
        <v>429.45</v>
      </c>
      <c r="D236" s="36">
        <v>432.2833333333333</v>
      </c>
      <c r="E236" s="36">
        <v>425.16666666666663</v>
      </c>
      <c r="F236" s="36">
        <v>420.88333333333333</v>
      </c>
      <c r="G236" s="36">
        <v>413.76666666666665</v>
      </c>
      <c r="H236" s="36">
        <v>436.56666666666661</v>
      </c>
      <c r="I236" s="36">
        <v>443.68333333333328</v>
      </c>
      <c r="J236" s="36">
        <v>447.96666666666658</v>
      </c>
      <c r="K236" s="31">
        <v>439.4</v>
      </c>
      <c r="L236" s="31">
        <v>428</v>
      </c>
      <c r="M236" s="31">
        <v>7.1255800000000002</v>
      </c>
      <c r="N236" s="1"/>
      <c r="O236" s="1"/>
    </row>
    <row r="237" spans="1:15" ht="12.75" customHeight="1">
      <c r="A237" s="33">
        <v>227</v>
      </c>
      <c r="B237" s="53" t="s">
        <v>397</v>
      </c>
      <c r="C237" s="31">
        <v>63.74</v>
      </c>
      <c r="D237" s="36">
        <v>63.533333333333339</v>
      </c>
      <c r="E237" s="36">
        <v>62.626666666666679</v>
      </c>
      <c r="F237" s="36">
        <v>61.513333333333343</v>
      </c>
      <c r="G237" s="36">
        <v>60.606666666666683</v>
      </c>
      <c r="H237" s="36">
        <v>64.646666666666675</v>
      </c>
      <c r="I237" s="36">
        <v>65.553333333333327</v>
      </c>
      <c r="J237" s="36">
        <v>66.666666666666671</v>
      </c>
      <c r="K237" s="31">
        <v>64.44</v>
      </c>
      <c r="L237" s="31">
        <v>62.42</v>
      </c>
      <c r="M237" s="31">
        <v>281.26517000000001</v>
      </c>
      <c r="N237" s="1"/>
      <c r="O237" s="1"/>
    </row>
    <row r="238" spans="1:15" ht="12.75" customHeight="1">
      <c r="A238" s="33">
        <v>228</v>
      </c>
      <c r="B238" s="53" t="s">
        <v>779</v>
      </c>
      <c r="C238" s="31">
        <v>269.95</v>
      </c>
      <c r="D238" s="36">
        <v>273.88333333333338</v>
      </c>
      <c r="E238" s="36">
        <v>264.26666666666677</v>
      </c>
      <c r="F238" s="36">
        <v>258.58333333333337</v>
      </c>
      <c r="G238" s="36">
        <v>248.96666666666675</v>
      </c>
      <c r="H238" s="36">
        <v>279.56666666666678</v>
      </c>
      <c r="I238" s="36">
        <v>289.18333333333345</v>
      </c>
      <c r="J238" s="36">
        <v>294.86666666666679</v>
      </c>
      <c r="K238" s="31">
        <v>283.5</v>
      </c>
      <c r="L238" s="31">
        <v>268.2</v>
      </c>
      <c r="M238" s="31">
        <v>146.66412</v>
      </c>
      <c r="N238" s="1"/>
      <c r="O238" s="1"/>
    </row>
    <row r="239" spans="1:15" ht="12.75" customHeight="1">
      <c r="A239" s="33">
        <v>229</v>
      </c>
      <c r="B239" s="53" t="s">
        <v>153</v>
      </c>
      <c r="C239" s="31">
        <v>494.75</v>
      </c>
      <c r="D239" s="36">
        <v>495.08333333333331</v>
      </c>
      <c r="E239" s="36">
        <v>492.16666666666663</v>
      </c>
      <c r="F239" s="36">
        <v>489.58333333333331</v>
      </c>
      <c r="G239" s="36">
        <v>486.66666666666663</v>
      </c>
      <c r="H239" s="36">
        <v>497.66666666666663</v>
      </c>
      <c r="I239" s="36">
        <v>500.58333333333326</v>
      </c>
      <c r="J239" s="36">
        <v>503.16666666666663</v>
      </c>
      <c r="K239" s="31">
        <v>498</v>
      </c>
      <c r="L239" s="31">
        <v>492.5</v>
      </c>
      <c r="M239" s="31">
        <v>205.58134000000001</v>
      </c>
      <c r="N239" s="1"/>
      <c r="O239" s="1"/>
    </row>
    <row r="240" spans="1:15" ht="12.75" customHeight="1">
      <c r="A240" s="33">
        <v>230</v>
      </c>
      <c r="B240" s="53" t="s">
        <v>398</v>
      </c>
      <c r="C240" s="31">
        <v>290.14999999999998</v>
      </c>
      <c r="D240" s="36">
        <v>291.38333333333333</v>
      </c>
      <c r="E240" s="36">
        <v>286.26666666666665</v>
      </c>
      <c r="F240" s="36">
        <v>282.38333333333333</v>
      </c>
      <c r="G240" s="36">
        <v>277.26666666666665</v>
      </c>
      <c r="H240" s="36">
        <v>295.26666666666665</v>
      </c>
      <c r="I240" s="36">
        <v>300.38333333333333</v>
      </c>
      <c r="J240" s="36">
        <v>304.26666666666665</v>
      </c>
      <c r="K240" s="31">
        <v>296.5</v>
      </c>
      <c r="L240" s="31">
        <v>287.5</v>
      </c>
      <c r="M240" s="31">
        <v>6.6305300000000003</v>
      </c>
      <c r="N240" s="1"/>
      <c r="O240" s="1"/>
    </row>
    <row r="241" spans="1:15" ht="12.75" customHeight="1">
      <c r="A241" s="33">
        <v>231</v>
      </c>
      <c r="B241" s="53" t="s">
        <v>143</v>
      </c>
      <c r="C241" s="31">
        <v>368.1</v>
      </c>
      <c r="D241" s="36">
        <v>367.81666666666666</v>
      </c>
      <c r="E241" s="36">
        <v>366.0333333333333</v>
      </c>
      <c r="F241" s="36">
        <v>363.96666666666664</v>
      </c>
      <c r="G241" s="36">
        <v>362.18333333333328</v>
      </c>
      <c r="H241" s="36">
        <v>369.88333333333333</v>
      </c>
      <c r="I241" s="36">
        <v>371.66666666666674</v>
      </c>
      <c r="J241" s="36">
        <v>373.73333333333335</v>
      </c>
      <c r="K241" s="31">
        <v>369.6</v>
      </c>
      <c r="L241" s="31">
        <v>365.75</v>
      </c>
      <c r="M241" s="31">
        <v>9.4481300000000008</v>
      </c>
      <c r="N241" s="1"/>
      <c r="O241" s="1"/>
    </row>
    <row r="242" spans="1:15" ht="12.75" customHeight="1">
      <c r="A242" s="33">
        <v>232</v>
      </c>
      <c r="B242" s="53" t="s">
        <v>911</v>
      </c>
      <c r="C242" s="31">
        <v>160.19999999999999</v>
      </c>
      <c r="D242" s="36">
        <v>160.59</v>
      </c>
      <c r="E242" s="36">
        <v>158.81</v>
      </c>
      <c r="F242" s="36">
        <v>157.41999999999999</v>
      </c>
      <c r="G242" s="36">
        <v>155.63999999999999</v>
      </c>
      <c r="H242" s="36">
        <v>161.98000000000002</v>
      </c>
      <c r="I242" s="36">
        <v>163.76000000000005</v>
      </c>
      <c r="J242" s="36">
        <v>165.15000000000003</v>
      </c>
      <c r="K242" s="31">
        <v>162.37</v>
      </c>
      <c r="L242" s="31">
        <v>159.19999999999999</v>
      </c>
      <c r="M242" s="31">
        <v>24.646419999999999</v>
      </c>
      <c r="N242" s="1"/>
      <c r="O242" s="1"/>
    </row>
    <row r="243" spans="1:15" ht="12.75" customHeight="1">
      <c r="A243" s="33">
        <v>233</v>
      </c>
      <c r="B243" s="53" t="s">
        <v>144</v>
      </c>
      <c r="C243" s="31">
        <v>2800.4</v>
      </c>
      <c r="D243" s="36">
        <v>2789.7166666666667</v>
      </c>
      <c r="E243" s="36">
        <v>2746.5833333333335</v>
      </c>
      <c r="F243" s="36">
        <v>2692.7666666666669</v>
      </c>
      <c r="G243" s="36">
        <v>2649.6333333333337</v>
      </c>
      <c r="H243" s="36">
        <v>2843.5333333333333</v>
      </c>
      <c r="I243" s="36">
        <v>2886.6666666666665</v>
      </c>
      <c r="J243" s="36">
        <v>2940.4833333333331</v>
      </c>
      <c r="K243" s="31">
        <v>2832.85</v>
      </c>
      <c r="L243" s="31">
        <v>2735.9</v>
      </c>
      <c r="M243" s="31">
        <v>3.01925</v>
      </c>
      <c r="N243" s="1"/>
      <c r="O243" s="1"/>
    </row>
    <row r="244" spans="1:15" ht="12.75" customHeight="1">
      <c r="A244" s="33">
        <v>234</v>
      </c>
      <c r="B244" s="53" t="s">
        <v>276</v>
      </c>
      <c r="C244" s="31">
        <v>555.70000000000005</v>
      </c>
      <c r="D244" s="36">
        <v>559.58333333333337</v>
      </c>
      <c r="E244" s="36">
        <v>549.16666666666674</v>
      </c>
      <c r="F244" s="36">
        <v>542.63333333333333</v>
      </c>
      <c r="G244" s="36">
        <v>532.2166666666667</v>
      </c>
      <c r="H244" s="36">
        <v>566.11666666666679</v>
      </c>
      <c r="I244" s="36">
        <v>576.53333333333353</v>
      </c>
      <c r="J244" s="36">
        <v>583.06666666666683</v>
      </c>
      <c r="K244" s="31">
        <v>570</v>
      </c>
      <c r="L244" s="31">
        <v>553.04999999999995</v>
      </c>
      <c r="M244" s="31">
        <v>8.2383600000000001</v>
      </c>
      <c r="N244" s="1"/>
      <c r="O244" s="1"/>
    </row>
    <row r="245" spans="1:15" ht="12.75" customHeight="1">
      <c r="A245" s="33">
        <v>235</v>
      </c>
      <c r="B245" s="53" t="s">
        <v>140</v>
      </c>
      <c r="C245" s="31">
        <v>193.62</v>
      </c>
      <c r="D245" s="36">
        <v>195.86666666666667</v>
      </c>
      <c r="E245" s="36">
        <v>190.83333333333334</v>
      </c>
      <c r="F245" s="36">
        <v>188.04666666666668</v>
      </c>
      <c r="G245" s="36">
        <v>183.01333333333335</v>
      </c>
      <c r="H245" s="36">
        <v>198.65333333333334</v>
      </c>
      <c r="I245" s="36">
        <v>203.68666666666664</v>
      </c>
      <c r="J245" s="36">
        <v>206.47333333333333</v>
      </c>
      <c r="K245" s="31">
        <v>200.9</v>
      </c>
      <c r="L245" s="31">
        <v>193.08</v>
      </c>
      <c r="M245" s="31">
        <v>163.38321999999999</v>
      </c>
      <c r="N245" s="1"/>
      <c r="O245" s="1"/>
    </row>
    <row r="246" spans="1:15" ht="12.75" customHeight="1">
      <c r="A246" s="33">
        <v>236</v>
      </c>
      <c r="B246" s="53" t="s">
        <v>142</v>
      </c>
      <c r="C246" s="31">
        <v>614.20000000000005</v>
      </c>
      <c r="D246" s="36">
        <v>615.75</v>
      </c>
      <c r="E246" s="36">
        <v>609.5</v>
      </c>
      <c r="F246" s="36">
        <v>604.79999999999995</v>
      </c>
      <c r="G246" s="36">
        <v>598.54999999999995</v>
      </c>
      <c r="H246" s="36">
        <v>620.45000000000005</v>
      </c>
      <c r="I246" s="36">
        <v>626.70000000000005</v>
      </c>
      <c r="J246" s="36">
        <v>631.40000000000009</v>
      </c>
      <c r="K246" s="31">
        <v>622</v>
      </c>
      <c r="L246" s="31">
        <v>611.04999999999995</v>
      </c>
      <c r="M246" s="31">
        <v>18.458580000000001</v>
      </c>
      <c r="N246" s="1"/>
      <c r="O246" s="1"/>
    </row>
    <row r="247" spans="1:15" ht="12.75" customHeight="1">
      <c r="A247" s="33">
        <v>237</v>
      </c>
      <c r="B247" s="53" t="s">
        <v>150</v>
      </c>
      <c r="C247" s="31">
        <v>170.23</v>
      </c>
      <c r="D247" s="36">
        <v>170.51666666666668</v>
      </c>
      <c r="E247" s="36">
        <v>168.91333333333336</v>
      </c>
      <c r="F247" s="36">
        <v>167.59666666666666</v>
      </c>
      <c r="G247" s="36">
        <v>165.99333333333334</v>
      </c>
      <c r="H247" s="36">
        <v>171.83333333333337</v>
      </c>
      <c r="I247" s="36">
        <v>173.43666666666667</v>
      </c>
      <c r="J247" s="36">
        <v>174.75333333333339</v>
      </c>
      <c r="K247" s="31">
        <v>172.12</v>
      </c>
      <c r="L247" s="31">
        <v>169.2</v>
      </c>
      <c r="M247" s="31">
        <v>149.32165000000001</v>
      </c>
      <c r="N247" s="1"/>
      <c r="O247" s="1"/>
    </row>
    <row r="248" spans="1:15" ht="12.75" customHeight="1">
      <c r="A248" s="33">
        <v>238</v>
      </c>
      <c r="B248" s="53" t="s">
        <v>399</v>
      </c>
      <c r="C248" s="31">
        <v>61.65</v>
      </c>
      <c r="D248" s="36">
        <v>61.986666666666657</v>
      </c>
      <c r="E248" s="36">
        <v>61.023333333333312</v>
      </c>
      <c r="F248" s="36">
        <v>60.396666666666654</v>
      </c>
      <c r="G248" s="36">
        <v>59.433333333333309</v>
      </c>
      <c r="H248" s="36">
        <v>62.613333333333316</v>
      </c>
      <c r="I248" s="36">
        <v>63.576666666666668</v>
      </c>
      <c r="J248" s="36">
        <v>64.203333333333319</v>
      </c>
      <c r="K248" s="31">
        <v>62.95</v>
      </c>
      <c r="L248" s="31">
        <v>61.36</v>
      </c>
      <c r="M248" s="31">
        <v>102.6537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925.8</v>
      </c>
      <c r="D249" s="36">
        <v>929.75</v>
      </c>
      <c r="E249" s="36">
        <v>919.6</v>
      </c>
      <c r="F249" s="36">
        <v>913.4</v>
      </c>
      <c r="G249" s="36">
        <v>903.25</v>
      </c>
      <c r="H249" s="36">
        <v>935.95</v>
      </c>
      <c r="I249" s="36">
        <v>946.10000000000014</v>
      </c>
      <c r="J249" s="36">
        <v>952.30000000000007</v>
      </c>
      <c r="K249" s="31">
        <v>939.9</v>
      </c>
      <c r="L249" s="31">
        <v>923.55</v>
      </c>
      <c r="M249" s="31">
        <v>11.50268</v>
      </c>
      <c r="N249" s="1"/>
      <c r="O249" s="1"/>
    </row>
    <row r="250" spans="1:15" ht="12.75" customHeight="1">
      <c r="A250" s="33">
        <v>240</v>
      </c>
      <c r="B250" s="53" t="s">
        <v>400</v>
      </c>
      <c r="C250" s="31">
        <v>180.92</v>
      </c>
      <c r="D250" s="36">
        <v>181.81666666666663</v>
      </c>
      <c r="E250" s="36">
        <v>179.13333333333327</v>
      </c>
      <c r="F250" s="36">
        <v>177.34666666666664</v>
      </c>
      <c r="G250" s="36">
        <v>174.66333333333327</v>
      </c>
      <c r="H250" s="36">
        <v>183.60333333333327</v>
      </c>
      <c r="I250" s="36">
        <v>186.2866666666666</v>
      </c>
      <c r="J250" s="36">
        <v>188.07333333333327</v>
      </c>
      <c r="K250" s="31">
        <v>184.5</v>
      </c>
      <c r="L250" s="31">
        <v>180.03</v>
      </c>
      <c r="M250" s="31">
        <v>380.21940000000001</v>
      </c>
      <c r="N250" s="1"/>
      <c r="O250" s="1"/>
    </row>
    <row r="251" spans="1:15" ht="12.75" customHeight="1">
      <c r="A251" s="33">
        <v>241</v>
      </c>
      <c r="B251" s="53" t="s">
        <v>401</v>
      </c>
      <c r="C251" s="31">
        <v>1437</v>
      </c>
      <c r="D251" s="36">
        <v>1444.0833333333333</v>
      </c>
      <c r="E251" s="36">
        <v>1416.2666666666664</v>
      </c>
      <c r="F251" s="36">
        <v>1395.5333333333331</v>
      </c>
      <c r="G251" s="36">
        <v>1367.7166666666662</v>
      </c>
      <c r="H251" s="36">
        <v>1464.8166666666666</v>
      </c>
      <c r="I251" s="36">
        <v>1492.6333333333337</v>
      </c>
      <c r="J251" s="36">
        <v>1513.3666666666668</v>
      </c>
      <c r="K251" s="31">
        <v>1471.9</v>
      </c>
      <c r="L251" s="31">
        <v>1423.35</v>
      </c>
      <c r="M251" s="31">
        <v>0.50502000000000002</v>
      </c>
      <c r="N251" s="1"/>
      <c r="O251" s="1"/>
    </row>
    <row r="252" spans="1:15" ht="12.75" customHeight="1">
      <c r="A252" s="33">
        <v>242</v>
      </c>
      <c r="B252" s="53" t="s">
        <v>141</v>
      </c>
      <c r="C252" s="31">
        <v>541.95000000000005</v>
      </c>
      <c r="D252" s="36">
        <v>543</v>
      </c>
      <c r="E252" s="36">
        <v>539.04999999999995</v>
      </c>
      <c r="F252" s="36">
        <v>536.15</v>
      </c>
      <c r="G252" s="36">
        <v>532.19999999999993</v>
      </c>
      <c r="H252" s="36">
        <v>545.9</v>
      </c>
      <c r="I252" s="36">
        <v>549.85</v>
      </c>
      <c r="J252" s="36">
        <v>552.75</v>
      </c>
      <c r="K252" s="31">
        <v>546.95000000000005</v>
      </c>
      <c r="L252" s="31">
        <v>540.1</v>
      </c>
      <c r="M252" s="31">
        <v>10.930350000000001</v>
      </c>
      <c r="N252" s="1"/>
      <c r="O252" s="1"/>
    </row>
    <row r="253" spans="1:15" ht="12.75" customHeight="1">
      <c r="A253" s="33">
        <v>243</v>
      </c>
      <c r="B253" s="53" t="s">
        <v>147</v>
      </c>
      <c r="C253" s="31">
        <v>417</v>
      </c>
      <c r="D253" s="36">
        <v>419.8</v>
      </c>
      <c r="E253" s="36">
        <v>413.55</v>
      </c>
      <c r="F253" s="36">
        <v>410.1</v>
      </c>
      <c r="G253" s="36">
        <v>403.85</v>
      </c>
      <c r="H253" s="36">
        <v>423.25</v>
      </c>
      <c r="I253" s="36">
        <v>429.5</v>
      </c>
      <c r="J253" s="36">
        <v>432.95</v>
      </c>
      <c r="K253" s="31">
        <v>426.05</v>
      </c>
      <c r="L253" s="31">
        <v>416.35</v>
      </c>
      <c r="M253" s="31">
        <v>140.07899</v>
      </c>
      <c r="N253" s="1"/>
      <c r="O253" s="1"/>
    </row>
    <row r="254" spans="1:15" ht="12.75" customHeight="1">
      <c r="A254" s="33">
        <v>244</v>
      </c>
      <c r="B254" s="53" t="s">
        <v>146</v>
      </c>
      <c r="C254" s="31">
        <v>1347.3</v>
      </c>
      <c r="D254" s="36">
        <v>1345.7</v>
      </c>
      <c r="E254" s="36">
        <v>1335.6000000000001</v>
      </c>
      <c r="F254" s="36">
        <v>1323.9</v>
      </c>
      <c r="G254" s="36">
        <v>1313.8000000000002</v>
      </c>
      <c r="H254" s="36">
        <v>1357.4</v>
      </c>
      <c r="I254" s="36">
        <v>1367.5</v>
      </c>
      <c r="J254" s="36">
        <v>1379.2</v>
      </c>
      <c r="K254" s="31">
        <v>1355.8</v>
      </c>
      <c r="L254" s="31">
        <v>1334</v>
      </c>
      <c r="M254" s="31">
        <v>36.693420000000003</v>
      </c>
      <c r="N254" s="1"/>
      <c r="O254" s="1"/>
    </row>
    <row r="255" spans="1:15" ht="12.75" customHeight="1">
      <c r="A255" s="33">
        <v>245</v>
      </c>
      <c r="B255" s="53" t="s">
        <v>181</v>
      </c>
      <c r="C255" s="31">
        <v>6912.6</v>
      </c>
      <c r="D255" s="36">
        <v>6951.9000000000005</v>
      </c>
      <c r="E255" s="36">
        <v>6852.7500000000009</v>
      </c>
      <c r="F255" s="36">
        <v>6792.9000000000005</v>
      </c>
      <c r="G255" s="36">
        <v>6693.7500000000009</v>
      </c>
      <c r="H255" s="36">
        <v>7011.7500000000009</v>
      </c>
      <c r="I255" s="36">
        <v>7110.9000000000005</v>
      </c>
      <c r="J255" s="36">
        <v>7170.7500000000009</v>
      </c>
      <c r="K255" s="31">
        <v>7051.05</v>
      </c>
      <c r="L255" s="31">
        <v>6892.05</v>
      </c>
      <c r="M255" s="31">
        <v>1.0902799999999999</v>
      </c>
      <c r="N255" s="1"/>
      <c r="O255" s="1"/>
    </row>
    <row r="256" spans="1:15" ht="12.75" customHeight="1">
      <c r="A256" s="33">
        <v>246</v>
      </c>
      <c r="B256" s="53" t="s">
        <v>148</v>
      </c>
      <c r="C256" s="31">
        <v>1743.15</v>
      </c>
      <c r="D256" s="36">
        <v>1750.0666666666668</v>
      </c>
      <c r="E256" s="36">
        <v>1720.1833333333336</v>
      </c>
      <c r="F256" s="36">
        <v>1697.2166666666667</v>
      </c>
      <c r="G256" s="36">
        <v>1667.3333333333335</v>
      </c>
      <c r="H256" s="36">
        <v>1773.0333333333338</v>
      </c>
      <c r="I256" s="36">
        <v>1802.916666666667</v>
      </c>
      <c r="J256" s="36">
        <v>1825.8833333333339</v>
      </c>
      <c r="K256" s="31">
        <v>1779.95</v>
      </c>
      <c r="L256" s="31">
        <v>1727.1</v>
      </c>
      <c r="M256" s="31">
        <v>62.2791</v>
      </c>
      <c r="N256" s="1"/>
      <c r="O256" s="1"/>
    </row>
    <row r="257" spans="1:15" ht="12.75" customHeight="1">
      <c r="A257" s="33">
        <v>247</v>
      </c>
      <c r="B257" s="53" t="s">
        <v>862</v>
      </c>
      <c r="C257" s="31">
        <v>171.91</v>
      </c>
      <c r="D257" s="36">
        <v>173.12</v>
      </c>
      <c r="E257" s="36">
        <v>169.59</v>
      </c>
      <c r="F257" s="36">
        <v>167.27</v>
      </c>
      <c r="G257" s="36">
        <v>163.74</v>
      </c>
      <c r="H257" s="36">
        <v>175.44</v>
      </c>
      <c r="I257" s="36">
        <v>178.96999999999997</v>
      </c>
      <c r="J257" s="36">
        <v>181.29</v>
      </c>
      <c r="K257" s="31">
        <v>176.65</v>
      </c>
      <c r="L257" s="31">
        <v>170.8</v>
      </c>
      <c r="M257" s="31">
        <v>80.137910000000005</v>
      </c>
      <c r="N257" s="1"/>
      <c r="O257" s="1"/>
    </row>
    <row r="258" spans="1:15" ht="12.75" customHeight="1">
      <c r="A258" s="33">
        <v>248</v>
      </c>
      <c r="B258" s="53" t="s">
        <v>149</v>
      </c>
      <c r="C258" s="31">
        <v>935.95</v>
      </c>
      <c r="D258" s="36">
        <v>939.75</v>
      </c>
      <c r="E258" s="36">
        <v>926.5</v>
      </c>
      <c r="F258" s="36">
        <v>917.05</v>
      </c>
      <c r="G258" s="36">
        <v>903.8</v>
      </c>
      <c r="H258" s="36">
        <v>949.2</v>
      </c>
      <c r="I258" s="36">
        <v>962.45</v>
      </c>
      <c r="J258" s="36">
        <v>971.90000000000009</v>
      </c>
      <c r="K258" s="31">
        <v>953</v>
      </c>
      <c r="L258" s="31">
        <v>930.3</v>
      </c>
      <c r="M258" s="31">
        <v>1.66015</v>
      </c>
      <c r="N258" s="1"/>
      <c r="O258" s="1"/>
    </row>
    <row r="259" spans="1:15" ht="12.75" customHeight="1">
      <c r="A259" s="33">
        <v>249</v>
      </c>
      <c r="B259" s="53" t="s">
        <v>145</v>
      </c>
      <c r="C259" s="31">
        <v>4256.95</v>
      </c>
      <c r="D259" s="36">
        <v>4277.6500000000005</v>
      </c>
      <c r="E259" s="36">
        <v>4220.3000000000011</v>
      </c>
      <c r="F259" s="36">
        <v>4183.6500000000005</v>
      </c>
      <c r="G259" s="36">
        <v>4126.3000000000011</v>
      </c>
      <c r="H259" s="36">
        <v>4314.3000000000011</v>
      </c>
      <c r="I259" s="36">
        <v>4371.6500000000015</v>
      </c>
      <c r="J259" s="36">
        <v>4408.3000000000011</v>
      </c>
      <c r="K259" s="31">
        <v>4335</v>
      </c>
      <c r="L259" s="31">
        <v>4241</v>
      </c>
      <c r="M259" s="31">
        <v>3.7491099999999999</v>
      </c>
      <c r="N259" s="1"/>
      <c r="O259" s="1"/>
    </row>
    <row r="260" spans="1:15" ht="12.75" customHeight="1">
      <c r="A260" s="33">
        <v>250</v>
      </c>
      <c r="B260" s="53" t="s">
        <v>151</v>
      </c>
      <c r="C260" s="31">
        <v>1361.35</v>
      </c>
      <c r="D260" s="36">
        <v>1358.1999999999998</v>
      </c>
      <c r="E260" s="36">
        <v>1341.8499999999997</v>
      </c>
      <c r="F260" s="36">
        <v>1322.35</v>
      </c>
      <c r="G260" s="36">
        <v>1305.9999999999998</v>
      </c>
      <c r="H260" s="36">
        <v>1377.6999999999996</v>
      </c>
      <c r="I260" s="36">
        <v>1394.05</v>
      </c>
      <c r="J260" s="36">
        <v>1413.5499999999995</v>
      </c>
      <c r="K260" s="31">
        <v>1374.55</v>
      </c>
      <c r="L260" s="31">
        <v>1338.7</v>
      </c>
      <c r="M260" s="31">
        <v>7.7375999999999996</v>
      </c>
      <c r="N260" s="1"/>
      <c r="O260" s="1"/>
    </row>
    <row r="261" spans="1:15" ht="12.75" customHeight="1">
      <c r="A261" s="33">
        <v>251</v>
      </c>
      <c r="B261" s="53" t="s">
        <v>402</v>
      </c>
      <c r="C261" s="31">
        <v>1947.55</v>
      </c>
      <c r="D261" s="36">
        <v>1940.3833333333332</v>
      </c>
      <c r="E261" s="36">
        <v>1925.7666666666664</v>
      </c>
      <c r="F261" s="36">
        <v>1903.9833333333331</v>
      </c>
      <c r="G261" s="36">
        <v>1889.3666666666663</v>
      </c>
      <c r="H261" s="36">
        <v>1962.1666666666665</v>
      </c>
      <c r="I261" s="36">
        <v>1976.7833333333333</v>
      </c>
      <c r="J261" s="36">
        <v>1998.5666666666666</v>
      </c>
      <c r="K261" s="31">
        <v>1955</v>
      </c>
      <c r="L261" s="31">
        <v>1918.6</v>
      </c>
      <c r="M261" s="31">
        <v>1.0311999999999999</v>
      </c>
      <c r="N261" s="1"/>
      <c r="O261" s="1"/>
    </row>
    <row r="262" spans="1:15" ht="12.75" customHeight="1">
      <c r="A262" s="33">
        <v>252</v>
      </c>
      <c r="B262" s="53" t="s">
        <v>155</v>
      </c>
      <c r="C262" s="31">
        <v>4237.3</v>
      </c>
      <c r="D262" s="36">
        <v>4241.3833333333341</v>
      </c>
      <c r="E262" s="36">
        <v>4176.4166666666679</v>
      </c>
      <c r="F262" s="36">
        <v>4115.5333333333338</v>
      </c>
      <c r="G262" s="36">
        <v>4050.5666666666675</v>
      </c>
      <c r="H262" s="36">
        <v>4302.2666666666682</v>
      </c>
      <c r="I262" s="36">
        <v>4367.2333333333336</v>
      </c>
      <c r="J262" s="36">
        <v>4428.1166666666686</v>
      </c>
      <c r="K262" s="31">
        <v>4306.3500000000004</v>
      </c>
      <c r="L262" s="31">
        <v>4180.5</v>
      </c>
      <c r="M262" s="31">
        <v>1.97993</v>
      </c>
      <c r="N262" s="1"/>
      <c r="O262" s="1"/>
    </row>
    <row r="263" spans="1:15" ht="12.75" customHeight="1">
      <c r="A263" s="33">
        <v>253</v>
      </c>
      <c r="B263" s="53" t="s">
        <v>403</v>
      </c>
      <c r="C263" s="31">
        <v>1844.95</v>
      </c>
      <c r="D263" s="36">
        <v>1865.3166666666666</v>
      </c>
      <c r="E263" s="36">
        <v>1819.6333333333332</v>
      </c>
      <c r="F263" s="36">
        <v>1794.3166666666666</v>
      </c>
      <c r="G263" s="36">
        <v>1748.6333333333332</v>
      </c>
      <c r="H263" s="36">
        <v>1890.6333333333332</v>
      </c>
      <c r="I263" s="36">
        <v>1936.3166666666666</v>
      </c>
      <c r="J263" s="36">
        <v>1961.6333333333332</v>
      </c>
      <c r="K263" s="31">
        <v>1911</v>
      </c>
      <c r="L263" s="31">
        <v>1840</v>
      </c>
      <c r="M263" s="31">
        <v>1.41615</v>
      </c>
      <c r="N263" s="1"/>
      <c r="O263" s="1"/>
    </row>
    <row r="264" spans="1:15" ht="12.75" customHeight="1">
      <c r="A264" s="33">
        <v>254</v>
      </c>
      <c r="B264" s="53" t="s">
        <v>404</v>
      </c>
      <c r="C264" s="31">
        <v>826.1</v>
      </c>
      <c r="D264" s="36">
        <v>828.26666666666677</v>
      </c>
      <c r="E264" s="36">
        <v>821.83333333333348</v>
      </c>
      <c r="F264" s="36">
        <v>817.56666666666672</v>
      </c>
      <c r="G264" s="36">
        <v>811.13333333333344</v>
      </c>
      <c r="H264" s="36">
        <v>832.53333333333353</v>
      </c>
      <c r="I264" s="36">
        <v>838.9666666666667</v>
      </c>
      <c r="J264" s="36">
        <v>843.23333333333358</v>
      </c>
      <c r="K264" s="31">
        <v>834.7</v>
      </c>
      <c r="L264" s="31">
        <v>824</v>
      </c>
      <c r="M264" s="31">
        <v>0.60524999999999995</v>
      </c>
      <c r="N264" s="1"/>
      <c r="O264" s="1"/>
    </row>
    <row r="265" spans="1:15" ht="12.75" customHeight="1">
      <c r="A265" s="33">
        <v>255</v>
      </c>
      <c r="B265" s="53" t="s">
        <v>405</v>
      </c>
      <c r="C265" s="31">
        <v>477.25</v>
      </c>
      <c r="D265" s="36">
        <v>480.31666666666666</v>
      </c>
      <c r="E265" s="36">
        <v>471.93333333333334</v>
      </c>
      <c r="F265" s="36">
        <v>466.61666666666667</v>
      </c>
      <c r="G265" s="36">
        <v>458.23333333333335</v>
      </c>
      <c r="H265" s="36">
        <v>485.63333333333333</v>
      </c>
      <c r="I265" s="36">
        <v>494.01666666666665</v>
      </c>
      <c r="J265" s="36">
        <v>499.33333333333331</v>
      </c>
      <c r="K265" s="31">
        <v>488.7</v>
      </c>
      <c r="L265" s="31">
        <v>475</v>
      </c>
      <c r="M265" s="31">
        <v>7.2182500000000003</v>
      </c>
      <c r="N265" s="1"/>
      <c r="O265" s="1"/>
    </row>
    <row r="266" spans="1:15" ht="12.75" customHeight="1">
      <c r="A266" s="33">
        <v>256</v>
      </c>
      <c r="B266" s="53" t="s">
        <v>406</v>
      </c>
      <c r="C266" s="31">
        <v>98.79</v>
      </c>
      <c r="D266" s="36">
        <v>98.88</v>
      </c>
      <c r="E266" s="36">
        <v>97.429999999999993</v>
      </c>
      <c r="F266" s="36">
        <v>96.07</v>
      </c>
      <c r="G266" s="36">
        <v>94.61999999999999</v>
      </c>
      <c r="H266" s="36">
        <v>100.24</v>
      </c>
      <c r="I266" s="36">
        <v>101.68999999999998</v>
      </c>
      <c r="J266" s="36">
        <v>103.05</v>
      </c>
      <c r="K266" s="31">
        <v>100.33</v>
      </c>
      <c r="L266" s="31">
        <v>97.52</v>
      </c>
      <c r="M266" s="31">
        <v>50.306139999999999</v>
      </c>
      <c r="N266" s="1"/>
      <c r="O266" s="1"/>
    </row>
    <row r="267" spans="1:15" ht="12.75" customHeight="1">
      <c r="A267" s="33">
        <v>257</v>
      </c>
      <c r="B267" s="53" t="s">
        <v>277</v>
      </c>
      <c r="C267" s="31">
        <v>699.45</v>
      </c>
      <c r="D267" s="36">
        <v>699.91666666666663</v>
      </c>
      <c r="E267" s="36">
        <v>681.83333333333326</v>
      </c>
      <c r="F267" s="36">
        <v>664.21666666666658</v>
      </c>
      <c r="G267" s="36">
        <v>646.13333333333321</v>
      </c>
      <c r="H267" s="36">
        <v>717.5333333333333</v>
      </c>
      <c r="I267" s="36">
        <v>735.61666666666656</v>
      </c>
      <c r="J267" s="36">
        <v>753.23333333333335</v>
      </c>
      <c r="K267" s="31">
        <v>718</v>
      </c>
      <c r="L267" s="31">
        <v>682.3</v>
      </c>
      <c r="M267" s="31">
        <v>28.225639999999999</v>
      </c>
      <c r="N267" s="1"/>
      <c r="O267" s="1"/>
    </row>
    <row r="268" spans="1:15" ht="12.75" customHeight="1">
      <c r="A268" s="33">
        <v>258</v>
      </c>
      <c r="B268" s="53" t="s">
        <v>863</v>
      </c>
      <c r="C268" s="31">
        <v>316.55</v>
      </c>
      <c r="D268" s="36">
        <v>318.75</v>
      </c>
      <c r="E268" s="36">
        <v>313</v>
      </c>
      <c r="F268" s="36">
        <v>309.45</v>
      </c>
      <c r="G268" s="36">
        <v>303.7</v>
      </c>
      <c r="H268" s="36">
        <v>322.3</v>
      </c>
      <c r="I268" s="36">
        <v>328.05</v>
      </c>
      <c r="J268" s="36">
        <v>331.6</v>
      </c>
      <c r="K268" s="31">
        <v>324.5</v>
      </c>
      <c r="L268" s="31">
        <v>315.2</v>
      </c>
      <c r="M268" s="31">
        <v>11.000209999999999</v>
      </c>
      <c r="N268" s="1"/>
      <c r="O268" s="1"/>
    </row>
    <row r="269" spans="1:15" ht="12.75" customHeight="1">
      <c r="A269" s="33">
        <v>259</v>
      </c>
      <c r="B269" s="53" t="s">
        <v>156</v>
      </c>
      <c r="C269" s="31">
        <v>887.55</v>
      </c>
      <c r="D269" s="36">
        <v>891.30000000000007</v>
      </c>
      <c r="E269" s="36">
        <v>879.65000000000009</v>
      </c>
      <c r="F269" s="36">
        <v>871.75</v>
      </c>
      <c r="G269" s="36">
        <v>860.1</v>
      </c>
      <c r="H269" s="36">
        <v>899.20000000000016</v>
      </c>
      <c r="I269" s="36">
        <v>910.85</v>
      </c>
      <c r="J269" s="36">
        <v>918.75000000000023</v>
      </c>
      <c r="K269" s="31">
        <v>902.95</v>
      </c>
      <c r="L269" s="31">
        <v>883.4</v>
      </c>
      <c r="M269" s="31">
        <v>27.965589999999999</v>
      </c>
      <c r="N269" s="1"/>
      <c r="O269" s="1"/>
    </row>
    <row r="270" spans="1:15" ht="12.75" customHeight="1">
      <c r="A270" s="33">
        <v>260</v>
      </c>
      <c r="B270" s="53" t="s">
        <v>864</v>
      </c>
      <c r="C270" s="31">
        <v>903.1</v>
      </c>
      <c r="D270" s="36">
        <v>894.69999999999993</v>
      </c>
      <c r="E270" s="36">
        <v>883.39999999999986</v>
      </c>
      <c r="F270" s="36">
        <v>863.69999999999993</v>
      </c>
      <c r="G270" s="36">
        <v>852.39999999999986</v>
      </c>
      <c r="H270" s="36">
        <v>914.39999999999986</v>
      </c>
      <c r="I270" s="36">
        <v>925.69999999999982</v>
      </c>
      <c r="J270" s="36">
        <v>945.39999999999986</v>
      </c>
      <c r="K270" s="31">
        <v>906</v>
      </c>
      <c r="L270" s="31">
        <v>875</v>
      </c>
      <c r="M270" s="31">
        <v>0.80227000000000004</v>
      </c>
      <c r="N270" s="1"/>
      <c r="O270" s="1"/>
    </row>
    <row r="271" spans="1:15" ht="12.75" customHeight="1">
      <c r="A271" s="33">
        <v>261</v>
      </c>
      <c r="B271" s="53" t="s">
        <v>865</v>
      </c>
      <c r="C271" s="31">
        <v>114.48</v>
      </c>
      <c r="D271" s="36">
        <v>115.13</v>
      </c>
      <c r="E271" s="36">
        <v>113.35999999999999</v>
      </c>
      <c r="F271" s="36">
        <v>112.24</v>
      </c>
      <c r="G271" s="36">
        <v>110.46999999999998</v>
      </c>
      <c r="H271" s="36">
        <v>116.24999999999999</v>
      </c>
      <c r="I271" s="36">
        <v>118.02</v>
      </c>
      <c r="J271" s="36">
        <v>119.13999999999999</v>
      </c>
      <c r="K271" s="31">
        <v>116.9</v>
      </c>
      <c r="L271" s="31">
        <v>114.01</v>
      </c>
      <c r="M271" s="31">
        <v>39.923659999999998</v>
      </c>
      <c r="N271" s="1"/>
      <c r="O271" s="1"/>
    </row>
    <row r="272" spans="1:15" ht="12.75" customHeight="1">
      <c r="A272" s="33">
        <v>262</v>
      </c>
      <c r="B272" s="53" t="s">
        <v>829</v>
      </c>
      <c r="C272" s="31">
        <v>634.75</v>
      </c>
      <c r="D272" s="36">
        <v>636</v>
      </c>
      <c r="E272" s="36">
        <v>622</v>
      </c>
      <c r="F272" s="36">
        <v>609.25</v>
      </c>
      <c r="G272" s="36">
        <v>595.25</v>
      </c>
      <c r="H272" s="36">
        <v>648.75</v>
      </c>
      <c r="I272" s="36">
        <v>662.75</v>
      </c>
      <c r="J272" s="36">
        <v>675.5</v>
      </c>
      <c r="K272" s="31">
        <v>650</v>
      </c>
      <c r="L272" s="31">
        <v>623.25</v>
      </c>
      <c r="M272" s="31">
        <v>17.166820000000001</v>
      </c>
      <c r="N272" s="1"/>
      <c r="O272" s="1"/>
    </row>
    <row r="273" spans="1:15" ht="12.75" customHeight="1">
      <c r="A273" s="33">
        <v>263</v>
      </c>
      <c r="B273" s="53" t="s">
        <v>407</v>
      </c>
      <c r="C273" s="31">
        <v>663.7</v>
      </c>
      <c r="D273" s="36">
        <v>669.98333333333335</v>
      </c>
      <c r="E273" s="36">
        <v>654.7166666666667</v>
      </c>
      <c r="F273" s="36">
        <v>645.73333333333335</v>
      </c>
      <c r="G273" s="36">
        <v>630.4666666666667</v>
      </c>
      <c r="H273" s="36">
        <v>678.9666666666667</v>
      </c>
      <c r="I273" s="36">
        <v>694.23333333333335</v>
      </c>
      <c r="J273" s="36">
        <v>703.2166666666667</v>
      </c>
      <c r="K273" s="31">
        <v>685.25</v>
      </c>
      <c r="L273" s="31">
        <v>661</v>
      </c>
      <c r="M273" s="31">
        <v>5.3875999999999999</v>
      </c>
      <c r="N273" s="1"/>
      <c r="O273" s="1"/>
    </row>
    <row r="274" spans="1:15" ht="12.75" customHeight="1">
      <c r="A274" s="33">
        <v>264</v>
      </c>
      <c r="B274" s="53" t="s">
        <v>154</v>
      </c>
      <c r="C274" s="31">
        <v>919.15</v>
      </c>
      <c r="D274" s="36">
        <v>924.05000000000007</v>
      </c>
      <c r="E274" s="36">
        <v>910.10000000000014</v>
      </c>
      <c r="F274" s="36">
        <v>901.05000000000007</v>
      </c>
      <c r="G274" s="36">
        <v>887.10000000000014</v>
      </c>
      <c r="H274" s="36">
        <v>933.10000000000014</v>
      </c>
      <c r="I274" s="36">
        <v>947.05000000000018</v>
      </c>
      <c r="J274" s="36">
        <v>956.10000000000014</v>
      </c>
      <c r="K274" s="31">
        <v>938</v>
      </c>
      <c r="L274" s="31">
        <v>915</v>
      </c>
      <c r="M274" s="31">
        <v>22.048970000000001</v>
      </c>
      <c r="N274" s="1"/>
      <c r="O274" s="1"/>
    </row>
    <row r="275" spans="1:15" ht="12.75" customHeight="1">
      <c r="A275" s="33">
        <v>265</v>
      </c>
      <c r="B275" s="53" t="s">
        <v>866</v>
      </c>
      <c r="C275" s="31">
        <v>326.39999999999998</v>
      </c>
      <c r="D275" s="36">
        <v>327.06666666666666</v>
      </c>
      <c r="E275" s="36">
        <v>323.33333333333331</v>
      </c>
      <c r="F275" s="36">
        <v>320.26666666666665</v>
      </c>
      <c r="G275" s="36">
        <v>316.5333333333333</v>
      </c>
      <c r="H275" s="36">
        <v>330.13333333333333</v>
      </c>
      <c r="I275" s="36">
        <v>333.86666666666667</v>
      </c>
      <c r="J275" s="36">
        <v>336.93333333333334</v>
      </c>
      <c r="K275" s="31">
        <v>330.8</v>
      </c>
      <c r="L275" s="31">
        <v>324</v>
      </c>
      <c r="M275" s="31">
        <v>96.486810000000006</v>
      </c>
      <c r="N275" s="1"/>
      <c r="O275" s="1"/>
    </row>
    <row r="276" spans="1:15" ht="12.75" customHeight="1">
      <c r="A276" s="33">
        <v>266</v>
      </c>
      <c r="B276" s="53" t="s">
        <v>157</v>
      </c>
      <c r="C276" s="31">
        <v>597.20000000000005</v>
      </c>
      <c r="D276" s="36">
        <v>601.1</v>
      </c>
      <c r="E276" s="36">
        <v>591.1</v>
      </c>
      <c r="F276" s="36">
        <v>585</v>
      </c>
      <c r="G276" s="36">
        <v>575</v>
      </c>
      <c r="H276" s="36">
        <v>607.20000000000005</v>
      </c>
      <c r="I276" s="36">
        <v>617.20000000000005</v>
      </c>
      <c r="J276" s="36">
        <v>623.30000000000007</v>
      </c>
      <c r="K276" s="31">
        <v>611.1</v>
      </c>
      <c r="L276" s="31">
        <v>595</v>
      </c>
      <c r="M276" s="31">
        <v>20.034210000000002</v>
      </c>
      <c r="N276" s="1"/>
      <c r="O276" s="1"/>
    </row>
    <row r="277" spans="1:15" ht="12.75" customHeight="1">
      <c r="A277" s="33">
        <v>267</v>
      </c>
      <c r="B277" s="53" t="s">
        <v>408</v>
      </c>
      <c r="C277" s="31">
        <v>658.6</v>
      </c>
      <c r="D277" s="36">
        <v>665.26666666666665</v>
      </c>
      <c r="E277" s="36">
        <v>648.63333333333333</v>
      </c>
      <c r="F277" s="36">
        <v>638.66666666666663</v>
      </c>
      <c r="G277" s="36">
        <v>622.0333333333333</v>
      </c>
      <c r="H277" s="36">
        <v>675.23333333333335</v>
      </c>
      <c r="I277" s="36">
        <v>691.86666666666656</v>
      </c>
      <c r="J277" s="36">
        <v>701.83333333333337</v>
      </c>
      <c r="K277" s="31">
        <v>681.9</v>
      </c>
      <c r="L277" s="31">
        <v>655.29999999999995</v>
      </c>
      <c r="M277" s="31">
        <v>14.05884</v>
      </c>
      <c r="N277" s="1"/>
      <c r="O277" s="1"/>
    </row>
    <row r="278" spans="1:15" ht="12.75" customHeight="1">
      <c r="A278" s="33">
        <v>268</v>
      </c>
      <c r="B278" s="53" t="s">
        <v>409</v>
      </c>
      <c r="C278" s="31">
        <v>850.45</v>
      </c>
      <c r="D278" s="36">
        <v>851.11666666666667</v>
      </c>
      <c r="E278" s="36">
        <v>837.73333333333335</v>
      </c>
      <c r="F278" s="36">
        <v>825.01666666666665</v>
      </c>
      <c r="G278" s="36">
        <v>811.63333333333333</v>
      </c>
      <c r="H278" s="36">
        <v>863.83333333333337</v>
      </c>
      <c r="I278" s="36">
        <v>877.21666666666681</v>
      </c>
      <c r="J278" s="36">
        <v>889.93333333333339</v>
      </c>
      <c r="K278" s="31">
        <v>864.5</v>
      </c>
      <c r="L278" s="31">
        <v>838.4</v>
      </c>
      <c r="M278" s="31">
        <v>4.73325</v>
      </c>
      <c r="N278" s="1"/>
      <c r="O278" s="1"/>
    </row>
    <row r="279" spans="1:15" ht="12.75" customHeight="1">
      <c r="A279" s="33">
        <v>269</v>
      </c>
      <c r="B279" s="53" t="s">
        <v>867</v>
      </c>
      <c r="C279" s="31">
        <v>555.35</v>
      </c>
      <c r="D279" s="36">
        <v>560.1</v>
      </c>
      <c r="E279" s="36">
        <v>547.25</v>
      </c>
      <c r="F279" s="36">
        <v>539.15</v>
      </c>
      <c r="G279" s="36">
        <v>526.29999999999995</v>
      </c>
      <c r="H279" s="36">
        <v>568.20000000000005</v>
      </c>
      <c r="I279" s="36">
        <v>581.05000000000018</v>
      </c>
      <c r="J279" s="36">
        <v>589.15000000000009</v>
      </c>
      <c r="K279" s="31">
        <v>572.95000000000005</v>
      </c>
      <c r="L279" s="31">
        <v>552</v>
      </c>
      <c r="M279" s="31">
        <v>7.0346500000000001</v>
      </c>
      <c r="N279" s="1"/>
      <c r="O279" s="1"/>
    </row>
    <row r="280" spans="1:15" ht="12.75" customHeight="1">
      <c r="A280" s="33">
        <v>270</v>
      </c>
      <c r="B280" s="53" t="s">
        <v>410</v>
      </c>
      <c r="C280" s="31">
        <v>1243.6500000000001</v>
      </c>
      <c r="D280" s="36">
        <v>1223.55</v>
      </c>
      <c r="E280" s="36">
        <v>1195.0999999999999</v>
      </c>
      <c r="F280" s="36">
        <v>1146.55</v>
      </c>
      <c r="G280" s="36">
        <v>1118.0999999999999</v>
      </c>
      <c r="H280" s="36">
        <v>1272.0999999999999</v>
      </c>
      <c r="I280" s="36">
        <v>1300.5500000000002</v>
      </c>
      <c r="J280" s="36">
        <v>1349.1</v>
      </c>
      <c r="K280" s="31">
        <v>1252</v>
      </c>
      <c r="L280" s="31">
        <v>1175</v>
      </c>
      <c r="M280" s="31">
        <v>9.5410000000000004</v>
      </c>
      <c r="N280" s="1"/>
      <c r="O280" s="1"/>
    </row>
    <row r="281" spans="1:15" ht="12.75" customHeight="1">
      <c r="A281" s="33">
        <v>271</v>
      </c>
      <c r="B281" s="53" t="s">
        <v>411</v>
      </c>
      <c r="C281" s="31">
        <v>545.45000000000005</v>
      </c>
      <c r="D281" s="36">
        <v>546.51666666666677</v>
      </c>
      <c r="E281" s="36">
        <v>540.93333333333351</v>
      </c>
      <c r="F281" s="36">
        <v>536.41666666666674</v>
      </c>
      <c r="G281" s="36">
        <v>530.83333333333348</v>
      </c>
      <c r="H281" s="36">
        <v>551.03333333333353</v>
      </c>
      <c r="I281" s="36">
        <v>556.61666666666679</v>
      </c>
      <c r="J281" s="36">
        <v>561.13333333333355</v>
      </c>
      <c r="K281" s="31">
        <v>552.1</v>
      </c>
      <c r="L281" s="31">
        <v>542</v>
      </c>
      <c r="M281" s="31">
        <v>2.8515700000000002</v>
      </c>
      <c r="N281" s="1"/>
      <c r="O281" s="1"/>
    </row>
    <row r="282" spans="1:15" ht="12.75" customHeight="1">
      <c r="A282" s="33">
        <v>272</v>
      </c>
      <c r="B282" s="53" t="s">
        <v>412</v>
      </c>
      <c r="C282" s="31">
        <v>914.4</v>
      </c>
      <c r="D282" s="36">
        <v>923.94999999999993</v>
      </c>
      <c r="E282" s="36">
        <v>900.44999999999982</v>
      </c>
      <c r="F282" s="36">
        <v>886.49999999999989</v>
      </c>
      <c r="G282" s="36">
        <v>862.99999999999977</v>
      </c>
      <c r="H282" s="36">
        <v>937.89999999999986</v>
      </c>
      <c r="I282" s="36">
        <v>961.40000000000009</v>
      </c>
      <c r="J282" s="36">
        <v>975.34999999999991</v>
      </c>
      <c r="K282" s="31">
        <v>947.45</v>
      </c>
      <c r="L282" s="31">
        <v>910</v>
      </c>
      <c r="M282" s="31">
        <v>5.4707299999999996</v>
      </c>
      <c r="N282" s="1"/>
      <c r="O282" s="1"/>
    </row>
    <row r="283" spans="1:15" ht="12.75" customHeight="1">
      <c r="A283" s="33">
        <v>273</v>
      </c>
      <c r="B283" s="53" t="s">
        <v>413</v>
      </c>
      <c r="C283" s="31">
        <v>4133.1000000000004</v>
      </c>
      <c r="D283" s="36">
        <v>4127.4666666666672</v>
      </c>
      <c r="E283" s="36">
        <v>4089.1333333333341</v>
      </c>
      <c r="F283" s="36">
        <v>4045.166666666667</v>
      </c>
      <c r="G283" s="36">
        <v>4006.8333333333339</v>
      </c>
      <c r="H283" s="36">
        <v>4171.4333333333343</v>
      </c>
      <c r="I283" s="36">
        <v>4209.7666666666664</v>
      </c>
      <c r="J283" s="36">
        <v>4253.7333333333345</v>
      </c>
      <c r="K283" s="31">
        <v>4165.8</v>
      </c>
      <c r="L283" s="31">
        <v>4083.5</v>
      </c>
      <c r="M283" s="31">
        <v>1.5828199999999999</v>
      </c>
      <c r="N283" s="1"/>
      <c r="O283" s="1"/>
    </row>
    <row r="284" spans="1:15" ht="12.75" customHeight="1">
      <c r="A284" s="33">
        <v>274</v>
      </c>
      <c r="B284" s="53" t="s">
        <v>414</v>
      </c>
      <c r="C284" s="31">
        <v>362.35</v>
      </c>
      <c r="D284" s="36">
        <v>366.11666666666673</v>
      </c>
      <c r="E284" s="36">
        <v>357.43333333333345</v>
      </c>
      <c r="F284" s="36">
        <v>352.51666666666671</v>
      </c>
      <c r="G284" s="36">
        <v>343.83333333333343</v>
      </c>
      <c r="H284" s="36">
        <v>371.03333333333347</v>
      </c>
      <c r="I284" s="36">
        <v>379.71666666666675</v>
      </c>
      <c r="J284" s="36">
        <v>384.6333333333335</v>
      </c>
      <c r="K284" s="31">
        <v>374.8</v>
      </c>
      <c r="L284" s="31">
        <v>361.2</v>
      </c>
      <c r="M284" s="31">
        <v>7.3064799999999996</v>
      </c>
      <c r="N284" s="1"/>
      <c r="O284" s="1"/>
    </row>
    <row r="285" spans="1:15" ht="12.75" customHeight="1">
      <c r="A285" s="33">
        <v>275</v>
      </c>
      <c r="B285" s="53" t="s">
        <v>415</v>
      </c>
      <c r="C285" s="31">
        <v>1708.3</v>
      </c>
      <c r="D285" s="36">
        <v>1728.1000000000001</v>
      </c>
      <c r="E285" s="36">
        <v>1684.2000000000003</v>
      </c>
      <c r="F285" s="36">
        <v>1660.1000000000001</v>
      </c>
      <c r="G285" s="36">
        <v>1616.2000000000003</v>
      </c>
      <c r="H285" s="36">
        <v>1752.2000000000003</v>
      </c>
      <c r="I285" s="36">
        <v>1796.1000000000004</v>
      </c>
      <c r="J285" s="36">
        <v>1820.2000000000003</v>
      </c>
      <c r="K285" s="31">
        <v>1772</v>
      </c>
      <c r="L285" s="31">
        <v>1704</v>
      </c>
      <c r="M285" s="31">
        <v>5.9022699999999997</v>
      </c>
      <c r="N285" s="1"/>
      <c r="O285" s="1"/>
    </row>
    <row r="286" spans="1:15" ht="12.75" customHeight="1">
      <c r="A286" s="33">
        <v>276</v>
      </c>
      <c r="B286" s="53" t="s">
        <v>416</v>
      </c>
      <c r="C286" s="31">
        <v>280.39999999999998</v>
      </c>
      <c r="D286" s="36">
        <v>281.48333333333329</v>
      </c>
      <c r="E286" s="36">
        <v>278.06666666666661</v>
      </c>
      <c r="F286" s="36">
        <v>275.73333333333329</v>
      </c>
      <c r="G286" s="36">
        <v>272.31666666666661</v>
      </c>
      <c r="H286" s="36">
        <v>283.81666666666661</v>
      </c>
      <c r="I286" s="36">
        <v>287.23333333333323</v>
      </c>
      <c r="J286" s="36">
        <v>289.56666666666661</v>
      </c>
      <c r="K286" s="31">
        <v>284.89999999999998</v>
      </c>
      <c r="L286" s="31">
        <v>279.14999999999998</v>
      </c>
      <c r="M286" s="31">
        <v>4.9399899999999999</v>
      </c>
      <c r="N286" s="1"/>
      <c r="O286" s="1"/>
    </row>
    <row r="287" spans="1:15" ht="12.75" customHeight="1">
      <c r="A287" s="33">
        <v>277</v>
      </c>
      <c r="B287" s="53" t="s">
        <v>798</v>
      </c>
      <c r="C287" s="31">
        <v>923.3</v>
      </c>
      <c r="D287" s="36">
        <v>933.41666666666663</v>
      </c>
      <c r="E287" s="36">
        <v>904.88333333333321</v>
      </c>
      <c r="F287" s="36">
        <v>886.46666666666658</v>
      </c>
      <c r="G287" s="36">
        <v>857.93333333333317</v>
      </c>
      <c r="H287" s="36">
        <v>951.83333333333326</v>
      </c>
      <c r="I287" s="36">
        <v>980.36666666666679</v>
      </c>
      <c r="J287" s="36">
        <v>998.7833333333333</v>
      </c>
      <c r="K287" s="31">
        <v>961.95</v>
      </c>
      <c r="L287" s="31">
        <v>915</v>
      </c>
      <c r="M287" s="31">
        <v>1.49308</v>
      </c>
      <c r="N287" s="1"/>
      <c r="O287" s="1"/>
    </row>
    <row r="288" spans="1:15" ht="12.75" customHeight="1">
      <c r="A288" s="33">
        <v>278</v>
      </c>
      <c r="B288" s="53" t="s">
        <v>417</v>
      </c>
      <c r="C288" s="31">
        <v>1471.1</v>
      </c>
      <c r="D288" s="36">
        <v>1467.0166666666667</v>
      </c>
      <c r="E288" s="36">
        <v>1448.0833333333333</v>
      </c>
      <c r="F288" s="36">
        <v>1425.0666666666666</v>
      </c>
      <c r="G288" s="36">
        <v>1406.1333333333332</v>
      </c>
      <c r="H288" s="36">
        <v>1490.0333333333333</v>
      </c>
      <c r="I288" s="36">
        <v>1508.9666666666667</v>
      </c>
      <c r="J288" s="36">
        <v>1531.9833333333333</v>
      </c>
      <c r="K288" s="31">
        <v>1485.95</v>
      </c>
      <c r="L288" s="31">
        <v>1444</v>
      </c>
      <c r="M288" s="31">
        <v>0.94198999999999999</v>
      </c>
      <c r="N288" s="1"/>
      <c r="O288" s="1"/>
    </row>
    <row r="289" spans="1:15" ht="12.75" customHeight="1">
      <c r="A289" s="33">
        <v>279</v>
      </c>
      <c r="B289" s="53" t="s">
        <v>786</v>
      </c>
      <c r="C289" s="31">
        <v>1244.75</v>
      </c>
      <c r="D289" s="36">
        <v>1242.3166666666666</v>
      </c>
      <c r="E289" s="36">
        <v>1225.3833333333332</v>
      </c>
      <c r="F289" s="36">
        <v>1206.0166666666667</v>
      </c>
      <c r="G289" s="36">
        <v>1189.0833333333333</v>
      </c>
      <c r="H289" s="36">
        <v>1261.6833333333332</v>
      </c>
      <c r="I289" s="36">
        <v>1278.6166666666666</v>
      </c>
      <c r="J289" s="36">
        <v>1297.9833333333331</v>
      </c>
      <c r="K289" s="31">
        <v>1259.25</v>
      </c>
      <c r="L289" s="31">
        <v>1222.95</v>
      </c>
      <c r="M289" s="31">
        <v>3.5928300000000002</v>
      </c>
      <c r="N289" s="1"/>
      <c r="O289" s="1"/>
    </row>
    <row r="290" spans="1:15" ht="12.75" customHeight="1">
      <c r="A290" s="33">
        <v>280</v>
      </c>
      <c r="B290" s="53" t="s">
        <v>418</v>
      </c>
      <c r="C290" s="31">
        <v>536.54999999999995</v>
      </c>
      <c r="D290" s="36">
        <v>536.18333333333328</v>
      </c>
      <c r="E290" s="36">
        <v>532.36666666666656</v>
      </c>
      <c r="F290" s="36">
        <v>528.18333333333328</v>
      </c>
      <c r="G290" s="36">
        <v>524.36666666666656</v>
      </c>
      <c r="H290" s="36">
        <v>540.36666666666656</v>
      </c>
      <c r="I290" s="36">
        <v>544.18333333333339</v>
      </c>
      <c r="J290" s="36">
        <v>548.36666666666656</v>
      </c>
      <c r="K290" s="31">
        <v>540</v>
      </c>
      <c r="L290" s="31">
        <v>532</v>
      </c>
      <c r="M290" s="31">
        <v>9.35337</v>
      </c>
      <c r="N290" s="1"/>
      <c r="O290" s="1"/>
    </row>
    <row r="291" spans="1:15" ht="12.75" customHeight="1">
      <c r="A291" s="33">
        <v>281</v>
      </c>
      <c r="B291" s="53" t="s">
        <v>419</v>
      </c>
      <c r="C291" s="31">
        <v>295.2</v>
      </c>
      <c r="D291" s="36">
        <v>297.46666666666664</v>
      </c>
      <c r="E291" s="36">
        <v>292.0333333333333</v>
      </c>
      <c r="F291" s="36">
        <v>288.86666666666667</v>
      </c>
      <c r="G291" s="36">
        <v>283.43333333333334</v>
      </c>
      <c r="H291" s="36">
        <v>300.63333333333327</v>
      </c>
      <c r="I291" s="36">
        <v>306.06666666666655</v>
      </c>
      <c r="J291" s="36">
        <v>309.23333333333323</v>
      </c>
      <c r="K291" s="31">
        <v>302.89999999999998</v>
      </c>
      <c r="L291" s="31">
        <v>294.3</v>
      </c>
      <c r="M291" s="31">
        <v>5.2489499999999998</v>
      </c>
      <c r="N291" s="1"/>
      <c r="O291" s="1"/>
    </row>
    <row r="292" spans="1:15" ht="12.75" customHeight="1">
      <c r="A292" s="33">
        <v>282</v>
      </c>
      <c r="B292" s="53" t="s">
        <v>420</v>
      </c>
      <c r="C292" s="31">
        <v>211.05</v>
      </c>
      <c r="D292" s="36">
        <v>212.76333333333332</v>
      </c>
      <c r="E292" s="36">
        <v>208.84666666666664</v>
      </c>
      <c r="F292" s="36">
        <v>206.64333333333332</v>
      </c>
      <c r="G292" s="36">
        <v>202.72666666666663</v>
      </c>
      <c r="H292" s="36">
        <v>214.96666666666664</v>
      </c>
      <c r="I292" s="36">
        <v>218.88333333333333</v>
      </c>
      <c r="J292" s="36">
        <v>221.08666666666664</v>
      </c>
      <c r="K292" s="31">
        <v>216.68</v>
      </c>
      <c r="L292" s="31">
        <v>210.56</v>
      </c>
      <c r="M292" s="31">
        <v>9.4346599999999992</v>
      </c>
      <c r="N292" s="1"/>
      <c r="O292" s="1"/>
    </row>
    <row r="293" spans="1:15" ht="12.75" customHeight="1">
      <c r="A293" s="33">
        <v>283</v>
      </c>
      <c r="B293" s="53" t="s">
        <v>830</v>
      </c>
      <c r="C293" s="31">
        <v>4278.6499999999996</v>
      </c>
      <c r="D293" s="36">
        <v>4291.2333333333336</v>
      </c>
      <c r="E293" s="36">
        <v>4233.9666666666672</v>
      </c>
      <c r="F293" s="36">
        <v>4189.2833333333338</v>
      </c>
      <c r="G293" s="36">
        <v>4132.0166666666673</v>
      </c>
      <c r="H293" s="36">
        <v>4335.916666666667</v>
      </c>
      <c r="I293" s="36">
        <v>4393.1833333333334</v>
      </c>
      <c r="J293" s="36">
        <v>4437.8666666666668</v>
      </c>
      <c r="K293" s="31">
        <v>4348.5</v>
      </c>
      <c r="L293" s="31">
        <v>4246.55</v>
      </c>
      <c r="M293" s="31">
        <v>0.85443999999999998</v>
      </c>
      <c r="N293" s="1"/>
      <c r="O293" s="1"/>
    </row>
    <row r="294" spans="1:15" ht="12.75" customHeight="1">
      <c r="A294" s="33">
        <v>284</v>
      </c>
      <c r="B294" s="53" t="s">
        <v>421</v>
      </c>
      <c r="C294" s="31">
        <v>853.05</v>
      </c>
      <c r="D294" s="36">
        <v>850.16666666666663</v>
      </c>
      <c r="E294" s="36">
        <v>841.33333333333326</v>
      </c>
      <c r="F294" s="36">
        <v>829.61666666666667</v>
      </c>
      <c r="G294" s="36">
        <v>820.7833333333333</v>
      </c>
      <c r="H294" s="36">
        <v>861.88333333333321</v>
      </c>
      <c r="I294" s="36">
        <v>870.71666666666647</v>
      </c>
      <c r="J294" s="36">
        <v>882.43333333333317</v>
      </c>
      <c r="K294" s="31">
        <v>859</v>
      </c>
      <c r="L294" s="31">
        <v>838.45</v>
      </c>
      <c r="M294" s="31">
        <v>2.6152199999999999</v>
      </c>
      <c r="N294" s="1"/>
      <c r="O294" s="1"/>
    </row>
    <row r="295" spans="1:15" ht="12.75" customHeight="1">
      <c r="A295" s="33">
        <v>285</v>
      </c>
      <c r="B295" s="53" t="s">
        <v>797</v>
      </c>
      <c r="C295" s="31">
        <v>909</v>
      </c>
      <c r="D295" s="36">
        <v>890.1</v>
      </c>
      <c r="E295" s="36">
        <v>865.2</v>
      </c>
      <c r="F295" s="36">
        <v>821.4</v>
      </c>
      <c r="G295" s="36">
        <v>796.5</v>
      </c>
      <c r="H295" s="36">
        <v>933.90000000000009</v>
      </c>
      <c r="I295" s="36">
        <v>958.8</v>
      </c>
      <c r="J295" s="36">
        <v>1002.6000000000001</v>
      </c>
      <c r="K295" s="31">
        <v>915</v>
      </c>
      <c r="L295" s="31">
        <v>846.3</v>
      </c>
      <c r="M295" s="31">
        <v>30.33793</v>
      </c>
      <c r="N295" s="1"/>
      <c r="O295" s="1"/>
    </row>
    <row r="296" spans="1:15" ht="12.75" customHeight="1">
      <c r="A296" s="33">
        <v>286</v>
      </c>
      <c r="B296" s="53" t="s">
        <v>158</v>
      </c>
      <c r="C296" s="31">
        <v>1772.75</v>
      </c>
      <c r="D296" s="36">
        <v>1772.4000000000003</v>
      </c>
      <c r="E296" s="36">
        <v>1763.0000000000007</v>
      </c>
      <c r="F296" s="36">
        <v>1753.2500000000005</v>
      </c>
      <c r="G296" s="36">
        <v>1743.8500000000008</v>
      </c>
      <c r="H296" s="36">
        <v>1782.1500000000005</v>
      </c>
      <c r="I296" s="36">
        <v>1791.5500000000002</v>
      </c>
      <c r="J296" s="36">
        <v>1801.3000000000004</v>
      </c>
      <c r="K296" s="31">
        <v>1781.8</v>
      </c>
      <c r="L296" s="31">
        <v>1762.65</v>
      </c>
      <c r="M296" s="31">
        <v>24.72221</v>
      </c>
      <c r="N296" s="1"/>
      <c r="O296" s="1"/>
    </row>
    <row r="297" spans="1:15" ht="12.75" customHeight="1">
      <c r="A297" s="33">
        <v>287</v>
      </c>
      <c r="B297" s="53" t="s">
        <v>422</v>
      </c>
      <c r="C297" s="31">
        <v>2191.5</v>
      </c>
      <c r="D297" s="36">
        <v>2180.65</v>
      </c>
      <c r="E297" s="36">
        <v>2144.3000000000002</v>
      </c>
      <c r="F297" s="36">
        <v>2097.1</v>
      </c>
      <c r="G297" s="36">
        <v>2060.75</v>
      </c>
      <c r="H297" s="36">
        <v>2227.8500000000004</v>
      </c>
      <c r="I297" s="36">
        <v>2264.1999999999998</v>
      </c>
      <c r="J297" s="36">
        <v>2311.4000000000005</v>
      </c>
      <c r="K297" s="31">
        <v>2217</v>
      </c>
      <c r="L297" s="31">
        <v>2133.4499999999998</v>
      </c>
      <c r="M297" s="31">
        <v>1.7984199999999999</v>
      </c>
      <c r="N297" s="1"/>
      <c r="O297" s="1"/>
    </row>
    <row r="298" spans="1:15" ht="12.75" customHeight="1">
      <c r="A298" s="33">
        <v>288</v>
      </c>
      <c r="B298" s="53" t="s">
        <v>841</v>
      </c>
      <c r="C298" s="31">
        <v>165.65</v>
      </c>
      <c r="D298" s="36">
        <v>166.88666666666666</v>
      </c>
      <c r="E298" s="36">
        <v>163.86333333333332</v>
      </c>
      <c r="F298" s="36">
        <v>162.07666666666665</v>
      </c>
      <c r="G298" s="36">
        <v>159.05333333333331</v>
      </c>
      <c r="H298" s="36">
        <v>168.67333333333332</v>
      </c>
      <c r="I298" s="36">
        <v>171.69666666666663</v>
      </c>
      <c r="J298" s="36">
        <v>173.48333333333332</v>
      </c>
      <c r="K298" s="31">
        <v>169.91</v>
      </c>
      <c r="L298" s="31">
        <v>165.1</v>
      </c>
      <c r="M298" s="31">
        <v>39.095080000000003</v>
      </c>
      <c r="N298" s="1"/>
      <c r="O298" s="1"/>
    </row>
    <row r="299" spans="1:15" ht="12.75" customHeight="1">
      <c r="A299" s="33">
        <v>289</v>
      </c>
      <c r="B299" s="53" t="s">
        <v>164</v>
      </c>
      <c r="C299" s="31">
        <v>4896.3500000000004</v>
      </c>
      <c r="D299" s="36">
        <v>4907.4000000000005</v>
      </c>
      <c r="E299" s="36">
        <v>4853.8000000000011</v>
      </c>
      <c r="F299" s="36">
        <v>4811.2500000000009</v>
      </c>
      <c r="G299" s="36">
        <v>4757.6500000000015</v>
      </c>
      <c r="H299" s="36">
        <v>4949.9500000000007</v>
      </c>
      <c r="I299" s="36">
        <v>5003.5500000000011</v>
      </c>
      <c r="J299" s="36">
        <v>5046.1000000000004</v>
      </c>
      <c r="K299" s="31">
        <v>4961</v>
      </c>
      <c r="L299" s="31">
        <v>4864.8500000000004</v>
      </c>
      <c r="M299" s="31">
        <v>1.05542</v>
      </c>
      <c r="N299" s="1"/>
      <c r="O299" s="1"/>
    </row>
    <row r="300" spans="1:15" ht="12.75" customHeight="1">
      <c r="A300" s="33">
        <v>290</v>
      </c>
      <c r="B300" s="53" t="s">
        <v>161</v>
      </c>
      <c r="C300" s="31">
        <v>640</v>
      </c>
      <c r="D300" s="36">
        <v>641.58333333333337</v>
      </c>
      <c r="E300" s="36">
        <v>632.41666666666674</v>
      </c>
      <c r="F300" s="36">
        <v>624.83333333333337</v>
      </c>
      <c r="G300" s="36">
        <v>615.66666666666674</v>
      </c>
      <c r="H300" s="36">
        <v>649.16666666666674</v>
      </c>
      <c r="I300" s="36">
        <v>658.33333333333348</v>
      </c>
      <c r="J300" s="36">
        <v>665.91666666666674</v>
      </c>
      <c r="K300" s="31">
        <v>650.75</v>
      </c>
      <c r="L300" s="31">
        <v>634</v>
      </c>
      <c r="M300" s="31">
        <v>43.624789999999997</v>
      </c>
      <c r="N300" s="1"/>
      <c r="O300" s="1"/>
    </row>
    <row r="301" spans="1:15" ht="12.75" customHeight="1">
      <c r="A301" s="33">
        <v>291</v>
      </c>
      <c r="B301" s="53" t="s">
        <v>163</v>
      </c>
      <c r="C301" s="31">
        <v>5338.3</v>
      </c>
      <c r="D301" s="36">
        <v>5402.05</v>
      </c>
      <c r="E301" s="36">
        <v>5257.1</v>
      </c>
      <c r="F301" s="36">
        <v>5175.9000000000005</v>
      </c>
      <c r="G301" s="36">
        <v>5030.9500000000007</v>
      </c>
      <c r="H301" s="36">
        <v>5483.25</v>
      </c>
      <c r="I301" s="36">
        <v>5628.1999999999989</v>
      </c>
      <c r="J301" s="36">
        <v>5709.4</v>
      </c>
      <c r="K301" s="31">
        <v>5547</v>
      </c>
      <c r="L301" s="31">
        <v>5320.85</v>
      </c>
      <c r="M301" s="31">
        <v>4.9681199999999999</v>
      </c>
      <c r="N301" s="1"/>
      <c r="O301" s="1"/>
    </row>
    <row r="302" spans="1:15" ht="12.75" customHeight="1">
      <c r="A302" s="33">
        <v>292</v>
      </c>
      <c r="B302" s="53" t="s">
        <v>162</v>
      </c>
      <c r="C302" s="31">
        <v>3553.55</v>
      </c>
      <c r="D302" s="36">
        <v>3576.5833333333335</v>
      </c>
      <c r="E302" s="36">
        <v>3524.416666666667</v>
      </c>
      <c r="F302" s="36">
        <v>3495.2833333333333</v>
      </c>
      <c r="G302" s="36">
        <v>3443.1166666666668</v>
      </c>
      <c r="H302" s="36">
        <v>3605.7166666666672</v>
      </c>
      <c r="I302" s="36">
        <v>3657.8833333333341</v>
      </c>
      <c r="J302" s="36">
        <v>3687.0166666666673</v>
      </c>
      <c r="K302" s="31">
        <v>3628.75</v>
      </c>
      <c r="L302" s="31">
        <v>3547.45</v>
      </c>
      <c r="M302" s="31">
        <v>20.380880000000001</v>
      </c>
      <c r="N302" s="1"/>
      <c r="O302" s="1"/>
    </row>
    <row r="303" spans="1:15" ht="12.75" customHeight="1">
      <c r="A303" s="33">
        <v>293</v>
      </c>
      <c r="B303" s="53" t="s">
        <v>423</v>
      </c>
      <c r="C303" s="31">
        <v>489.85</v>
      </c>
      <c r="D303" s="36">
        <v>493.5</v>
      </c>
      <c r="E303" s="36">
        <v>484.6</v>
      </c>
      <c r="F303" s="36">
        <v>479.35</v>
      </c>
      <c r="G303" s="36">
        <v>470.45000000000005</v>
      </c>
      <c r="H303" s="36">
        <v>498.75</v>
      </c>
      <c r="I303" s="36">
        <v>507.65</v>
      </c>
      <c r="J303" s="36">
        <v>512.9</v>
      </c>
      <c r="K303" s="31">
        <v>502.4</v>
      </c>
      <c r="L303" s="31">
        <v>488.25</v>
      </c>
      <c r="M303" s="31">
        <v>1.59798</v>
      </c>
      <c r="N303" s="1"/>
      <c r="O303" s="1"/>
    </row>
    <row r="304" spans="1:15" ht="12.75" customHeight="1">
      <c r="A304" s="33">
        <v>294</v>
      </c>
      <c r="B304" s="53" t="s">
        <v>160</v>
      </c>
      <c r="C304" s="31">
        <v>431.75</v>
      </c>
      <c r="D304" s="36">
        <v>436.06666666666666</v>
      </c>
      <c r="E304" s="36">
        <v>426.13333333333333</v>
      </c>
      <c r="F304" s="36">
        <v>420.51666666666665</v>
      </c>
      <c r="G304" s="36">
        <v>410.58333333333331</v>
      </c>
      <c r="H304" s="36">
        <v>441.68333333333334</v>
      </c>
      <c r="I304" s="36">
        <v>451.61666666666662</v>
      </c>
      <c r="J304" s="36">
        <v>457.23333333333335</v>
      </c>
      <c r="K304" s="31">
        <v>446</v>
      </c>
      <c r="L304" s="31">
        <v>430.45</v>
      </c>
      <c r="M304" s="31">
        <v>21.50488</v>
      </c>
      <c r="N304" s="1"/>
      <c r="O304" s="1"/>
    </row>
    <row r="305" spans="1:15" ht="12.75" customHeight="1">
      <c r="A305" s="33">
        <v>295</v>
      </c>
      <c r="B305" s="53" t="s">
        <v>424</v>
      </c>
      <c r="C305" s="31">
        <v>267.35000000000002</v>
      </c>
      <c r="D305" s="36">
        <v>267.18333333333334</v>
      </c>
      <c r="E305" s="36">
        <v>255.36666666666667</v>
      </c>
      <c r="F305" s="36">
        <v>243.38333333333333</v>
      </c>
      <c r="G305" s="36">
        <v>231.56666666666666</v>
      </c>
      <c r="H305" s="36">
        <v>279.16666666666669</v>
      </c>
      <c r="I305" s="36">
        <v>290.98333333333341</v>
      </c>
      <c r="J305" s="36">
        <v>302.9666666666667</v>
      </c>
      <c r="K305" s="31">
        <v>279</v>
      </c>
      <c r="L305" s="31">
        <v>255.2</v>
      </c>
      <c r="M305" s="31">
        <v>139.24781999999999</v>
      </c>
      <c r="N305" s="1"/>
      <c r="O305" s="1"/>
    </row>
    <row r="306" spans="1:15" ht="12.75" customHeight="1">
      <c r="A306" s="33">
        <v>296</v>
      </c>
      <c r="B306" s="53" t="s">
        <v>425</v>
      </c>
      <c r="C306" s="31">
        <v>126.24</v>
      </c>
      <c r="D306" s="36">
        <v>129.77000000000001</v>
      </c>
      <c r="E306" s="36">
        <v>121.54000000000002</v>
      </c>
      <c r="F306" s="36">
        <v>116.84</v>
      </c>
      <c r="G306" s="36">
        <v>108.61000000000001</v>
      </c>
      <c r="H306" s="36">
        <v>134.47000000000003</v>
      </c>
      <c r="I306" s="36">
        <v>142.69999999999999</v>
      </c>
      <c r="J306" s="36">
        <v>147.40000000000003</v>
      </c>
      <c r="K306" s="31">
        <v>138</v>
      </c>
      <c r="L306" s="31">
        <v>125.07</v>
      </c>
      <c r="M306" s="31">
        <v>177.99431000000001</v>
      </c>
      <c r="N306" s="1"/>
      <c r="O306" s="1"/>
    </row>
    <row r="307" spans="1:15" ht="12.75" customHeight="1">
      <c r="A307" s="33">
        <v>297</v>
      </c>
      <c r="B307" s="53" t="s">
        <v>278</v>
      </c>
      <c r="C307" s="31">
        <v>1125.5999999999999</v>
      </c>
      <c r="D307" s="36">
        <v>1130.9666666666667</v>
      </c>
      <c r="E307" s="36">
        <v>1113.5333333333333</v>
      </c>
      <c r="F307" s="36">
        <v>1101.4666666666667</v>
      </c>
      <c r="G307" s="36">
        <v>1084.0333333333333</v>
      </c>
      <c r="H307" s="36">
        <v>1143.0333333333333</v>
      </c>
      <c r="I307" s="36">
        <v>1160.4666666666667</v>
      </c>
      <c r="J307" s="36">
        <v>1172.5333333333333</v>
      </c>
      <c r="K307" s="31">
        <v>1148.4000000000001</v>
      </c>
      <c r="L307" s="31">
        <v>1118.9000000000001</v>
      </c>
      <c r="M307" s="31">
        <v>26.158899999999999</v>
      </c>
      <c r="N307" s="1"/>
      <c r="O307" s="1"/>
    </row>
    <row r="308" spans="1:15" ht="12.75" customHeight="1">
      <c r="A308" s="33">
        <v>298</v>
      </c>
      <c r="B308" s="53" t="s">
        <v>279</v>
      </c>
      <c r="C308" s="31">
        <v>7661.25</v>
      </c>
      <c r="D308" s="36">
        <v>7728.1500000000005</v>
      </c>
      <c r="E308" s="36">
        <v>7574.3500000000013</v>
      </c>
      <c r="F308" s="36">
        <v>7487.4500000000007</v>
      </c>
      <c r="G308" s="36">
        <v>7333.6500000000015</v>
      </c>
      <c r="H308" s="36">
        <v>7815.0500000000011</v>
      </c>
      <c r="I308" s="36">
        <v>7968.85</v>
      </c>
      <c r="J308" s="36">
        <v>8055.7500000000009</v>
      </c>
      <c r="K308" s="31">
        <v>7881.95</v>
      </c>
      <c r="L308" s="31">
        <v>7641.25</v>
      </c>
      <c r="M308" s="31">
        <v>0.50985000000000003</v>
      </c>
      <c r="N308" s="1"/>
      <c r="O308" s="1"/>
    </row>
    <row r="309" spans="1:15" ht="12.75" customHeight="1">
      <c r="A309" s="33">
        <v>299</v>
      </c>
      <c r="B309" s="53" t="s">
        <v>868</v>
      </c>
      <c r="C309" s="31">
        <v>738.4</v>
      </c>
      <c r="D309" s="36">
        <v>737.19999999999993</v>
      </c>
      <c r="E309" s="36">
        <v>728.04999999999984</v>
      </c>
      <c r="F309" s="36">
        <v>717.69999999999993</v>
      </c>
      <c r="G309" s="36">
        <v>708.54999999999984</v>
      </c>
      <c r="H309" s="36">
        <v>747.54999999999984</v>
      </c>
      <c r="I309" s="36">
        <v>756.69999999999993</v>
      </c>
      <c r="J309" s="36">
        <v>767.04999999999984</v>
      </c>
      <c r="K309" s="31">
        <v>746.35</v>
      </c>
      <c r="L309" s="31">
        <v>726.85</v>
      </c>
      <c r="M309" s="31">
        <v>2.98834</v>
      </c>
      <c r="N309" s="1"/>
      <c r="O309" s="1"/>
    </row>
    <row r="310" spans="1:15" ht="12.75" customHeight="1">
      <c r="A310" s="33">
        <v>300</v>
      </c>
      <c r="B310" s="53" t="s">
        <v>165</v>
      </c>
      <c r="C310" s="31">
        <v>2050.8000000000002</v>
      </c>
      <c r="D310" s="36">
        <v>2040.2666666666671</v>
      </c>
      <c r="E310" s="36">
        <v>2013.6333333333341</v>
      </c>
      <c r="F310" s="36">
        <v>1976.4666666666669</v>
      </c>
      <c r="G310" s="36">
        <v>1949.8333333333339</v>
      </c>
      <c r="H310" s="36">
        <v>2077.4333333333343</v>
      </c>
      <c r="I310" s="36">
        <v>2104.0666666666671</v>
      </c>
      <c r="J310" s="36">
        <v>2141.2333333333345</v>
      </c>
      <c r="K310" s="31">
        <v>2066.9</v>
      </c>
      <c r="L310" s="31">
        <v>2003.1</v>
      </c>
      <c r="M310" s="31">
        <v>41.734430000000003</v>
      </c>
      <c r="N310" s="1"/>
      <c r="O310" s="1"/>
    </row>
    <row r="311" spans="1:15" ht="12.75" customHeight="1">
      <c r="A311" s="33">
        <v>301</v>
      </c>
      <c r="B311" s="53" t="s">
        <v>426</v>
      </c>
      <c r="C311" s="31">
        <v>101.24</v>
      </c>
      <c r="D311" s="36">
        <v>102.08999999999999</v>
      </c>
      <c r="E311" s="36">
        <v>99.449999999999974</v>
      </c>
      <c r="F311" s="36">
        <v>97.659999999999982</v>
      </c>
      <c r="G311" s="36">
        <v>95.019999999999968</v>
      </c>
      <c r="H311" s="36">
        <v>103.87999999999998</v>
      </c>
      <c r="I311" s="36">
        <v>106.52</v>
      </c>
      <c r="J311" s="36">
        <v>108.30999999999999</v>
      </c>
      <c r="K311" s="31">
        <v>104.73</v>
      </c>
      <c r="L311" s="31">
        <v>100.3</v>
      </c>
      <c r="M311" s="31">
        <v>132.76044999999999</v>
      </c>
      <c r="N311" s="1"/>
      <c r="O311" s="1"/>
    </row>
    <row r="312" spans="1:15" ht="12.75" customHeight="1">
      <c r="A312" s="33">
        <v>302</v>
      </c>
      <c r="B312" s="53" t="s">
        <v>178</v>
      </c>
      <c r="C312" s="31">
        <v>140391.54999999999</v>
      </c>
      <c r="D312" s="36">
        <v>138297.18333333332</v>
      </c>
      <c r="E312" s="36">
        <v>134094.36666666664</v>
      </c>
      <c r="F312" s="36">
        <v>127797.18333333332</v>
      </c>
      <c r="G312" s="36">
        <v>123594.36666666664</v>
      </c>
      <c r="H312" s="36">
        <v>144594.36666666664</v>
      </c>
      <c r="I312" s="36">
        <v>148797.18333333335</v>
      </c>
      <c r="J312" s="36">
        <v>155094.36666666664</v>
      </c>
      <c r="K312" s="31">
        <v>142500</v>
      </c>
      <c r="L312" s="31">
        <v>132000</v>
      </c>
      <c r="M312" s="31">
        <v>0.39876</v>
      </c>
      <c r="N312" s="1"/>
      <c r="O312" s="1"/>
    </row>
    <row r="313" spans="1:15" ht="12.75" customHeight="1">
      <c r="A313" s="33">
        <v>303</v>
      </c>
      <c r="B313" s="53" t="s">
        <v>427</v>
      </c>
      <c r="C313" s="31">
        <v>1826.5</v>
      </c>
      <c r="D313" s="36">
        <v>1839.4333333333334</v>
      </c>
      <c r="E313" s="36">
        <v>1807.0666666666668</v>
      </c>
      <c r="F313" s="36">
        <v>1787.6333333333334</v>
      </c>
      <c r="G313" s="36">
        <v>1755.2666666666669</v>
      </c>
      <c r="H313" s="36">
        <v>1858.8666666666668</v>
      </c>
      <c r="I313" s="36">
        <v>1891.2333333333336</v>
      </c>
      <c r="J313" s="36">
        <v>1910.6666666666667</v>
      </c>
      <c r="K313" s="31">
        <v>1871.8</v>
      </c>
      <c r="L313" s="31">
        <v>1820</v>
      </c>
      <c r="M313" s="31">
        <v>1.8754</v>
      </c>
      <c r="N313" s="1"/>
      <c r="O313" s="1"/>
    </row>
    <row r="314" spans="1:15" ht="12.75" customHeight="1">
      <c r="A314" s="33">
        <v>304</v>
      </c>
      <c r="B314" s="53" t="s">
        <v>428</v>
      </c>
      <c r="C314" s="31">
        <v>1188.0999999999999</v>
      </c>
      <c r="D314" s="36">
        <v>1198.7333333333333</v>
      </c>
      <c r="E314" s="36">
        <v>1169.4666666666667</v>
      </c>
      <c r="F314" s="36">
        <v>1150.8333333333333</v>
      </c>
      <c r="G314" s="36">
        <v>1121.5666666666666</v>
      </c>
      <c r="H314" s="36">
        <v>1217.3666666666668</v>
      </c>
      <c r="I314" s="36">
        <v>1246.6333333333337</v>
      </c>
      <c r="J314" s="36">
        <v>1265.2666666666669</v>
      </c>
      <c r="K314" s="31">
        <v>1228</v>
      </c>
      <c r="L314" s="31">
        <v>1180.0999999999999</v>
      </c>
      <c r="M314" s="31">
        <v>5.6886799999999997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1803.2</v>
      </c>
      <c r="D315" s="36">
        <v>1810.6499999999999</v>
      </c>
      <c r="E315" s="36">
        <v>1785.2999999999997</v>
      </c>
      <c r="F315" s="36">
        <v>1767.3999999999999</v>
      </c>
      <c r="G315" s="36">
        <v>1742.0499999999997</v>
      </c>
      <c r="H315" s="36">
        <v>1828.5499999999997</v>
      </c>
      <c r="I315" s="36">
        <v>1853.8999999999996</v>
      </c>
      <c r="J315" s="36">
        <v>1871.7999999999997</v>
      </c>
      <c r="K315" s="31">
        <v>1836</v>
      </c>
      <c r="L315" s="31">
        <v>1792.75</v>
      </c>
      <c r="M315" s="31">
        <v>4.7462900000000001</v>
      </c>
      <c r="N315" s="1"/>
      <c r="O315" s="1"/>
    </row>
    <row r="316" spans="1:15" ht="12.75" customHeight="1">
      <c r="A316" s="33">
        <v>306</v>
      </c>
      <c r="B316" s="53" t="s">
        <v>869</v>
      </c>
      <c r="C316" s="31">
        <v>578.25</v>
      </c>
      <c r="D316" s="36">
        <v>586.55000000000007</v>
      </c>
      <c r="E316" s="36">
        <v>564.20000000000016</v>
      </c>
      <c r="F316" s="36">
        <v>550.15000000000009</v>
      </c>
      <c r="G316" s="36">
        <v>527.80000000000018</v>
      </c>
      <c r="H316" s="36">
        <v>600.60000000000014</v>
      </c>
      <c r="I316" s="36">
        <v>622.95000000000005</v>
      </c>
      <c r="J316" s="36">
        <v>637.00000000000011</v>
      </c>
      <c r="K316" s="31">
        <v>608.9</v>
      </c>
      <c r="L316" s="31">
        <v>572.5</v>
      </c>
      <c r="M316" s="31">
        <v>13.07273</v>
      </c>
      <c r="N316" s="1"/>
      <c r="O316" s="1"/>
    </row>
    <row r="317" spans="1:15" ht="12.75" customHeight="1">
      <c r="A317" s="33">
        <v>307</v>
      </c>
      <c r="B317" s="53" t="s">
        <v>167</v>
      </c>
      <c r="C317" s="31">
        <v>295.89999999999998</v>
      </c>
      <c r="D317" s="36">
        <v>298.23333333333329</v>
      </c>
      <c r="E317" s="36">
        <v>292.26666666666659</v>
      </c>
      <c r="F317" s="36">
        <v>288.63333333333333</v>
      </c>
      <c r="G317" s="36">
        <v>282.66666666666663</v>
      </c>
      <c r="H317" s="36">
        <v>301.86666666666656</v>
      </c>
      <c r="I317" s="36">
        <v>307.83333333333326</v>
      </c>
      <c r="J317" s="36">
        <v>311.46666666666653</v>
      </c>
      <c r="K317" s="31">
        <v>304.2</v>
      </c>
      <c r="L317" s="31">
        <v>294.60000000000002</v>
      </c>
      <c r="M317" s="31">
        <v>21.49531</v>
      </c>
      <c r="N317" s="1"/>
      <c r="O317" s="1"/>
    </row>
    <row r="318" spans="1:15" ht="12.75" customHeight="1">
      <c r="A318" s="33">
        <v>308</v>
      </c>
      <c r="B318" s="53" t="s">
        <v>166</v>
      </c>
      <c r="C318" s="31">
        <v>2682.95</v>
      </c>
      <c r="D318" s="36">
        <v>2685.3166666666666</v>
      </c>
      <c r="E318" s="36">
        <v>2654.1333333333332</v>
      </c>
      <c r="F318" s="36">
        <v>2625.3166666666666</v>
      </c>
      <c r="G318" s="36">
        <v>2594.1333333333332</v>
      </c>
      <c r="H318" s="36">
        <v>2714.1333333333332</v>
      </c>
      <c r="I318" s="36">
        <v>2745.3166666666666</v>
      </c>
      <c r="J318" s="36">
        <v>2774.1333333333332</v>
      </c>
      <c r="K318" s="31">
        <v>2716.5</v>
      </c>
      <c r="L318" s="31">
        <v>2656.5</v>
      </c>
      <c r="M318" s="31">
        <v>26.731819999999999</v>
      </c>
      <c r="N318" s="1"/>
      <c r="O318" s="1"/>
    </row>
    <row r="319" spans="1:15" ht="12.75" customHeight="1">
      <c r="A319" s="33">
        <v>309</v>
      </c>
      <c r="B319" s="53" t="s">
        <v>429</v>
      </c>
      <c r="C319" s="31">
        <v>419.45</v>
      </c>
      <c r="D319" s="36">
        <v>420.16666666666669</v>
      </c>
      <c r="E319" s="36">
        <v>415.58333333333337</v>
      </c>
      <c r="F319" s="36">
        <v>411.7166666666667</v>
      </c>
      <c r="G319" s="36">
        <v>407.13333333333338</v>
      </c>
      <c r="H319" s="36">
        <v>424.03333333333336</v>
      </c>
      <c r="I319" s="36">
        <v>428.61666666666673</v>
      </c>
      <c r="J319" s="36">
        <v>432.48333333333335</v>
      </c>
      <c r="K319" s="31">
        <v>424.75</v>
      </c>
      <c r="L319" s="31">
        <v>416.3</v>
      </c>
      <c r="M319" s="31">
        <v>0.87011000000000005</v>
      </c>
      <c r="N319" s="1"/>
      <c r="O319" s="1"/>
    </row>
    <row r="320" spans="1:15" ht="12.75" customHeight="1">
      <c r="A320" s="33">
        <v>310</v>
      </c>
      <c r="B320" s="53" t="s">
        <v>430</v>
      </c>
      <c r="C320" s="31">
        <v>557.95000000000005</v>
      </c>
      <c r="D320" s="36">
        <v>561.08333333333337</v>
      </c>
      <c r="E320" s="36">
        <v>551.86666666666679</v>
      </c>
      <c r="F320" s="36">
        <v>545.78333333333342</v>
      </c>
      <c r="G320" s="36">
        <v>536.56666666666683</v>
      </c>
      <c r="H320" s="36">
        <v>567.16666666666674</v>
      </c>
      <c r="I320" s="36">
        <v>576.38333333333321</v>
      </c>
      <c r="J320" s="36">
        <v>582.4666666666667</v>
      </c>
      <c r="K320" s="31">
        <v>570.29999999999995</v>
      </c>
      <c r="L320" s="31">
        <v>555</v>
      </c>
      <c r="M320" s="31">
        <v>2.3457699999999999</v>
      </c>
      <c r="N320" s="1"/>
      <c r="O320" s="1"/>
    </row>
    <row r="321" spans="1:15" ht="12.75" customHeight="1">
      <c r="A321" s="33">
        <v>311</v>
      </c>
      <c r="B321" s="53" t="s">
        <v>168</v>
      </c>
      <c r="C321" s="31">
        <v>198.3</v>
      </c>
      <c r="D321" s="36">
        <v>198.99666666666667</v>
      </c>
      <c r="E321" s="36">
        <v>196.40333333333334</v>
      </c>
      <c r="F321" s="36">
        <v>194.50666666666666</v>
      </c>
      <c r="G321" s="36">
        <v>191.91333333333333</v>
      </c>
      <c r="H321" s="36">
        <v>200.89333333333335</v>
      </c>
      <c r="I321" s="36">
        <v>203.48666666666671</v>
      </c>
      <c r="J321" s="36">
        <v>205.38333333333335</v>
      </c>
      <c r="K321" s="31">
        <v>201.59</v>
      </c>
      <c r="L321" s="31">
        <v>197.1</v>
      </c>
      <c r="M321" s="31">
        <v>44.370780000000003</v>
      </c>
      <c r="N321" s="1"/>
      <c r="O321" s="1"/>
    </row>
    <row r="322" spans="1:15" ht="12.75" customHeight="1">
      <c r="A322" s="33">
        <v>312</v>
      </c>
      <c r="B322" s="53" t="s">
        <v>431</v>
      </c>
      <c r="C322" s="31">
        <v>202.1</v>
      </c>
      <c r="D322" s="36">
        <v>202.98333333333332</v>
      </c>
      <c r="E322" s="36">
        <v>200.26666666666665</v>
      </c>
      <c r="F322" s="36">
        <v>198.43333333333334</v>
      </c>
      <c r="G322" s="36">
        <v>195.71666666666667</v>
      </c>
      <c r="H322" s="36">
        <v>204.81666666666663</v>
      </c>
      <c r="I322" s="36">
        <v>207.53333333333327</v>
      </c>
      <c r="J322" s="36">
        <v>209.36666666666662</v>
      </c>
      <c r="K322" s="31">
        <v>205.7</v>
      </c>
      <c r="L322" s="31">
        <v>201.15</v>
      </c>
      <c r="M322" s="31">
        <v>16.294339999999998</v>
      </c>
      <c r="N322" s="1"/>
      <c r="O322" s="1"/>
    </row>
    <row r="323" spans="1:15" ht="12.75" customHeight="1">
      <c r="A323" s="33">
        <v>313</v>
      </c>
      <c r="B323" s="53" t="s">
        <v>803</v>
      </c>
      <c r="C323" s="31">
        <v>2072.35</v>
      </c>
      <c r="D323" s="36">
        <v>2061.4333333333334</v>
      </c>
      <c r="E323" s="36">
        <v>2038.9666666666667</v>
      </c>
      <c r="F323" s="36">
        <v>2005.5833333333333</v>
      </c>
      <c r="G323" s="36">
        <v>1983.1166666666666</v>
      </c>
      <c r="H323" s="36">
        <v>2094.8166666666666</v>
      </c>
      <c r="I323" s="36">
        <v>2117.2833333333338</v>
      </c>
      <c r="J323" s="36">
        <v>2150.666666666667</v>
      </c>
      <c r="K323" s="31">
        <v>2083.9</v>
      </c>
      <c r="L323" s="31">
        <v>2028.05</v>
      </c>
      <c r="M323" s="31">
        <v>7.4060499999999996</v>
      </c>
      <c r="N323" s="1"/>
      <c r="O323" s="1"/>
    </row>
    <row r="324" spans="1:15" ht="12.75" customHeight="1">
      <c r="A324" s="33">
        <v>314</v>
      </c>
      <c r="B324" s="53" t="s">
        <v>169</v>
      </c>
      <c r="C324" s="31">
        <v>652.25</v>
      </c>
      <c r="D324" s="36">
        <v>651.30000000000007</v>
      </c>
      <c r="E324" s="36">
        <v>643.70000000000016</v>
      </c>
      <c r="F324" s="36">
        <v>635.15000000000009</v>
      </c>
      <c r="G324" s="36">
        <v>627.55000000000018</v>
      </c>
      <c r="H324" s="36">
        <v>659.85000000000014</v>
      </c>
      <c r="I324" s="36">
        <v>667.45</v>
      </c>
      <c r="J324" s="36">
        <v>676.00000000000011</v>
      </c>
      <c r="K324" s="31">
        <v>658.9</v>
      </c>
      <c r="L324" s="31">
        <v>642.75</v>
      </c>
      <c r="M324" s="31">
        <v>29.38101</v>
      </c>
      <c r="N324" s="1"/>
      <c r="O324" s="1"/>
    </row>
    <row r="325" spans="1:15" ht="12.75" customHeight="1">
      <c r="A325" s="33">
        <v>315</v>
      </c>
      <c r="B325" s="53" t="s">
        <v>170</v>
      </c>
      <c r="C325" s="31">
        <v>12218.85</v>
      </c>
      <c r="D325" s="36">
        <v>12254.566666666668</v>
      </c>
      <c r="E325" s="36">
        <v>12116.433333333334</v>
      </c>
      <c r="F325" s="36">
        <v>12014.016666666666</v>
      </c>
      <c r="G325" s="36">
        <v>11875.883333333333</v>
      </c>
      <c r="H325" s="36">
        <v>12356.983333333335</v>
      </c>
      <c r="I325" s="36">
        <v>12495.11666666667</v>
      </c>
      <c r="J325" s="36">
        <v>12597.533333333336</v>
      </c>
      <c r="K325" s="31">
        <v>12392.7</v>
      </c>
      <c r="L325" s="31">
        <v>12152.15</v>
      </c>
      <c r="M325" s="31">
        <v>3.5857700000000001</v>
      </c>
      <c r="N325" s="1"/>
      <c r="O325" s="1"/>
    </row>
    <row r="326" spans="1:15" ht="12.75" customHeight="1">
      <c r="A326" s="33">
        <v>316</v>
      </c>
      <c r="B326" s="53" t="s">
        <v>432</v>
      </c>
      <c r="C326" s="31">
        <v>2812.9</v>
      </c>
      <c r="D326" s="36">
        <v>2829.8500000000004</v>
      </c>
      <c r="E326" s="36">
        <v>2785.9000000000005</v>
      </c>
      <c r="F326" s="36">
        <v>2758.9</v>
      </c>
      <c r="G326" s="36">
        <v>2714.9500000000003</v>
      </c>
      <c r="H326" s="36">
        <v>2856.8500000000008</v>
      </c>
      <c r="I326" s="36">
        <v>2900.8000000000006</v>
      </c>
      <c r="J326" s="36">
        <v>2927.8000000000011</v>
      </c>
      <c r="K326" s="31">
        <v>2873.8</v>
      </c>
      <c r="L326" s="31">
        <v>2802.85</v>
      </c>
      <c r="M326" s="31">
        <v>0.34554000000000001</v>
      </c>
      <c r="N326" s="1"/>
      <c r="O326" s="1"/>
    </row>
    <row r="327" spans="1:15" ht="12.75" customHeight="1">
      <c r="A327" s="33">
        <v>317</v>
      </c>
      <c r="B327" s="53" t="s">
        <v>174</v>
      </c>
      <c r="C327" s="31">
        <v>1106.5999999999999</v>
      </c>
      <c r="D327" s="36">
        <v>1095.6333333333334</v>
      </c>
      <c r="E327" s="36">
        <v>1080.3166666666668</v>
      </c>
      <c r="F327" s="36">
        <v>1054.0333333333333</v>
      </c>
      <c r="G327" s="36">
        <v>1038.7166666666667</v>
      </c>
      <c r="H327" s="36">
        <v>1121.916666666667</v>
      </c>
      <c r="I327" s="36">
        <v>1137.2333333333336</v>
      </c>
      <c r="J327" s="36">
        <v>1163.5166666666671</v>
      </c>
      <c r="K327" s="31">
        <v>1110.95</v>
      </c>
      <c r="L327" s="31">
        <v>1069.3499999999999</v>
      </c>
      <c r="M327" s="31">
        <v>8.49512</v>
      </c>
      <c r="N327" s="1"/>
      <c r="O327" s="1"/>
    </row>
    <row r="328" spans="1:15" ht="12.75" customHeight="1">
      <c r="A328" s="33">
        <v>318</v>
      </c>
      <c r="B328" s="53" t="s">
        <v>280</v>
      </c>
      <c r="C328" s="31">
        <v>874.95</v>
      </c>
      <c r="D328" s="36">
        <v>870.6</v>
      </c>
      <c r="E328" s="36">
        <v>855.5</v>
      </c>
      <c r="F328" s="36">
        <v>836.05</v>
      </c>
      <c r="G328" s="36">
        <v>820.94999999999993</v>
      </c>
      <c r="H328" s="36">
        <v>890.05000000000007</v>
      </c>
      <c r="I328" s="36">
        <v>905.1500000000002</v>
      </c>
      <c r="J328" s="36">
        <v>924.60000000000014</v>
      </c>
      <c r="K328" s="31">
        <v>885.7</v>
      </c>
      <c r="L328" s="31">
        <v>851.15</v>
      </c>
      <c r="M328" s="31">
        <v>14.90179</v>
      </c>
      <c r="N328" s="1"/>
      <c r="O328" s="1"/>
    </row>
    <row r="329" spans="1:15" ht="12.75" customHeight="1">
      <c r="A329" s="33">
        <v>319</v>
      </c>
      <c r="B329" s="53" t="s">
        <v>433</v>
      </c>
      <c r="C329" s="31">
        <v>4885.1000000000004</v>
      </c>
      <c r="D329" s="36">
        <v>4893.3666666666668</v>
      </c>
      <c r="E329" s="36">
        <v>4781.7333333333336</v>
      </c>
      <c r="F329" s="36">
        <v>4678.3666666666668</v>
      </c>
      <c r="G329" s="36">
        <v>4566.7333333333336</v>
      </c>
      <c r="H329" s="36">
        <v>4996.7333333333336</v>
      </c>
      <c r="I329" s="36">
        <v>5108.3666666666668</v>
      </c>
      <c r="J329" s="36">
        <v>5211.7333333333336</v>
      </c>
      <c r="K329" s="31">
        <v>5005</v>
      </c>
      <c r="L329" s="31">
        <v>4790</v>
      </c>
      <c r="M329" s="31">
        <v>15.852130000000001</v>
      </c>
      <c r="N329" s="1"/>
      <c r="O329" s="1"/>
    </row>
    <row r="330" spans="1:15" ht="12.75" customHeight="1">
      <c r="A330" s="33">
        <v>320</v>
      </c>
      <c r="B330" s="53" t="s">
        <v>434</v>
      </c>
      <c r="C330" s="31">
        <v>651.6</v>
      </c>
      <c r="D330" s="36">
        <v>652.79999999999995</v>
      </c>
      <c r="E330" s="36">
        <v>647.84999999999991</v>
      </c>
      <c r="F330" s="36">
        <v>644.09999999999991</v>
      </c>
      <c r="G330" s="36">
        <v>639.14999999999986</v>
      </c>
      <c r="H330" s="36">
        <v>656.55</v>
      </c>
      <c r="I330" s="36">
        <v>661.5</v>
      </c>
      <c r="J330" s="36">
        <v>665.25</v>
      </c>
      <c r="K330" s="31">
        <v>657.75</v>
      </c>
      <c r="L330" s="31">
        <v>649.04999999999995</v>
      </c>
      <c r="M330" s="31">
        <v>0.72553000000000001</v>
      </c>
      <c r="N330" s="1"/>
      <c r="O330" s="1"/>
    </row>
    <row r="331" spans="1:15" ht="12.75" customHeight="1">
      <c r="A331" s="33">
        <v>321</v>
      </c>
      <c r="B331" s="53" t="s">
        <v>435</v>
      </c>
      <c r="C331" s="31">
        <v>1338.95</v>
      </c>
      <c r="D331" s="36">
        <v>1344.7833333333333</v>
      </c>
      <c r="E331" s="36">
        <v>1313.5666666666666</v>
      </c>
      <c r="F331" s="36">
        <v>1288.1833333333334</v>
      </c>
      <c r="G331" s="36">
        <v>1256.9666666666667</v>
      </c>
      <c r="H331" s="36">
        <v>1370.1666666666665</v>
      </c>
      <c r="I331" s="36">
        <v>1401.3833333333332</v>
      </c>
      <c r="J331" s="36">
        <v>1426.7666666666664</v>
      </c>
      <c r="K331" s="31">
        <v>1376</v>
      </c>
      <c r="L331" s="31">
        <v>1319.4</v>
      </c>
      <c r="M331" s="31">
        <v>1.6419999999999999</v>
      </c>
      <c r="N331" s="1"/>
      <c r="O331" s="1"/>
    </row>
    <row r="332" spans="1:15" ht="12.75" customHeight="1">
      <c r="A332" s="33">
        <v>322</v>
      </c>
      <c r="B332" s="53" t="s">
        <v>173</v>
      </c>
      <c r="C332" s="31">
        <v>2065.6999999999998</v>
      </c>
      <c r="D332" s="36">
        <v>2082</v>
      </c>
      <c r="E332" s="36">
        <v>2037.0500000000002</v>
      </c>
      <c r="F332" s="36">
        <v>2008.4</v>
      </c>
      <c r="G332" s="36">
        <v>1963.4500000000003</v>
      </c>
      <c r="H332" s="36">
        <v>2110.65</v>
      </c>
      <c r="I332" s="36">
        <v>2155.6</v>
      </c>
      <c r="J332" s="36">
        <v>2184.25</v>
      </c>
      <c r="K332" s="31">
        <v>2126.9499999999998</v>
      </c>
      <c r="L332" s="31">
        <v>2053.35</v>
      </c>
      <c r="M332" s="31">
        <v>1.5872999999999999</v>
      </c>
      <c r="N332" s="1"/>
      <c r="O332" s="1"/>
    </row>
    <row r="333" spans="1:15" ht="12.75" customHeight="1">
      <c r="A333" s="33">
        <v>323</v>
      </c>
      <c r="B333" s="53" t="s">
        <v>802</v>
      </c>
      <c r="C333" s="31">
        <v>520.15</v>
      </c>
      <c r="D333" s="36">
        <v>524.05000000000007</v>
      </c>
      <c r="E333" s="36">
        <v>512.10000000000014</v>
      </c>
      <c r="F333" s="36">
        <v>504.05000000000007</v>
      </c>
      <c r="G333" s="36">
        <v>492.10000000000014</v>
      </c>
      <c r="H333" s="36">
        <v>532.10000000000014</v>
      </c>
      <c r="I333" s="36">
        <v>544.05000000000018</v>
      </c>
      <c r="J333" s="36">
        <v>552.10000000000014</v>
      </c>
      <c r="K333" s="31">
        <v>536</v>
      </c>
      <c r="L333" s="31">
        <v>516</v>
      </c>
      <c r="M333" s="31">
        <v>9.8096700000000006</v>
      </c>
      <c r="N333" s="1"/>
      <c r="O333" s="1"/>
    </row>
    <row r="334" spans="1:15" ht="12.75" customHeight="1">
      <c r="A334" s="33">
        <v>324</v>
      </c>
      <c r="B334" s="53" t="s">
        <v>281</v>
      </c>
      <c r="C334" s="31">
        <v>72</v>
      </c>
      <c r="D334" s="36">
        <v>71.720000000000013</v>
      </c>
      <c r="E334" s="36">
        <v>71.15000000000002</v>
      </c>
      <c r="F334" s="36">
        <v>70.300000000000011</v>
      </c>
      <c r="G334" s="36">
        <v>69.730000000000018</v>
      </c>
      <c r="H334" s="36">
        <v>72.570000000000022</v>
      </c>
      <c r="I334" s="36">
        <v>73.140000000000015</v>
      </c>
      <c r="J334" s="36">
        <v>73.990000000000023</v>
      </c>
      <c r="K334" s="31">
        <v>72.290000000000006</v>
      </c>
      <c r="L334" s="31">
        <v>70.87</v>
      </c>
      <c r="M334" s="31">
        <v>48.316009999999999</v>
      </c>
      <c r="N334" s="1"/>
      <c r="O334" s="1"/>
    </row>
    <row r="335" spans="1:15" ht="12.75" customHeight="1">
      <c r="A335" s="33">
        <v>325</v>
      </c>
      <c r="B335" s="53" t="s">
        <v>436</v>
      </c>
      <c r="C335" s="31">
        <v>595.70000000000005</v>
      </c>
      <c r="D335" s="36">
        <v>600.4</v>
      </c>
      <c r="E335" s="36">
        <v>588.25</v>
      </c>
      <c r="F335" s="36">
        <v>580.80000000000007</v>
      </c>
      <c r="G335" s="36">
        <v>568.65000000000009</v>
      </c>
      <c r="H335" s="36">
        <v>607.84999999999991</v>
      </c>
      <c r="I335" s="36">
        <v>619.99999999999977</v>
      </c>
      <c r="J335" s="36">
        <v>627.44999999999982</v>
      </c>
      <c r="K335" s="31">
        <v>612.54999999999995</v>
      </c>
      <c r="L335" s="31">
        <v>592.95000000000005</v>
      </c>
      <c r="M335" s="31">
        <v>5.2502000000000004</v>
      </c>
      <c r="N335" s="1"/>
      <c r="O335" s="1"/>
    </row>
    <row r="336" spans="1:15" ht="12.75" customHeight="1">
      <c r="A336" s="33">
        <v>326</v>
      </c>
      <c r="B336" s="53" t="s">
        <v>177</v>
      </c>
      <c r="C336" s="31">
        <v>2645.5</v>
      </c>
      <c r="D336" s="36">
        <v>2668.8833333333332</v>
      </c>
      <c r="E336" s="36">
        <v>2613.7666666666664</v>
      </c>
      <c r="F336" s="36">
        <v>2582.0333333333333</v>
      </c>
      <c r="G336" s="36">
        <v>2526.9166666666665</v>
      </c>
      <c r="H336" s="36">
        <v>2700.6166666666663</v>
      </c>
      <c r="I336" s="36">
        <v>2755.7333333333331</v>
      </c>
      <c r="J336" s="36">
        <v>2787.4666666666662</v>
      </c>
      <c r="K336" s="31">
        <v>2724</v>
      </c>
      <c r="L336" s="31">
        <v>2637.15</v>
      </c>
      <c r="M336" s="31">
        <v>4.3705100000000003</v>
      </c>
      <c r="N336" s="1"/>
      <c r="O336" s="1"/>
    </row>
    <row r="337" spans="1:15" ht="12.75" customHeight="1">
      <c r="A337" s="33">
        <v>327</v>
      </c>
      <c r="B337" s="53" t="s">
        <v>172</v>
      </c>
      <c r="C337" s="31">
        <v>4213</v>
      </c>
      <c r="D337" s="36">
        <v>4242.416666666667</v>
      </c>
      <c r="E337" s="36">
        <v>4130.9333333333343</v>
      </c>
      <c r="F337" s="36">
        <v>4048.8666666666677</v>
      </c>
      <c r="G337" s="36">
        <v>3937.383333333335</v>
      </c>
      <c r="H337" s="36">
        <v>4324.4833333333336</v>
      </c>
      <c r="I337" s="36">
        <v>4435.9666666666653</v>
      </c>
      <c r="J337" s="36">
        <v>4518.0333333333328</v>
      </c>
      <c r="K337" s="31">
        <v>4353.8999999999996</v>
      </c>
      <c r="L337" s="31">
        <v>4160.3500000000004</v>
      </c>
      <c r="M337" s="31">
        <v>6.0030999999999999</v>
      </c>
      <c r="N337" s="1"/>
      <c r="O337" s="1"/>
    </row>
    <row r="338" spans="1:15" ht="12.75" customHeight="1">
      <c r="A338" s="33">
        <v>328</v>
      </c>
      <c r="B338" s="53" t="s">
        <v>179</v>
      </c>
      <c r="C338" s="31">
        <v>1848.05</v>
      </c>
      <c r="D338" s="36">
        <v>1846.55</v>
      </c>
      <c r="E338" s="36">
        <v>1830</v>
      </c>
      <c r="F338" s="36">
        <v>1811.95</v>
      </c>
      <c r="G338" s="36">
        <v>1795.4</v>
      </c>
      <c r="H338" s="36">
        <v>1864.6</v>
      </c>
      <c r="I338" s="36">
        <v>1881.1499999999996</v>
      </c>
      <c r="J338" s="36">
        <v>1899.1999999999998</v>
      </c>
      <c r="K338" s="31">
        <v>1863.1</v>
      </c>
      <c r="L338" s="31">
        <v>1828.5</v>
      </c>
      <c r="M338" s="31">
        <v>5.7044899999999998</v>
      </c>
      <c r="N338" s="1"/>
      <c r="O338" s="1"/>
    </row>
    <row r="339" spans="1:15" ht="12.75" customHeight="1">
      <c r="A339" s="33">
        <v>329</v>
      </c>
      <c r="B339" s="53" t="s">
        <v>437</v>
      </c>
      <c r="C339" s="31">
        <v>1449.85</v>
      </c>
      <c r="D339" s="36">
        <v>1441.8499999999997</v>
      </c>
      <c r="E339" s="36">
        <v>1420.3999999999994</v>
      </c>
      <c r="F339" s="36">
        <v>1390.9499999999998</v>
      </c>
      <c r="G339" s="36">
        <v>1369.4999999999995</v>
      </c>
      <c r="H339" s="36">
        <v>1471.2999999999993</v>
      </c>
      <c r="I339" s="36">
        <v>1492.7499999999995</v>
      </c>
      <c r="J339" s="36">
        <v>1522.1999999999991</v>
      </c>
      <c r="K339" s="31">
        <v>1463.3</v>
      </c>
      <c r="L339" s="31">
        <v>1412.4</v>
      </c>
      <c r="M339" s="31">
        <v>12.62636</v>
      </c>
      <c r="N339" s="1"/>
      <c r="O339" s="1"/>
    </row>
    <row r="340" spans="1:15" ht="12.75" customHeight="1">
      <c r="A340" s="33">
        <v>330</v>
      </c>
      <c r="B340" s="53" t="s">
        <v>438</v>
      </c>
      <c r="C340" s="31">
        <v>169.07</v>
      </c>
      <c r="D340" s="36">
        <v>170.21</v>
      </c>
      <c r="E340" s="36">
        <v>167.02</v>
      </c>
      <c r="F340" s="36">
        <v>164.97</v>
      </c>
      <c r="G340" s="36">
        <v>161.78</v>
      </c>
      <c r="H340" s="36">
        <v>172.26000000000002</v>
      </c>
      <c r="I340" s="36">
        <v>175.45000000000002</v>
      </c>
      <c r="J340" s="36">
        <v>177.50000000000003</v>
      </c>
      <c r="K340" s="31">
        <v>173.4</v>
      </c>
      <c r="L340" s="31">
        <v>168.16</v>
      </c>
      <c r="M340" s="31">
        <v>118.22598000000001</v>
      </c>
      <c r="N340" s="1"/>
      <c r="O340" s="1"/>
    </row>
    <row r="341" spans="1:15" ht="12.75" customHeight="1">
      <c r="A341" s="33">
        <v>331</v>
      </c>
      <c r="B341" s="53" t="s">
        <v>439</v>
      </c>
      <c r="C341" s="31">
        <v>318.14999999999998</v>
      </c>
      <c r="D341" s="36">
        <v>318.81666666666666</v>
      </c>
      <c r="E341" s="36">
        <v>313.63333333333333</v>
      </c>
      <c r="F341" s="36">
        <v>309.11666666666667</v>
      </c>
      <c r="G341" s="36">
        <v>303.93333333333334</v>
      </c>
      <c r="H341" s="36">
        <v>323.33333333333331</v>
      </c>
      <c r="I341" s="36">
        <v>328.51666666666659</v>
      </c>
      <c r="J341" s="36">
        <v>333.0333333333333</v>
      </c>
      <c r="K341" s="31">
        <v>324</v>
      </c>
      <c r="L341" s="31">
        <v>314.3</v>
      </c>
      <c r="M341" s="31">
        <v>56.700519999999997</v>
      </c>
      <c r="N341" s="1"/>
      <c r="O341" s="1"/>
    </row>
    <row r="342" spans="1:15" ht="12.75" customHeight="1">
      <c r="A342" s="33">
        <v>332</v>
      </c>
      <c r="B342" s="53" t="s">
        <v>440</v>
      </c>
      <c r="C342" s="31">
        <v>98.78</v>
      </c>
      <c r="D342" s="36">
        <v>99.08</v>
      </c>
      <c r="E342" s="36">
        <v>97.96</v>
      </c>
      <c r="F342" s="36">
        <v>97.14</v>
      </c>
      <c r="G342" s="36">
        <v>96.02</v>
      </c>
      <c r="H342" s="36">
        <v>99.899999999999991</v>
      </c>
      <c r="I342" s="36">
        <v>101.02</v>
      </c>
      <c r="J342" s="36">
        <v>101.83999999999999</v>
      </c>
      <c r="K342" s="31">
        <v>100.2</v>
      </c>
      <c r="L342" s="31">
        <v>98.26</v>
      </c>
      <c r="M342" s="31">
        <v>270.76745</v>
      </c>
      <c r="N342" s="1"/>
      <c r="O342" s="1"/>
    </row>
    <row r="343" spans="1:15" ht="12.75" customHeight="1">
      <c r="A343" s="33">
        <v>333</v>
      </c>
      <c r="B343" s="53" t="s">
        <v>441</v>
      </c>
      <c r="C343" s="31">
        <v>263.2</v>
      </c>
      <c r="D343" s="36">
        <v>264.63333333333338</v>
      </c>
      <c r="E343" s="36">
        <v>260.26666666666677</v>
      </c>
      <c r="F343" s="36">
        <v>257.33333333333337</v>
      </c>
      <c r="G343" s="36">
        <v>252.96666666666675</v>
      </c>
      <c r="H343" s="36">
        <v>267.56666666666678</v>
      </c>
      <c r="I343" s="36">
        <v>271.93333333333345</v>
      </c>
      <c r="J343" s="36">
        <v>274.86666666666679</v>
      </c>
      <c r="K343" s="31">
        <v>269</v>
      </c>
      <c r="L343" s="31">
        <v>261.7</v>
      </c>
      <c r="M343" s="31">
        <v>37.23997</v>
      </c>
      <c r="N343" s="1"/>
      <c r="O343" s="1"/>
    </row>
    <row r="344" spans="1:15" ht="12.75" customHeight="1">
      <c r="A344" s="33">
        <v>334</v>
      </c>
      <c r="B344" s="53" t="s">
        <v>184</v>
      </c>
      <c r="C344" s="31">
        <v>222.49</v>
      </c>
      <c r="D344" s="36">
        <v>224.71333333333334</v>
      </c>
      <c r="E344" s="36">
        <v>219.68666666666667</v>
      </c>
      <c r="F344" s="36">
        <v>216.88333333333333</v>
      </c>
      <c r="G344" s="36">
        <v>211.85666666666665</v>
      </c>
      <c r="H344" s="36">
        <v>227.51666666666668</v>
      </c>
      <c r="I344" s="36">
        <v>232.54333333333338</v>
      </c>
      <c r="J344" s="36">
        <v>235.34666666666669</v>
      </c>
      <c r="K344" s="31">
        <v>229.74</v>
      </c>
      <c r="L344" s="31">
        <v>221.91</v>
      </c>
      <c r="M344" s="31">
        <v>61.639679999999998</v>
      </c>
      <c r="N344" s="1"/>
      <c r="O344" s="1"/>
    </row>
    <row r="345" spans="1:15" ht="12.75" customHeight="1">
      <c r="A345" s="33">
        <v>335</v>
      </c>
      <c r="B345" s="53" t="s">
        <v>800</v>
      </c>
      <c r="C345" s="31">
        <v>55.26</v>
      </c>
      <c r="D345" s="36">
        <v>55.5</v>
      </c>
      <c r="E345" s="36">
        <v>54.76</v>
      </c>
      <c r="F345" s="36">
        <v>54.26</v>
      </c>
      <c r="G345" s="36">
        <v>53.519999999999996</v>
      </c>
      <c r="H345" s="36">
        <v>56</v>
      </c>
      <c r="I345" s="36">
        <v>56.740000000000009</v>
      </c>
      <c r="J345" s="36">
        <v>57.24</v>
      </c>
      <c r="K345" s="31">
        <v>56.24</v>
      </c>
      <c r="L345" s="31">
        <v>55</v>
      </c>
      <c r="M345" s="31">
        <v>25.076000000000001</v>
      </c>
      <c r="N345" s="1"/>
      <c r="O345" s="1"/>
    </row>
    <row r="346" spans="1:15" ht="12.75" customHeight="1">
      <c r="A346" s="33">
        <v>336</v>
      </c>
      <c r="B346" s="53" t="s">
        <v>186</v>
      </c>
      <c r="C346" s="31">
        <v>407.7</v>
      </c>
      <c r="D346" s="36">
        <v>410.16666666666669</v>
      </c>
      <c r="E346" s="36">
        <v>403.33333333333337</v>
      </c>
      <c r="F346" s="36">
        <v>398.9666666666667</v>
      </c>
      <c r="G346" s="36">
        <v>392.13333333333338</v>
      </c>
      <c r="H346" s="36">
        <v>414.53333333333336</v>
      </c>
      <c r="I346" s="36">
        <v>421.36666666666673</v>
      </c>
      <c r="J346" s="36">
        <v>425.73333333333335</v>
      </c>
      <c r="K346" s="31">
        <v>417</v>
      </c>
      <c r="L346" s="31">
        <v>405.8</v>
      </c>
      <c r="M346" s="31">
        <v>164.47385</v>
      </c>
      <c r="N346" s="1"/>
      <c r="O346" s="1"/>
    </row>
    <row r="347" spans="1:15" ht="12.75" customHeight="1">
      <c r="A347" s="33">
        <v>337</v>
      </c>
      <c r="B347" s="53" t="s">
        <v>443</v>
      </c>
      <c r="C347" s="31">
        <v>1226.8499999999999</v>
      </c>
      <c r="D347" s="36">
        <v>1227.3500000000001</v>
      </c>
      <c r="E347" s="36">
        <v>1217.5000000000002</v>
      </c>
      <c r="F347" s="36">
        <v>1208.1500000000001</v>
      </c>
      <c r="G347" s="36">
        <v>1198.3000000000002</v>
      </c>
      <c r="H347" s="36">
        <v>1236.7000000000003</v>
      </c>
      <c r="I347" s="36">
        <v>1246.5500000000002</v>
      </c>
      <c r="J347" s="36">
        <v>1255.9000000000003</v>
      </c>
      <c r="K347" s="31">
        <v>1237.2</v>
      </c>
      <c r="L347" s="31">
        <v>1218</v>
      </c>
      <c r="M347" s="31">
        <v>1.34795</v>
      </c>
      <c r="N347" s="1"/>
      <c r="O347" s="1"/>
    </row>
    <row r="348" spans="1:15" ht="12.75" customHeight="1">
      <c r="A348" s="33">
        <v>338</v>
      </c>
      <c r="B348" s="53" t="s">
        <v>180</v>
      </c>
      <c r="C348" s="31">
        <v>172.67</v>
      </c>
      <c r="D348" s="36">
        <v>174.72333333333336</v>
      </c>
      <c r="E348" s="36">
        <v>170.1466666666667</v>
      </c>
      <c r="F348" s="36">
        <v>167.62333333333333</v>
      </c>
      <c r="G348" s="36">
        <v>163.04666666666668</v>
      </c>
      <c r="H348" s="36">
        <v>177.24666666666673</v>
      </c>
      <c r="I348" s="36">
        <v>181.82333333333338</v>
      </c>
      <c r="J348" s="36">
        <v>184.34666666666675</v>
      </c>
      <c r="K348" s="31">
        <v>179.3</v>
      </c>
      <c r="L348" s="31">
        <v>172.2</v>
      </c>
      <c r="M348" s="31">
        <v>111.98334</v>
      </c>
      <c r="N348" s="1"/>
      <c r="O348" s="1"/>
    </row>
    <row r="349" spans="1:15" ht="12.75" customHeight="1">
      <c r="A349" s="33">
        <v>339</v>
      </c>
      <c r="B349" s="53" t="s">
        <v>182</v>
      </c>
      <c r="C349" s="31">
        <v>3549.45</v>
      </c>
      <c r="D349" s="36">
        <v>3576.9</v>
      </c>
      <c r="E349" s="36">
        <v>3509.8</v>
      </c>
      <c r="F349" s="36">
        <v>3470.15</v>
      </c>
      <c r="G349" s="36">
        <v>3403.05</v>
      </c>
      <c r="H349" s="36">
        <v>3616.55</v>
      </c>
      <c r="I349" s="36">
        <v>3683.6499999999996</v>
      </c>
      <c r="J349" s="36">
        <v>3723.3</v>
      </c>
      <c r="K349" s="31">
        <v>3644</v>
      </c>
      <c r="L349" s="31">
        <v>3537.25</v>
      </c>
      <c r="M349" s="31">
        <v>0.94435000000000002</v>
      </c>
      <c r="N349" s="1"/>
      <c r="O349" s="1"/>
    </row>
    <row r="350" spans="1:15" ht="12.75" customHeight="1">
      <c r="A350" s="33">
        <v>340</v>
      </c>
      <c r="B350" s="53" t="s">
        <v>183</v>
      </c>
      <c r="C350" s="31">
        <v>2489.1</v>
      </c>
      <c r="D350" s="36">
        <v>2497.3666666666668</v>
      </c>
      <c r="E350" s="36">
        <v>2469.7333333333336</v>
      </c>
      <c r="F350" s="36">
        <v>2450.3666666666668</v>
      </c>
      <c r="G350" s="36">
        <v>2422.7333333333336</v>
      </c>
      <c r="H350" s="36">
        <v>2516.7333333333336</v>
      </c>
      <c r="I350" s="36">
        <v>2544.3666666666668</v>
      </c>
      <c r="J350" s="36">
        <v>2563.7333333333336</v>
      </c>
      <c r="K350" s="31">
        <v>2525</v>
      </c>
      <c r="L350" s="31">
        <v>2478</v>
      </c>
      <c r="M350" s="31">
        <v>14.25006</v>
      </c>
      <c r="N350" s="1"/>
      <c r="O350" s="1"/>
    </row>
    <row r="351" spans="1:15" ht="12.75" customHeight="1">
      <c r="A351" s="33">
        <v>341</v>
      </c>
      <c r="B351" s="53" t="s">
        <v>444</v>
      </c>
      <c r="C351" s="31">
        <v>96.31</v>
      </c>
      <c r="D351" s="36">
        <v>97.02</v>
      </c>
      <c r="E351" s="36">
        <v>94.589999999999989</v>
      </c>
      <c r="F351" s="36">
        <v>92.86999999999999</v>
      </c>
      <c r="G351" s="36">
        <v>90.439999999999984</v>
      </c>
      <c r="H351" s="36">
        <v>98.74</v>
      </c>
      <c r="I351" s="36">
        <v>101.17</v>
      </c>
      <c r="J351" s="36">
        <v>102.89</v>
      </c>
      <c r="K351" s="31">
        <v>99.45</v>
      </c>
      <c r="L351" s="31">
        <v>95.3</v>
      </c>
      <c r="M351" s="31">
        <v>31.689399999999999</v>
      </c>
      <c r="N351" s="1"/>
      <c r="O351" s="1"/>
    </row>
    <row r="352" spans="1:15" ht="12.75" customHeight="1">
      <c r="A352" s="33">
        <v>342</v>
      </c>
      <c r="B352" s="53" t="s">
        <v>282</v>
      </c>
      <c r="C352" s="31">
        <v>643.04999999999995</v>
      </c>
      <c r="D352" s="36">
        <v>640.68333333333328</v>
      </c>
      <c r="E352" s="36">
        <v>631.36666666666656</v>
      </c>
      <c r="F352" s="36">
        <v>619.68333333333328</v>
      </c>
      <c r="G352" s="36">
        <v>610.36666666666656</v>
      </c>
      <c r="H352" s="36">
        <v>652.36666666666656</v>
      </c>
      <c r="I352" s="36">
        <v>661.68333333333339</v>
      </c>
      <c r="J352" s="36">
        <v>673.36666666666656</v>
      </c>
      <c r="K352" s="31">
        <v>650</v>
      </c>
      <c r="L352" s="31">
        <v>629</v>
      </c>
      <c r="M352" s="31">
        <v>7.5631399999999998</v>
      </c>
      <c r="N352" s="1"/>
      <c r="O352" s="1"/>
    </row>
    <row r="353" spans="1:15" ht="12.75" customHeight="1">
      <c r="A353" s="33">
        <v>343</v>
      </c>
      <c r="B353" s="53" t="s">
        <v>870</v>
      </c>
      <c r="C353" s="31">
        <v>6162.4</v>
      </c>
      <c r="D353" s="36">
        <v>6110.7666666666664</v>
      </c>
      <c r="E353" s="36">
        <v>6011.6333333333332</v>
      </c>
      <c r="F353" s="36">
        <v>5860.8666666666668</v>
      </c>
      <c r="G353" s="36">
        <v>5761.7333333333336</v>
      </c>
      <c r="H353" s="36">
        <v>6261.5333333333328</v>
      </c>
      <c r="I353" s="36">
        <v>6360.6666666666661</v>
      </c>
      <c r="J353" s="36">
        <v>6511.4333333333325</v>
      </c>
      <c r="K353" s="31">
        <v>6209.9</v>
      </c>
      <c r="L353" s="31">
        <v>5960</v>
      </c>
      <c r="M353" s="31">
        <v>0.43308000000000002</v>
      </c>
      <c r="N353" s="1"/>
      <c r="O353" s="1"/>
    </row>
    <row r="354" spans="1:15" ht="12.75" customHeight="1">
      <c r="A354" s="33">
        <v>344</v>
      </c>
      <c r="B354" s="53" t="s">
        <v>445</v>
      </c>
      <c r="C354" s="31">
        <v>332</v>
      </c>
      <c r="D354" s="36">
        <v>332.08333333333331</v>
      </c>
      <c r="E354" s="36">
        <v>329.91666666666663</v>
      </c>
      <c r="F354" s="36">
        <v>327.83333333333331</v>
      </c>
      <c r="G354" s="36">
        <v>325.66666666666663</v>
      </c>
      <c r="H354" s="36">
        <v>334.16666666666663</v>
      </c>
      <c r="I354" s="36">
        <v>336.33333333333326</v>
      </c>
      <c r="J354" s="36">
        <v>338.41666666666663</v>
      </c>
      <c r="K354" s="31">
        <v>334.25</v>
      </c>
      <c r="L354" s="31">
        <v>330</v>
      </c>
      <c r="M354" s="31">
        <v>1.13141</v>
      </c>
      <c r="N354" s="1"/>
      <c r="O354" s="1"/>
    </row>
    <row r="355" spans="1:15" ht="12.75" customHeight="1">
      <c r="A355" s="33">
        <v>345</v>
      </c>
      <c r="B355" s="53" t="s">
        <v>187</v>
      </c>
      <c r="C355" s="31">
        <v>1744.6</v>
      </c>
      <c r="D355" s="36">
        <v>1757.1166666666668</v>
      </c>
      <c r="E355" s="36">
        <v>1728.2833333333335</v>
      </c>
      <c r="F355" s="36">
        <v>1711.9666666666667</v>
      </c>
      <c r="G355" s="36">
        <v>1683.1333333333334</v>
      </c>
      <c r="H355" s="36">
        <v>1773.4333333333336</v>
      </c>
      <c r="I355" s="36">
        <v>1802.2666666666667</v>
      </c>
      <c r="J355" s="36">
        <v>1818.5833333333337</v>
      </c>
      <c r="K355" s="31">
        <v>1785.95</v>
      </c>
      <c r="L355" s="31">
        <v>1740.8</v>
      </c>
      <c r="M355" s="31">
        <v>6.6045100000000003</v>
      </c>
      <c r="N355" s="1"/>
      <c r="O355" s="1"/>
    </row>
    <row r="356" spans="1:15" ht="12.75" customHeight="1">
      <c r="A356" s="33">
        <v>346</v>
      </c>
      <c r="B356" s="53" t="s">
        <v>189</v>
      </c>
      <c r="C356" s="31">
        <v>322.7</v>
      </c>
      <c r="D356" s="36">
        <v>324.4666666666667</v>
      </c>
      <c r="E356" s="36">
        <v>319.93333333333339</v>
      </c>
      <c r="F356" s="36">
        <v>317.16666666666669</v>
      </c>
      <c r="G356" s="36">
        <v>312.63333333333338</v>
      </c>
      <c r="H356" s="36">
        <v>327.23333333333341</v>
      </c>
      <c r="I356" s="36">
        <v>331.76666666666671</v>
      </c>
      <c r="J356" s="36">
        <v>334.53333333333342</v>
      </c>
      <c r="K356" s="31">
        <v>329</v>
      </c>
      <c r="L356" s="31">
        <v>321.7</v>
      </c>
      <c r="M356" s="31">
        <v>234.78224</v>
      </c>
      <c r="N356" s="1"/>
      <c r="O356" s="1"/>
    </row>
    <row r="357" spans="1:15" ht="12.75" customHeight="1">
      <c r="A357" s="33">
        <v>347</v>
      </c>
      <c r="B357" s="53" t="s">
        <v>283</v>
      </c>
      <c r="C357" s="31">
        <v>612.85</v>
      </c>
      <c r="D357" s="36">
        <v>609.5333333333333</v>
      </c>
      <c r="E357" s="36">
        <v>600.56666666666661</v>
      </c>
      <c r="F357" s="36">
        <v>588.2833333333333</v>
      </c>
      <c r="G357" s="36">
        <v>579.31666666666661</v>
      </c>
      <c r="H357" s="36">
        <v>621.81666666666661</v>
      </c>
      <c r="I357" s="36">
        <v>630.7833333333333</v>
      </c>
      <c r="J357" s="36">
        <v>643.06666666666661</v>
      </c>
      <c r="K357" s="31">
        <v>618.5</v>
      </c>
      <c r="L357" s="31">
        <v>597.25</v>
      </c>
      <c r="M357" s="31">
        <v>71.451830000000001</v>
      </c>
      <c r="N357" s="1"/>
      <c r="O357" s="1"/>
    </row>
    <row r="358" spans="1:15" ht="12.75" customHeight="1">
      <c r="A358" s="33">
        <v>348</v>
      </c>
      <c r="B358" s="53" t="s">
        <v>446</v>
      </c>
      <c r="C358" s="31">
        <v>1554.4</v>
      </c>
      <c r="D358" s="36">
        <v>1566.3500000000001</v>
      </c>
      <c r="E358" s="36">
        <v>1538.7000000000003</v>
      </c>
      <c r="F358" s="36">
        <v>1523.0000000000002</v>
      </c>
      <c r="G358" s="36">
        <v>1495.3500000000004</v>
      </c>
      <c r="H358" s="36">
        <v>1582.0500000000002</v>
      </c>
      <c r="I358" s="36">
        <v>1609.7000000000003</v>
      </c>
      <c r="J358" s="36">
        <v>1625.4</v>
      </c>
      <c r="K358" s="31">
        <v>1594</v>
      </c>
      <c r="L358" s="31">
        <v>1550.65</v>
      </c>
      <c r="M358" s="31">
        <v>4.5735000000000001</v>
      </c>
      <c r="N358" s="1"/>
      <c r="O358" s="1"/>
    </row>
    <row r="359" spans="1:15" ht="12.75" customHeight="1">
      <c r="A359" s="33">
        <v>349</v>
      </c>
      <c r="B359" s="53" t="s">
        <v>284</v>
      </c>
      <c r="C359" s="31">
        <v>508.5</v>
      </c>
      <c r="D359" s="36">
        <v>515.08333333333337</v>
      </c>
      <c r="E359" s="36">
        <v>495.16666666666674</v>
      </c>
      <c r="F359" s="36">
        <v>481.83333333333337</v>
      </c>
      <c r="G359" s="36">
        <v>461.91666666666674</v>
      </c>
      <c r="H359" s="36">
        <v>528.41666666666674</v>
      </c>
      <c r="I359" s="36">
        <v>548.33333333333348</v>
      </c>
      <c r="J359" s="36">
        <v>561.66666666666674</v>
      </c>
      <c r="K359" s="31">
        <v>535</v>
      </c>
      <c r="L359" s="31">
        <v>501.75</v>
      </c>
      <c r="M359" s="31">
        <v>104.67494000000001</v>
      </c>
      <c r="N359" s="1"/>
      <c r="O359" s="1"/>
    </row>
    <row r="360" spans="1:15" ht="12.75" customHeight="1">
      <c r="A360" s="33">
        <v>350</v>
      </c>
      <c r="B360" s="53" t="s">
        <v>188</v>
      </c>
      <c r="C360" s="31">
        <v>10061.35</v>
      </c>
      <c r="D360" s="36">
        <v>10147.333333333334</v>
      </c>
      <c r="E360" s="36">
        <v>9874.6666666666679</v>
      </c>
      <c r="F360" s="36">
        <v>9687.9833333333336</v>
      </c>
      <c r="G360" s="36">
        <v>9415.3166666666675</v>
      </c>
      <c r="H360" s="36">
        <v>10334.016666666668</v>
      </c>
      <c r="I360" s="36">
        <v>10606.683333333336</v>
      </c>
      <c r="J360" s="36">
        <v>10793.366666666669</v>
      </c>
      <c r="K360" s="31">
        <v>10420</v>
      </c>
      <c r="L360" s="31">
        <v>9960.65</v>
      </c>
      <c r="M360" s="31">
        <v>2.3687900000000002</v>
      </c>
      <c r="N360" s="1"/>
      <c r="O360" s="1"/>
    </row>
    <row r="361" spans="1:15" ht="12.75" customHeight="1">
      <c r="A361" s="33">
        <v>351</v>
      </c>
      <c r="B361" s="53" t="s">
        <v>285</v>
      </c>
      <c r="C361" s="31">
        <v>1476</v>
      </c>
      <c r="D361" s="36">
        <v>1480.3333333333333</v>
      </c>
      <c r="E361" s="36">
        <v>1450.6666666666665</v>
      </c>
      <c r="F361" s="36">
        <v>1425.3333333333333</v>
      </c>
      <c r="G361" s="36">
        <v>1395.6666666666665</v>
      </c>
      <c r="H361" s="36">
        <v>1505.6666666666665</v>
      </c>
      <c r="I361" s="36">
        <v>1535.333333333333</v>
      </c>
      <c r="J361" s="36">
        <v>1560.6666666666665</v>
      </c>
      <c r="K361" s="31">
        <v>1510</v>
      </c>
      <c r="L361" s="31">
        <v>1455</v>
      </c>
      <c r="M361" s="31">
        <v>10.06758</v>
      </c>
      <c r="N361" s="1"/>
      <c r="O361" s="1"/>
    </row>
    <row r="362" spans="1:15" ht="12.75" customHeight="1">
      <c r="A362" s="33">
        <v>352</v>
      </c>
      <c r="B362" s="53" t="s">
        <v>447</v>
      </c>
      <c r="C362" s="31">
        <v>402</v>
      </c>
      <c r="D362" s="36">
        <v>398.86666666666662</v>
      </c>
      <c r="E362" s="36">
        <v>386.13333333333321</v>
      </c>
      <c r="F362" s="36">
        <v>370.26666666666659</v>
      </c>
      <c r="G362" s="36">
        <v>357.53333333333319</v>
      </c>
      <c r="H362" s="36">
        <v>414.73333333333323</v>
      </c>
      <c r="I362" s="36">
        <v>427.4666666666667</v>
      </c>
      <c r="J362" s="36">
        <v>443.33333333333326</v>
      </c>
      <c r="K362" s="31">
        <v>411.6</v>
      </c>
      <c r="L362" s="31">
        <v>383</v>
      </c>
      <c r="M362" s="31">
        <v>183.21151</v>
      </c>
      <c r="N362" s="1"/>
      <c r="O362" s="1"/>
    </row>
    <row r="363" spans="1:15" ht="12.75" customHeight="1">
      <c r="A363" s="33">
        <v>353</v>
      </c>
      <c r="B363" s="53" t="s">
        <v>196</v>
      </c>
      <c r="C363" s="31">
        <v>4457.25</v>
      </c>
      <c r="D363" s="36">
        <v>4466.25</v>
      </c>
      <c r="E363" s="36">
        <v>4382.5</v>
      </c>
      <c r="F363" s="36">
        <v>4307.75</v>
      </c>
      <c r="G363" s="36">
        <v>4224</v>
      </c>
      <c r="H363" s="36">
        <v>4541</v>
      </c>
      <c r="I363" s="36">
        <v>4624.75</v>
      </c>
      <c r="J363" s="36">
        <v>4699.5</v>
      </c>
      <c r="K363" s="31">
        <v>4550</v>
      </c>
      <c r="L363" s="31">
        <v>4391.5</v>
      </c>
      <c r="M363" s="31">
        <v>4.6255199999999999</v>
      </c>
      <c r="N363" s="1"/>
      <c r="O363" s="1"/>
    </row>
    <row r="364" spans="1:15" ht="12.75" customHeight="1">
      <c r="A364" s="33">
        <v>354</v>
      </c>
      <c r="B364" s="53" t="s">
        <v>448</v>
      </c>
      <c r="C364" s="31">
        <v>804.2</v>
      </c>
      <c r="D364" s="36">
        <v>808.5333333333333</v>
      </c>
      <c r="E364" s="36">
        <v>796.06666666666661</v>
      </c>
      <c r="F364" s="36">
        <v>787.93333333333328</v>
      </c>
      <c r="G364" s="36">
        <v>775.46666666666658</v>
      </c>
      <c r="H364" s="36">
        <v>816.66666666666663</v>
      </c>
      <c r="I364" s="36">
        <v>829.13333333333333</v>
      </c>
      <c r="J364" s="36">
        <v>837.26666666666665</v>
      </c>
      <c r="K364" s="31">
        <v>821</v>
      </c>
      <c r="L364" s="31">
        <v>800.4</v>
      </c>
      <c r="M364" s="31">
        <v>7.8144999999999998</v>
      </c>
      <c r="N364" s="1"/>
      <c r="O364" s="1"/>
    </row>
    <row r="365" spans="1:15" ht="12.75" customHeight="1">
      <c r="A365" s="33">
        <v>355</v>
      </c>
      <c r="B365" s="53" t="s">
        <v>449</v>
      </c>
      <c r="C365" s="31">
        <v>464.55</v>
      </c>
      <c r="D365" s="36">
        <v>466.2166666666667</v>
      </c>
      <c r="E365" s="36">
        <v>460.43333333333339</v>
      </c>
      <c r="F365" s="36">
        <v>456.31666666666672</v>
      </c>
      <c r="G365" s="36">
        <v>450.53333333333342</v>
      </c>
      <c r="H365" s="36">
        <v>470.33333333333337</v>
      </c>
      <c r="I365" s="36">
        <v>476.11666666666667</v>
      </c>
      <c r="J365" s="36">
        <v>480.23333333333335</v>
      </c>
      <c r="K365" s="31">
        <v>472</v>
      </c>
      <c r="L365" s="31">
        <v>462.1</v>
      </c>
      <c r="M365" s="31">
        <v>3.0515500000000002</v>
      </c>
      <c r="N365" s="1"/>
      <c r="O365" s="1"/>
    </row>
    <row r="366" spans="1:15" ht="12.75" customHeight="1">
      <c r="A366" s="33">
        <v>356</v>
      </c>
      <c r="B366" s="53" t="s">
        <v>201</v>
      </c>
      <c r="C366" s="31">
        <v>1455.2</v>
      </c>
      <c r="D366" s="36">
        <v>1457.5333333333335</v>
      </c>
      <c r="E366" s="36">
        <v>1440.2166666666672</v>
      </c>
      <c r="F366" s="36">
        <v>1425.2333333333336</v>
      </c>
      <c r="G366" s="36">
        <v>1407.9166666666672</v>
      </c>
      <c r="H366" s="36">
        <v>1472.5166666666671</v>
      </c>
      <c r="I366" s="36">
        <v>1489.8333333333333</v>
      </c>
      <c r="J366" s="36">
        <v>1504.8166666666671</v>
      </c>
      <c r="K366" s="31">
        <v>1474.85</v>
      </c>
      <c r="L366" s="31">
        <v>1442.55</v>
      </c>
      <c r="M366" s="31">
        <v>2.7035399999999998</v>
      </c>
      <c r="N366" s="1"/>
      <c r="O366" s="1"/>
    </row>
    <row r="367" spans="1:15" ht="12.75" customHeight="1">
      <c r="A367" s="33">
        <v>357</v>
      </c>
      <c r="B367" s="53" t="s">
        <v>190</v>
      </c>
      <c r="C367" s="31">
        <v>40734</v>
      </c>
      <c r="D367" s="36">
        <v>40991.716666666667</v>
      </c>
      <c r="E367" s="36">
        <v>40008.283333333333</v>
      </c>
      <c r="F367" s="36">
        <v>39282.566666666666</v>
      </c>
      <c r="G367" s="36">
        <v>38299.133333333331</v>
      </c>
      <c r="H367" s="36">
        <v>41717.433333333334</v>
      </c>
      <c r="I367" s="36">
        <v>42700.866666666669</v>
      </c>
      <c r="J367" s="36">
        <v>43426.583333333336</v>
      </c>
      <c r="K367" s="31">
        <v>41975.15</v>
      </c>
      <c r="L367" s="31">
        <v>40266</v>
      </c>
      <c r="M367" s="31">
        <v>0.33948</v>
      </c>
      <c r="N367" s="1"/>
      <c r="O367" s="1"/>
    </row>
    <row r="368" spans="1:15" ht="12.75" customHeight="1">
      <c r="A368" s="33">
        <v>358</v>
      </c>
      <c r="B368" s="53" t="s">
        <v>286</v>
      </c>
      <c r="C368" s="31">
        <v>1792.35</v>
      </c>
      <c r="D368" s="36">
        <v>1793.7833333333335</v>
      </c>
      <c r="E368" s="36">
        <v>1748.5666666666671</v>
      </c>
      <c r="F368" s="36">
        <v>1704.7833333333335</v>
      </c>
      <c r="G368" s="36">
        <v>1659.5666666666671</v>
      </c>
      <c r="H368" s="36">
        <v>1837.5666666666671</v>
      </c>
      <c r="I368" s="36">
        <v>1882.7833333333338</v>
      </c>
      <c r="J368" s="36">
        <v>1926.5666666666671</v>
      </c>
      <c r="K368" s="31">
        <v>1839</v>
      </c>
      <c r="L368" s="31">
        <v>1750</v>
      </c>
      <c r="M368" s="31">
        <v>7.7039299999999997</v>
      </c>
      <c r="N368" s="1"/>
      <c r="O368" s="1"/>
    </row>
    <row r="369" spans="1:15" ht="12.75" customHeight="1">
      <c r="A369" s="33">
        <v>359</v>
      </c>
      <c r="B369" s="53" t="s">
        <v>192</v>
      </c>
      <c r="C369" s="31">
        <v>4611.3999999999996</v>
      </c>
      <c r="D369" s="36">
        <v>4636.8</v>
      </c>
      <c r="E369" s="36">
        <v>4574.6000000000004</v>
      </c>
      <c r="F369" s="36">
        <v>4537.8</v>
      </c>
      <c r="G369" s="36">
        <v>4475.6000000000004</v>
      </c>
      <c r="H369" s="36">
        <v>4673.6000000000004</v>
      </c>
      <c r="I369" s="36">
        <v>4735.7999999999993</v>
      </c>
      <c r="J369" s="36">
        <v>4772.6000000000004</v>
      </c>
      <c r="K369" s="31">
        <v>4699</v>
      </c>
      <c r="L369" s="31">
        <v>4600</v>
      </c>
      <c r="M369" s="31">
        <v>2.9306899999999998</v>
      </c>
      <c r="N369" s="1"/>
      <c r="O369" s="1"/>
    </row>
    <row r="370" spans="1:15" ht="12.75" customHeight="1">
      <c r="A370" s="33">
        <v>360</v>
      </c>
      <c r="B370" s="53" t="s">
        <v>193</v>
      </c>
      <c r="C370" s="31">
        <v>364</v>
      </c>
      <c r="D370" s="36">
        <v>364.5</v>
      </c>
      <c r="E370" s="36">
        <v>361.3</v>
      </c>
      <c r="F370" s="36">
        <v>358.6</v>
      </c>
      <c r="G370" s="36">
        <v>355.40000000000003</v>
      </c>
      <c r="H370" s="36">
        <v>367.2</v>
      </c>
      <c r="I370" s="36">
        <v>370.40000000000003</v>
      </c>
      <c r="J370" s="36">
        <v>373.09999999999997</v>
      </c>
      <c r="K370" s="31">
        <v>367.7</v>
      </c>
      <c r="L370" s="31">
        <v>361.8</v>
      </c>
      <c r="M370" s="31">
        <v>35.172420000000002</v>
      </c>
      <c r="N370" s="1"/>
      <c r="O370" s="1"/>
    </row>
    <row r="371" spans="1:15" ht="12.75" customHeight="1">
      <c r="A371" s="33">
        <v>361</v>
      </c>
      <c r="B371" s="53" t="s">
        <v>450</v>
      </c>
      <c r="C371" s="31">
        <v>3305.2</v>
      </c>
      <c r="D371" s="36">
        <v>3292.3833333333332</v>
      </c>
      <c r="E371" s="36">
        <v>3256.7666666666664</v>
      </c>
      <c r="F371" s="36">
        <v>3208.333333333333</v>
      </c>
      <c r="G371" s="36">
        <v>3172.7166666666662</v>
      </c>
      <c r="H371" s="36">
        <v>3340.8166666666666</v>
      </c>
      <c r="I371" s="36">
        <v>3376.4333333333334</v>
      </c>
      <c r="J371" s="36">
        <v>3424.8666666666668</v>
      </c>
      <c r="K371" s="31">
        <v>3328</v>
      </c>
      <c r="L371" s="31">
        <v>3243.95</v>
      </c>
      <c r="M371" s="31">
        <v>3.0502600000000002</v>
      </c>
      <c r="N371" s="1"/>
      <c r="O371" s="1"/>
    </row>
    <row r="372" spans="1:15" ht="12.75" customHeight="1">
      <c r="A372" s="33">
        <v>362</v>
      </c>
      <c r="B372" s="53" t="s">
        <v>195</v>
      </c>
      <c r="C372" s="31">
        <v>3168.3</v>
      </c>
      <c r="D372" s="36">
        <v>3199.0833333333335</v>
      </c>
      <c r="E372" s="36">
        <v>3119.2166666666672</v>
      </c>
      <c r="F372" s="36">
        <v>3070.1333333333337</v>
      </c>
      <c r="G372" s="36">
        <v>2990.2666666666673</v>
      </c>
      <c r="H372" s="36">
        <v>3248.166666666667</v>
      </c>
      <c r="I372" s="36">
        <v>3328.0333333333328</v>
      </c>
      <c r="J372" s="36">
        <v>3377.1166666666668</v>
      </c>
      <c r="K372" s="31">
        <v>3278.95</v>
      </c>
      <c r="L372" s="31">
        <v>3150</v>
      </c>
      <c r="M372" s="31">
        <v>13.974679999999999</v>
      </c>
      <c r="N372" s="1"/>
      <c r="O372" s="1"/>
    </row>
    <row r="373" spans="1:15" ht="12.75" customHeight="1">
      <c r="A373" s="33">
        <v>363</v>
      </c>
      <c r="B373" s="53" t="s">
        <v>191</v>
      </c>
      <c r="C373" s="31">
        <v>939.95</v>
      </c>
      <c r="D373" s="36">
        <v>952.33333333333337</v>
      </c>
      <c r="E373" s="36">
        <v>924.91666666666674</v>
      </c>
      <c r="F373" s="36">
        <v>909.88333333333333</v>
      </c>
      <c r="G373" s="36">
        <v>882.4666666666667</v>
      </c>
      <c r="H373" s="36">
        <v>967.36666666666679</v>
      </c>
      <c r="I373" s="36">
        <v>994.78333333333353</v>
      </c>
      <c r="J373" s="36">
        <v>1009.8166666666668</v>
      </c>
      <c r="K373" s="31">
        <v>979.75</v>
      </c>
      <c r="L373" s="31">
        <v>937.3</v>
      </c>
      <c r="M373" s="31">
        <v>32.572839999999999</v>
      </c>
      <c r="N373" s="1"/>
      <c r="O373" s="1"/>
    </row>
    <row r="374" spans="1:15" ht="12.75" customHeight="1">
      <c r="A374" s="33">
        <v>364</v>
      </c>
      <c r="B374" s="53" t="s">
        <v>451</v>
      </c>
      <c r="C374" s="31">
        <v>185.05</v>
      </c>
      <c r="D374" s="36">
        <v>185.36333333333334</v>
      </c>
      <c r="E374" s="36">
        <v>179.22666666666669</v>
      </c>
      <c r="F374" s="36">
        <v>173.40333333333334</v>
      </c>
      <c r="G374" s="36">
        <v>167.26666666666668</v>
      </c>
      <c r="H374" s="36">
        <v>191.1866666666667</v>
      </c>
      <c r="I374" s="36">
        <v>197.32333333333335</v>
      </c>
      <c r="J374" s="36">
        <v>203.1466666666667</v>
      </c>
      <c r="K374" s="31">
        <v>191.5</v>
      </c>
      <c r="L374" s="31">
        <v>179.54</v>
      </c>
      <c r="M374" s="31">
        <v>133.76633000000001</v>
      </c>
      <c r="N374" s="1"/>
      <c r="O374" s="1"/>
    </row>
    <row r="375" spans="1:15" ht="12.75" customHeight="1">
      <c r="A375" s="33">
        <v>365</v>
      </c>
      <c r="B375" s="53" t="s">
        <v>452</v>
      </c>
      <c r="C375" s="31">
        <v>1867.15</v>
      </c>
      <c r="D375" s="36">
        <v>1876.3999999999999</v>
      </c>
      <c r="E375" s="36">
        <v>1848.7499999999998</v>
      </c>
      <c r="F375" s="36">
        <v>1830.35</v>
      </c>
      <c r="G375" s="36">
        <v>1802.6999999999998</v>
      </c>
      <c r="H375" s="36">
        <v>1894.7999999999997</v>
      </c>
      <c r="I375" s="36">
        <v>1922.4499999999998</v>
      </c>
      <c r="J375" s="36">
        <v>1940.8499999999997</v>
      </c>
      <c r="K375" s="31">
        <v>1904.05</v>
      </c>
      <c r="L375" s="31">
        <v>1858</v>
      </c>
      <c r="M375" s="31">
        <v>0.58494000000000002</v>
      </c>
      <c r="N375" s="1"/>
      <c r="O375" s="1"/>
    </row>
    <row r="376" spans="1:15" ht="12.75" customHeight="1">
      <c r="A376" s="33">
        <v>366</v>
      </c>
      <c r="B376" s="53" t="s">
        <v>198</v>
      </c>
      <c r="C376" s="31">
        <v>6632.4</v>
      </c>
      <c r="D376" s="36">
        <v>6651.833333333333</v>
      </c>
      <c r="E376" s="36">
        <v>6595.6666666666661</v>
      </c>
      <c r="F376" s="36">
        <v>6558.9333333333334</v>
      </c>
      <c r="G376" s="36">
        <v>6502.7666666666664</v>
      </c>
      <c r="H376" s="36">
        <v>6688.5666666666657</v>
      </c>
      <c r="I376" s="36">
        <v>6744.7333333333318</v>
      </c>
      <c r="J376" s="36">
        <v>6781.4666666666653</v>
      </c>
      <c r="K376" s="31">
        <v>6708</v>
      </c>
      <c r="L376" s="31">
        <v>6615.1</v>
      </c>
      <c r="M376" s="31">
        <v>2.1123400000000001</v>
      </c>
      <c r="N376" s="1"/>
      <c r="O376" s="1"/>
    </row>
    <row r="377" spans="1:15" ht="12.75" customHeight="1">
      <c r="A377" s="33">
        <v>367</v>
      </c>
      <c r="B377" s="53" t="s">
        <v>287</v>
      </c>
      <c r="C377" s="31">
        <v>368.8</v>
      </c>
      <c r="D377" s="36">
        <v>365.26666666666671</v>
      </c>
      <c r="E377" s="36">
        <v>353.63333333333344</v>
      </c>
      <c r="F377" s="36">
        <v>338.46666666666675</v>
      </c>
      <c r="G377" s="36">
        <v>326.83333333333348</v>
      </c>
      <c r="H377" s="36">
        <v>380.43333333333339</v>
      </c>
      <c r="I377" s="36">
        <v>392.06666666666672</v>
      </c>
      <c r="J377" s="36">
        <v>407.23333333333335</v>
      </c>
      <c r="K377" s="31">
        <v>376.9</v>
      </c>
      <c r="L377" s="31">
        <v>350.1</v>
      </c>
      <c r="M377" s="31">
        <v>76.463759999999994</v>
      </c>
      <c r="N377" s="1"/>
      <c r="O377" s="1"/>
    </row>
    <row r="378" spans="1:15" ht="12.75" customHeight="1">
      <c r="A378" s="33">
        <v>368</v>
      </c>
      <c r="B378" s="53" t="s">
        <v>194</v>
      </c>
      <c r="C378" s="31">
        <v>492.15</v>
      </c>
      <c r="D378" s="36">
        <v>493.9666666666667</v>
      </c>
      <c r="E378" s="36">
        <v>484.53333333333342</v>
      </c>
      <c r="F378" s="36">
        <v>476.91666666666674</v>
      </c>
      <c r="G378" s="36">
        <v>467.48333333333346</v>
      </c>
      <c r="H378" s="36">
        <v>501.58333333333337</v>
      </c>
      <c r="I378" s="36">
        <v>511.01666666666665</v>
      </c>
      <c r="J378" s="36">
        <v>518.63333333333333</v>
      </c>
      <c r="K378" s="31">
        <v>503.4</v>
      </c>
      <c r="L378" s="31">
        <v>486.35</v>
      </c>
      <c r="M378" s="31">
        <v>139.99802</v>
      </c>
      <c r="N378" s="1"/>
      <c r="O378" s="1"/>
    </row>
    <row r="379" spans="1:15" ht="12.75" customHeight="1">
      <c r="A379" s="33">
        <v>369</v>
      </c>
      <c r="B379" s="53" t="s">
        <v>199</v>
      </c>
      <c r="C379" s="31">
        <v>342.65</v>
      </c>
      <c r="D379" s="36">
        <v>346.3</v>
      </c>
      <c r="E379" s="36">
        <v>337.6</v>
      </c>
      <c r="F379" s="36">
        <v>332.55</v>
      </c>
      <c r="G379" s="36">
        <v>323.85000000000002</v>
      </c>
      <c r="H379" s="36">
        <v>351.35</v>
      </c>
      <c r="I379" s="36">
        <v>360.04999999999995</v>
      </c>
      <c r="J379" s="36">
        <v>365.1</v>
      </c>
      <c r="K379" s="31">
        <v>355</v>
      </c>
      <c r="L379" s="31">
        <v>341.25</v>
      </c>
      <c r="M379" s="31">
        <v>154.89731</v>
      </c>
      <c r="N379" s="1"/>
      <c r="O379" s="1"/>
    </row>
    <row r="380" spans="1:15" ht="12.75" customHeight="1">
      <c r="A380" s="33">
        <v>370</v>
      </c>
      <c r="B380" s="53" t="s">
        <v>453</v>
      </c>
      <c r="C380" s="31">
        <v>668.4</v>
      </c>
      <c r="D380" s="36">
        <v>676.15</v>
      </c>
      <c r="E380" s="36">
        <v>657.34999999999991</v>
      </c>
      <c r="F380" s="36">
        <v>646.29999999999995</v>
      </c>
      <c r="G380" s="36">
        <v>627.49999999999989</v>
      </c>
      <c r="H380" s="36">
        <v>687.19999999999993</v>
      </c>
      <c r="I380" s="36">
        <v>705.99999999999989</v>
      </c>
      <c r="J380" s="36">
        <v>717.05</v>
      </c>
      <c r="K380" s="31">
        <v>694.95</v>
      </c>
      <c r="L380" s="31">
        <v>665.1</v>
      </c>
      <c r="M380" s="31">
        <v>6.2212199999999998</v>
      </c>
      <c r="N380" s="1"/>
      <c r="O380" s="1"/>
    </row>
    <row r="381" spans="1:15" ht="12.75" customHeight="1">
      <c r="A381" s="33">
        <v>371</v>
      </c>
      <c r="B381" s="53" t="s">
        <v>288</v>
      </c>
      <c r="C381" s="31">
        <v>1669</v>
      </c>
      <c r="D381" s="36">
        <v>1672.1833333333334</v>
      </c>
      <c r="E381" s="36">
        <v>1645.8666666666668</v>
      </c>
      <c r="F381" s="36">
        <v>1622.7333333333333</v>
      </c>
      <c r="G381" s="36">
        <v>1596.4166666666667</v>
      </c>
      <c r="H381" s="36">
        <v>1695.3166666666668</v>
      </c>
      <c r="I381" s="36">
        <v>1721.6333333333334</v>
      </c>
      <c r="J381" s="36">
        <v>1744.7666666666669</v>
      </c>
      <c r="K381" s="31">
        <v>1698.5</v>
      </c>
      <c r="L381" s="31">
        <v>1649.05</v>
      </c>
      <c r="M381" s="31">
        <v>9.5504300000000004</v>
      </c>
      <c r="N381" s="1"/>
      <c r="O381" s="1"/>
    </row>
    <row r="382" spans="1:15" ht="12.75" customHeight="1">
      <c r="A382" s="33">
        <v>372</v>
      </c>
      <c r="B382" s="53" t="s">
        <v>454</v>
      </c>
      <c r="C382" s="31">
        <v>606</v>
      </c>
      <c r="D382" s="36">
        <v>603.31666666666672</v>
      </c>
      <c r="E382" s="36">
        <v>591.73333333333346</v>
      </c>
      <c r="F382" s="36">
        <v>577.4666666666667</v>
      </c>
      <c r="G382" s="36">
        <v>565.88333333333344</v>
      </c>
      <c r="H382" s="36">
        <v>617.58333333333348</v>
      </c>
      <c r="I382" s="36">
        <v>629.16666666666674</v>
      </c>
      <c r="J382" s="36">
        <v>643.43333333333351</v>
      </c>
      <c r="K382" s="31">
        <v>614.9</v>
      </c>
      <c r="L382" s="31">
        <v>589.04999999999995</v>
      </c>
      <c r="M382" s="31">
        <v>5.0579000000000001</v>
      </c>
      <c r="N382" s="1"/>
      <c r="O382" s="1"/>
    </row>
    <row r="383" spans="1:15" ht="12.75" customHeight="1">
      <c r="A383" s="33">
        <v>373</v>
      </c>
      <c r="B383" s="53" t="s">
        <v>455</v>
      </c>
      <c r="C383" s="31">
        <v>160.04</v>
      </c>
      <c r="D383" s="36">
        <v>160.13333333333333</v>
      </c>
      <c r="E383" s="36">
        <v>159.05666666666664</v>
      </c>
      <c r="F383" s="36">
        <v>158.07333333333332</v>
      </c>
      <c r="G383" s="36">
        <v>156.99666666666664</v>
      </c>
      <c r="H383" s="36">
        <v>161.11666666666665</v>
      </c>
      <c r="I383" s="36">
        <v>162.19333333333336</v>
      </c>
      <c r="J383" s="36">
        <v>163.17666666666665</v>
      </c>
      <c r="K383" s="31">
        <v>161.21</v>
      </c>
      <c r="L383" s="31">
        <v>159.15</v>
      </c>
      <c r="M383" s="31">
        <v>0.63666999999999996</v>
      </c>
      <c r="N383" s="1"/>
      <c r="O383" s="1"/>
    </row>
    <row r="384" spans="1:15" ht="12.75" customHeight="1">
      <c r="A384" s="33">
        <v>374</v>
      </c>
      <c r="B384" s="53" t="s">
        <v>289</v>
      </c>
      <c r="C384" s="31">
        <v>17048.349999999999</v>
      </c>
      <c r="D384" s="36">
        <v>17178.95</v>
      </c>
      <c r="E384" s="36">
        <v>16859.900000000001</v>
      </c>
      <c r="F384" s="36">
        <v>16671.45</v>
      </c>
      <c r="G384" s="36">
        <v>16352.400000000001</v>
      </c>
      <c r="H384" s="36">
        <v>17367.400000000001</v>
      </c>
      <c r="I384" s="36">
        <v>17686.449999999997</v>
      </c>
      <c r="J384" s="36">
        <v>17874.900000000001</v>
      </c>
      <c r="K384" s="31">
        <v>17498</v>
      </c>
      <c r="L384" s="31">
        <v>16990.5</v>
      </c>
      <c r="M384" s="31">
        <v>6.7049999999999998E-2</v>
      </c>
      <c r="N384" s="1"/>
      <c r="O384" s="1"/>
    </row>
    <row r="385" spans="1:15" ht="12.75" customHeight="1">
      <c r="A385" s="33">
        <v>375</v>
      </c>
      <c r="B385" s="53" t="s">
        <v>197</v>
      </c>
      <c r="C385" s="31">
        <v>114.02</v>
      </c>
      <c r="D385" s="36">
        <v>114.70666666666666</v>
      </c>
      <c r="E385" s="36">
        <v>113.11333333333333</v>
      </c>
      <c r="F385" s="36">
        <v>112.20666666666666</v>
      </c>
      <c r="G385" s="36">
        <v>110.61333333333333</v>
      </c>
      <c r="H385" s="36">
        <v>115.61333333333333</v>
      </c>
      <c r="I385" s="36">
        <v>117.20666666666666</v>
      </c>
      <c r="J385" s="36">
        <v>118.11333333333333</v>
      </c>
      <c r="K385" s="31">
        <v>116.3</v>
      </c>
      <c r="L385" s="31">
        <v>113.8</v>
      </c>
      <c r="M385" s="31">
        <v>279.41633000000002</v>
      </c>
      <c r="N385" s="1"/>
      <c r="O385" s="1"/>
    </row>
    <row r="386" spans="1:15" ht="12.75" customHeight="1">
      <c r="A386" s="33">
        <v>376</v>
      </c>
      <c r="B386" s="53" t="s">
        <v>456</v>
      </c>
      <c r="C386" s="31">
        <v>676.35</v>
      </c>
      <c r="D386" s="36">
        <v>678.36666666666667</v>
      </c>
      <c r="E386" s="36">
        <v>667.08333333333337</v>
      </c>
      <c r="F386" s="36">
        <v>657.81666666666672</v>
      </c>
      <c r="G386" s="36">
        <v>646.53333333333342</v>
      </c>
      <c r="H386" s="36">
        <v>687.63333333333333</v>
      </c>
      <c r="I386" s="36">
        <v>698.91666666666663</v>
      </c>
      <c r="J386" s="36">
        <v>708.18333333333328</v>
      </c>
      <c r="K386" s="31">
        <v>689.65</v>
      </c>
      <c r="L386" s="31">
        <v>669.1</v>
      </c>
      <c r="M386" s="31">
        <v>1.7029399999999999</v>
      </c>
      <c r="N386" s="1"/>
      <c r="O386" s="1"/>
    </row>
    <row r="387" spans="1:15" ht="12.75" customHeight="1">
      <c r="A387" s="33">
        <v>377</v>
      </c>
      <c r="B387" s="53" t="s">
        <v>871</v>
      </c>
      <c r="C387" s="31">
        <v>1662.9</v>
      </c>
      <c r="D387" s="36">
        <v>1675.95</v>
      </c>
      <c r="E387" s="36">
        <v>1639</v>
      </c>
      <c r="F387" s="36">
        <v>1615.1</v>
      </c>
      <c r="G387" s="36">
        <v>1578.1499999999999</v>
      </c>
      <c r="H387" s="36">
        <v>1699.8500000000001</v>
      </c>
      <c r="I387" s="36">
        <v>1736.8000000000004</v>
      </c>
      <c r="J387" s="36">
        <v>1760.7000000000003</v>
      </c>
      <c r="K387" s="31">
        <v>1712.9</v>
      </c>
      <c r="L387" s="31">
        <v>1652.05</v>
      </c>
      <c r="M387" s="31">
        <v>0.77142999999999995</v>
      </c>
      <c r="N387" s="1"/>
      <c r="O387" s="1"/>
    </row>
    <row r="388" spans="1:15" ht="12.75" customHeight="1">
      <c r="A388" s="33">
        <v>378</v>
      </c>
      <c r="B388" s="53" t="s">
        <v>203</v>
      </c>
      <c r="C388" s="31">
        <v>215.14</v>
      </c>
      <c r="D388" s="36">
        <v>215.22</v>
      </c>
      <c r="E388" s="36">
        <v>212.67</v>
      </c>
      <c r="F388" s="36">
        <v>210.2</v>
      </c>
      <c r="G388" s="36">
        <v>207.64999999999998</v>
      </c>
      <c r="H388" s="36">
        <v>217.69</v>
      </c>
      <c r="I388" s="36">
        <v>220.24</v>
      </c>
      <c r="J388" s="36">
        <v>222.71</v>
      </c>
      <c r="K388" s="31">
        <v>217.77</v>
      </c>
      <c r="L388" s="31">
        <v>212.75</v>
      </c>
      <c r="M388" s="31">
        <v>43.534759999999999</v>
      </c>
      <c r="N388" s="1"/>
      <c r="O388" s="1"/>
    </row>
    <row r="389" spans="1:15" ht="12.75" customHeight="1">
      <c r="A389" s="33">
        <v>379</v>
      </c>
      <c r="B389" s="53" t="s">
        <v>204</v>
      </c>
      <c r="C389" s="31">
        <v>583.54999999999995</v>
      </c>
      <c r="D389" s="36">
        <v>586.55000000000007</v>
      </c>
      <c r="E389" s="36">
        <v>578.90000000000009</v>
      </c>
      <c r="F389" s="36">
        <v>574.25</v>
      </c>
      <c r="G389" s="36">
        <v>566.6</v>
      </c>
      <c r="H389" s="36">
        <v>591.20000000000016</v>
      </c>
      <c r="I389" s="36">
        <v>598.85</v>
      </c>
      <c r="J389" s="36">
        <v>603.50000000000023</v>
      </c>
      <c r="K389" s="31">
        <v>594.20000000000005</v>
      </c>
      <c r="L389" s="31">
        <v>581.9</v>
      </c>
      <c r="M389" s="31">
        <v>72.339830000000006</v>
      </c>
      <c r="N389" s="1"/>
      <c r="O389" s="1"/>
    </row>
    <row r="390" spans="1:15" ht="12.75" customHeight="1">
      <c r="A390" s="33">
        <v>380</v>
      </c>
      <c r="B390" s="53" t="s">
        <v>457</v>
      </c>
      <c r="C390" s="31">
        <v>590.54999999999995</v>
      </c>
      <c r="D390" s="36">
        <v>589.31666666666661</v>
      </c>
      <c r="E390" s="36">
        <v>584.33333333333326</v>
      </c>
      <c r="F390" s="36">
        <v>578.11666666666667</v>
      </c>
      <c r="G390" s="36">
        <v>573.13333333333333</v>
      </c>
      <c r="H390" s="36">
        <v>595.53333333333319</v>
      </c>
      <c r="I390" s="36">
        <v>600.51666666666654</v>
      </c>
      <c r="J390" s="36">
        <v>606.73333333333312</v>
      </c>
      <c r="K390" s="31">
        <v>594.29999999999995</v>
      </c>
      <c r="L390" s="31">
        <v>583.1</v>
      </c>
      <c r="M390" s="31">
        <v>0.65603999999999996</v>
      </c>
      <c r="N390" s="1"/>
      <c r="O390" s="1"/>
    </row>
    <row r="391" spans="1:15" ht="12.75" customHeight="1">
      <c r="A391" s="33">
        <v>381</v>
      </c>
      <c r="B391" s="53" t="s">
        <v>458</v>
      </c>
      <c r="C391" s="31">
        <v>690.05</v>
      </c>
      <c r="D391" s="36">
        <v>694.91666666666663</v>
      </c>
      <c r="E391" s="36">
        <v>683.43333333333328</v>
      </c>
      <c r="F391" s="36">
        <v>676.81666666666661</v>
      </c>
      <c r="G391" s="36">
        <v>665.33333333333326</v>
      </c>
      <c r="H391" s="36">
        <v>701.5333333333333</v>
      </c>
      <c r="I391" s="36">
        <v>713.01666666666665</v>
      </c>
      <c r="J391" s="36">
        <v>719.63333333333333</v>
      </c>
      <c r="K391" s="31">
        <v>706.4</v>
      </c>
      <c r="L391" s="31">
        <v>688.3</v>
      </c>
      <c r="M391" s="31">
        <v>8.0918100000000006</v>
      </c>
      <c r="N391" s="1"/>
      <c r="O391" s="1"/>
    </row>
    <row r="392" spans="1:15" ht="12.75" customHeight="1">
      <c r="A392" s="33">
        <v>382</v>
      </c>
      <c r="B392" s="53" t="s">
        <v>459</v>
      </c>
      <c r="C392" s="31">
        <v>1703.5</v>
      </c>
      <c r="D392" s="36">
        <v>1712.8333333333333</v>
      </c>
      <c r="E392" s="36">
        <v>1665.6666666666665</v>
      </c>
      <c r="F392" s="36">
        <v>1627.8333333333333</v>
      </c>
      <c r="G392" s="36">
        <v>1580.6666666666665</v>
      </c>
      <c r="H392" s="36">
        <v>1750.6666666666665</v>
      </c>
      <c r="I392" s="36">
        <v>1797.833333333333</v>
      </c>
      <c r="J392" s="36">
        <v>1835.6666666666665</v>
      </c>
      <c r="K392" s="31">
        <v>1760</v>
      </c>
      <c r="L392" s="31">
        <v>1675</v>
      </c>
      <c r="M392" s="31">
        <v>7.3415499999999998</v>
      </c>
      <c r="N392" s="1"/>
      <c r="O392" s="1"/>
    </row>
    <row r="393" spans="1:15" ht="12.75" customHeight="1">
      <c r="A393" s="33">
        <v>383</v>
      </c>
      <c r="B393" s="53" t="s">
        <v>460</v>
      </c>
      <c r="C393" s="31">
        <v>538.45000000000005</v>
      </c>
      <c r="D393" s="36">
        <v>550.94999999999993</v>
      </c>
      <c r="E393" s="36">
        <v>518.89999999999986</v>
      </c>
      <c r="F393" s="36">
        <v>499.34999999999991</v>
      </c>
      <c r="G393" s="36">
        <v>467.29999999999984</v>
      </c>
      <c r="H393" s="36">
        <v>570.49999999999989</v>
      </c>
      <c r="I393" s="36">
        <v>602.54999999999984</v>
      </c>
      <c r="J393" s="36">
        <v>622.09999999999991</v>
      </c>
      <c r="K393" s="31">
        <v>583</v>
      </c>
      <c r="L393" s="31">
        <v>531.4</v>
      </c>
      <c r="M393" s="31">
        <v>304.89386999999999</v>
      </c>
      <c r="N393" s="1"/>
      <c r="O393" s="1"/>
    </row>
    <row r="394" spans="1:15" ht="12.75" customHeight="1">
      <c r="A394" s="33">
        <v>384</v>
      </c>
      <c r="B394" s="53" t="s">
        <v>872</v>
      </c>
      <c r="C394" s="31">
        <v>458.2</v>
      </c>
      <c r="D394" s="36">
        <v>463.04999999999995</v>
      </c>
      <c r="E394" s="36">
        <v>449.69999999999993</v>
      </c>
      <c r="F394" s="36">
        <v>441.2</v>
      </c>
      <c r="G394" s="36">
        <v>427.84999999999997</v>
      </c>
      <c r="H394" s="36">
        <v>471.5499999999999</v>
      </c>
      <c r="I394" s="36">
        <v>484.89999999999992</v>
      </c>
      <c r="J394" s="36">
        <v>493.39999999999986</v>
      </c>
      <c r="K394" s="31">
        <v>476.4</v>
      </c>
      <c r="L394" s="31">
        <v>454.55</v>
      </c>
      <c r="M394" s="31">
        <v>36.984569999999998</v>
      </c>
      <c r="N394" s="1"/>
      <c r="O394" s="1"/>
    </row>
    <row r="395" spans="1:15" ht="12.75" customHeight="1">
      <c r="A395" s="33">
        <v>385</v>
      </c>
      <c r="B395" s="53" t="s">
        <v>461</v>
      </c>
      <c r="C395" s="31">
        <v>1210.8499999999999</v>
      </c>
      <c r="D395" s="36">
        <v>1203.1333333333334</v>
      </c>
      <c r="E395" s="36">
        <v>1190.8166666666668</v>
      </c>
      <c r="F395" s="36">
        <v>1170.7833333333333</v>
      </c>
      <c r="G395" s="36">
        <v>1158.4666666666667</v>
      </c>
      <c r="H395" s="36">
        <v>1223.166666666667</v>
      </c>
      <c r="I395" s="36">
        <v>1235.4833333333336</v>
      </c>
      <c r="J395" s="36">
        <v>1255.5166666666671</v>
      </c>
      <c r="K395" s="31">
        <v>1215.45</v>
      </c>
      <c r="L395" s="31">
        <v>1183.0999999999999</v>
      </c>
      <c r="M395" s="31">
        <v>1.09385</v>
      </c>
      <c r="N395" s="1"/>
      <c r="O395" s="1"/>
    </row>
    <row r="396" spans="1:15" ht="12.75" customHeight="1">
      <c r="A396" s="33">
        <v>386</v>
      </c>
      <c r="B396" s="53" t="s">
        <v>462</v>
      </c>
      <c r="C396" s="31">
        <v>296.10000000000002</v>
      </c>
      <c r="D396" s="36">
        <v>296.46666666666664</v>
      </c>
      <c r="E396" s="36">
        <v>293.98333333333329</v>
      </c>
      <c r="F396" s="36">
        <v>291.86666666666667</v>
      </c>
      <c r="G396" s="36">
        <v>289.38333333333333</v>
      </c>
      <c r="H396" s="36">
        <v>298.58333333333326</v>
      </c>
      <c r="I396" s="36">
        <v>301.06666666666661</v>
      </c>
      <c r="J396" s="36">
        <v>303.18333333333322</v>
      </c>
      <c r="K396" s="31">
        <v>298.95</v>
      </c>
      <c r="L396" s="31">
        <v>294.35000000000002</v>
      </c>
      <c r="M396" s="31">
        <v>3.1938599999999999</v>
      </c>
      <c r="N396" s="1"/>
      <c r="O396" s="1"/>
    </row>
    <row r="397" spans="1:15" ht="12.75" customHeight="1">
      <c r="A397" s="33">
        <v>387</v>
      </c>
      <c r="B397" s="53" t="s">
        <v>804</v>
      </c>
      <c r="C397" s="31">
        <v>933.55</v>
      </c>
      <c r="D397" s="36">
        <v>937.09999999999991</v>
      </c>
      <c r="E397" s="36">
        <v>920.79999999999984</v>
      </c>
      <c r="F397" s="36">
        <v>908.05</v>
      </c>
      <c r="G397" s="36">
        <v>891.74999999999989</v>
      </c>
      <c r="H397" s="36">
        <v>949.8499999999998</v>
      </c>
      <c r="I397" s="36">
        <v>966.15</v>
      </c>
      <c r="J397" s="36">
        <v>978.89999999999975</v>
      </c>
      <c r="K397" s="31">
        <v>953.4</v>
      </c>
      <c r="L397" s="31">
        <v>924.35</v>
      </c>
      <c r="M397" s="31">
        <v>15.959630000000001</v>
      </c>
      <c r="N397" s="1"/>
      <c r="O397" s="1"/>
    </row>
    <row r="398" spans="1:15" ht="12.75" customHeight="1">
      <c r="A398" s="33">
        <v>388</v>
      </c>
      <c r="B398" s="53" t="s">
        <v>463</v>
      </c>
      <c r="C398" s="31">
        <v>199.85</v>
      </c>
      <c r="D398" s="36">
        <v>201.76666666666665</v>
      </c>
      <c r="E398" s="36">
        <v>197.2833333333333</v>
      </c>
      <c r="F398" s="36">
        <v>194.71666666666664</v>
      </c>
      <c r="G398" s="36">
        <v>190.23333333333329</v>
      </c>
      <c r="H398" s="36">
        <v>204.33333333333331</v>
      </c>
      <c r="I398" s="36">
        <v>208.81666666666666</v>
      </c>
      <c r="J398" s="36">
        <v>211.38333333333333</v>
      </c>
      <c r="K398" s="31">
        <v>206.25</v>
      </c>
      <c r="L398" s="31">
        <v>199.2</v>
      </c>
      <c r="M398" s="31">
        <v>38.062690000000003</v>
      </c>
      <c r="N398" s="1"/>
      <c r="O398" s="1"/>
    </row>
    <row r="399" spans="1:15" ht="12.75" customHeight="1">
      <c r="A399" s="33">
        <v>389</v>
      </c>
      <c r="B399" s="53" t="s">
        <v>464</v>
      </c>
      <c r="C399" s="31">
        <v>3580.45</v>
      </c>
      <c r="D399" s="36">
        <v>3593.4833333333336</v>
      </c>
      <c r="E399" s="36">
        <v>3546.9666666666672</v>
      </c>
      <c r="F399" s="36">
        <v>3513.4833333333336</v>
      </c>
      <c r="G399" s="36">
        <v>3466.9666666666672</v>
      </c>
      <c r="H399" s="36">
        <v>3626.9666666666672</v>
      </c>
      <c r="I399" s="36">
        <v>3673.4833333333336</v>
      </c>
      <c r="J399" s="36">
        <v>3706.9666666666672</v>
      </c>
      <c r="K399" s="31">
        <v>3640</v>
      </c>
      <c r="L399" s="31">
        <v>3560</v>
      </c>
      <c r="M399" s="31">
        <v>0.19431999999999999</v>
      </c>
      <c r="N399" s="1"/>
      <c r="O399" s="1"/>
    </row>
    <row r="400" spans="1:15" ht="12.75" customHeight="1">
      <c r="A400" s="33">
        <v>390</v>
      </c>
      <c r="B400" s="53" t="s">
        <v>465</v>
      </c>
      <c r="C400" s="31">
        <v>77.2</v>
      </c>
      <c r="D400" s="36">
        <v>76.516666666666666</v>
      </c>
      <c r="E400" s="36">
        <v>74.533333333333331</v>
      </c>
      <c r="F400" s="36">
        <v>71.86666666666666</v>
      </c>
      <c r="G400" s="36">
        <v>69.883333333333326</v>
      </c>
      <c r="H400" s="36">
        <v>79.183333333333337</v>
      </c>
      <c r="I400" s="36">
        <v>81.166666666666657</v>
      </c>
      <c r="J400" s="36">
        <v>83.833333333333343</v>
      </c>
      <c r="K400" s="31">
        <v>78.5</v>
      </c>
      <c r="L400" s="31">
        <v>73.849999999999994</v>
      </c>
      <c r="M400" s="31">
        <v>43.882849999999998</v>
      </c>
      <c r="N400" s="1"/>
      <c r="O400" s="1"/>
    </row>
    <row r="401" spans="1:15" ht="12.75" customHeight="1">
      <c r="A401" s="33">
        <v>391</v>
      </c>
      <c r="B401" s="53" t="s">
        <v>466</v>
      </c>
      <c r="C401" s="31">
        <v>1928.65</v>
      </c>
      <c r="D401" s="36">
        <v>1935.3666666666668</v>
      </c>
      <c r="E401" s="36">
        <v>1911.2833333333335</v>
      </c>
      <c r="F401" s="36">
        <v>1893.9166666666667</v>
      </c>
      <c r="G401" s="36">
        <v>1869.8333333333335</v>
      </c>
      <c r="H401" s="36">
        <v>1952.7333333333336</v>
      </c>
      <c r="I401" s="36">
        <v>1976.8166666666666</v>
      </c>
      <c r="J401" s="36">
        <v>1994.1833333333336</v>
      </c>
      <c r="K401" s="31">
        <v>1959.45</v>
      </c>
      <c r="L401" s="31">
        <v>1918</v>
      </c>
      <c r="M401" s="31">
        <v>1.1984699999999999</v>
      </c>
      <c r="N401" s="1"/>
      <c r="O401" s="1"/>
    </row>
    <row r="402" spans="1:15" ht="12.75" customHeight="1">
      <c r="A402" s="33">
        <v>392</v>
      </c>
      <c r="B402" s="53" t="s">
        <v>467</v>
      </c>
      <c r="C402" s="31">
        <v>188.45</v>
      </c>
      <c r="D402" s="36">
        <v>190.26666666666665</v>
      </c>
      <c r="E402" s="36">
        <v>185.73333333333329</v>
      </c>
      <c r="F402" s="36">
        <v>183.01666666666665</v>
      </c>
      <c r="G402" s="36">
        <v>178.48333333333329</v>
      </c>
      <c r="H402" s="36">
        <v>192.98333333333329</v>
      </c>
      <c r="I402" s="36">
        <v>197.51666666666665</v>
      </c>
      <c r="J402" s="36">
        <v>200.23333333333329</v>
      </c>
      <c r="K402" s="31">
        <v>194.8</v>
      </c>
      <c r="L402" s="31">
        <v>187.55</v>
      </c>
      <c r="M402" s="31">
        <v>8.8001799999999992</v>
      </c>
      <c r="N402" s="1"/>
      <c r="O402" s="1"/>
    </row>
    <row r="403" spans="1:15" ht="12.75" customHeight="1">
      <c r="A403" s="33">
        <v>393</v>
      </c>
      <c r="B403" s="53" t="s">
        <v>205</v>
      </c>
      <c r="C403" s="31">
        <v>2898.25</v>
      </c>
      <c r="D403" s="36">
        <v>2906.7000000000003</v>
      </c>
      <c r="E403" s="36">
        <v>2883.4000000000005</v>
      </c>
      <c r="F403" s="36">
        <v>2868.55</v>
      </c>
      <c r="G403" s="36">
        <v>2845.2500000000005</v>
      </c>
      <c r="H403" s="36">
        <v>2921.5500000000006</v>
      </c>
      <c r="I403" s="36">
        <v>2944.8500000000008</v>
      </c>
      <c r="J403" s="36">
        <v>2959.7000000000007</v>
      </c>
      <c r="K403" s="31">
        <v>2930</v>
      </c>
      <c r="L403" s="31">
        <v>2891.85</v>
      </c>
      <c r="M403" s="31">
        <v>61.935960000000001</v>
      </c>
      <c r="N403" s="1"/>
      <c r="O403" s="1"/>
    </row>
    <row r="404" spans="1:15" ht="12.75" customHeight="1">
      <c r="A404" s="33">
        <v>394</v>
      </c>
      <c r="B404" s="53" t="s">
        <v>468</v>
      </c>
      <c r="C404" s="31">
        <v>106.26</v>
      </c>
      <c r="D404" s="36">
        <v>107.23333333333333</v>
      </c>
      <c r="E404" s="36">
        <v>105.02666666666667</v>
      </c>
      <c r="F404" s="36">
        <v>103.79333333333334</v>
      </c>
      <c r="G404" s="36">
        <v>101.58666666666667</v>
      </c>
      <c r="H404" s="36">
        <v>108.46666666666667</v>
      </c>
      <c r="I404" s="36">
        <v>110.67333333333335</v>
      </c>
      <c r="J404" s="36">
        <v>111.90666666666667</v>
      </c>
      <c r="K404" s="31">
        <v>109.44</v>
      </c>
      <c r="L404" s="31">
        <v>106</v>
      </c>
      <c r="M404" s="31">
        <v>11.74274</v>
      </c>
      <c r="N404" s="1"/>
      <c r="O404" s="1"/>
    </row>
    <row r="405" spans="1:15" ht="12.75" customHeight="1">
      <c r="A405" s="33">
        <v>395</v>
      </c>
      <c r="B405" s="53" t="s">
        <v>469</v>
      </c>
      <c r="C405" s="31">
        <v>1625.4</v>
      </c>
      <c r="D405" s="36">
        <v>1609.0166666666667</v>
      </c>
      <c r="E405" s="36">
        <v>1567.3833333333332</v>
      </c>
      <c r="F405" s="36">
        <v>1509.3666666666666</v>
      </c>
      <c r="G405" s="36">
        <v>1467.7333333333331</v>
      </c>
      <c r="H405" s="36">
        <v>1667.0333333333333</v>
      </c>
      <c r="I405" s="36">
        <v>1708.666666666667</v>
      </c>
      <c r="J405" s="36">
        <v>1766.6833333333334</v>
      </c>
      <c r="K405" s="31">
        <v>1650.65</v>
      </c>
      <c r="L405" s="31">
        <v>1551</v>
      </c>
      <c r="M405" s="31">
        <v>13.07536</v>
      </c>
      <c r="N405" s="1"/>
      <c r="O405" s="1"/>
    </row>
    <row r="406" spans="1:15" ht="12.75" customHeight="1">
      <c r="A406" s="33">
        <v>396</v>
      </c>
      <c r="B406" s="53" t="s">
        <v>873</v>
      </c>
      <c r="C406" s="31">
        <v>81.05</v>
      </c>
      <c r="D406" s="36">
        <v>81.100000000000009</v>
      </c>
      <c r="E406" s="36">
        <v>80.40000000000002</v>
      </c>
      <c r="F406" s="36">
        <v>79.750000000000014</v>
      </c>
      <c r="G406" s="36">
        <v>79.050000000000026</v>
      </c>
      <c r="H406" s="36">
        <v>81.750000000000014</v>
      </c>
      <c r="I406" s="36">
        <v>82.45</v>
      </c>
      <c r="J406" s="36">
        <v>83.100000000000009</v>
      </c>
      <c r="K406" s="31">
        <v>81.8</v>
      </c>
      <c r="L406" s="31">
        <v>80.45</v>
      </c>
      <c r="M406" s="31">
        <v>7.5751200000000001</v>
      </c>
      <c r="N406" s="1"/>
      <c r="O406" s="1"/>
    </row>
    <row r="407" spans="1:15" ht="12.75" customHeight="1">
      <c r="A407" s="33">
        <v>397</v>
      </c>
      <c r="B407" s="53" t="s">
        <v>207</v>
      </c>
      <c r="C407" s="31">
        <v>715.6</v>
      </c>
      <c r="D407" s="36">
        <v>713.80000000000007</v>
      </c>
      <c r="E407" s="36">
        <v>710.20000000000016</v>
      </c>
      <c r="F407" s="36">
        <v>704.80000000000007</v>
      </c>
      <c r="G407" s="36">
        <v>701.20000000000016</v>
      </c>
      <c r="H407" s="36">
        <v>719.20000000000016</v>
      </c>
      <c r="I407" s="36">
        <v>722.80000000000007</v>
      </c>
      <c r="J407" s="36">
        <v>728.20000000000016</v>
      </c>
      <c r="K407" s="31">
        <v>717.4</v>
      </c>
      <c r="L407" s="31">
        <v>708.4</v>
      </c>
      <c r="M407" s="31">
        <v>7.7751999999999999</v>
      </c>
      <c r="N407" s="1"/>
      <c r="O407" s="1"/>
    </row>
    <row r="408" spans="1:15" ht="12.75" customHeight="1">
      <c r="A408" s="33">
        <v>398</v>
      </c>
      <c r="B408" t="s">
        <v>208</v>
      </c>
      <c r="C408" s="31">
        <v>1706.3</v>
      </c>
      <c r="D408" s="36">
        <v>1697.1666666666667</v>
      </c>
      <c r="E408" s="36">
        <v>1679.1833333333334</v>
      </c>
      <c r="F408" s="36">
        <v>1652.0666666666666</v>
      </c>
      <c r="G408" s="36">
        <v>1634.0833333333333</v>
      </c>
      <c r="H408" s="36">
        <v>1724.2833333333335</v>
      </c>
      <c r="I408" s="36">
        <v>1742.2666666666667</v>
      </c>
      <c r="J408" s="36">
        <v>1769.3833333333337</v>
      </c>
      <c r="K408" s="31">
        <v>1715.15</v>
      </c>
      <c r="L408" s="31">
        <v>1670.05</v>
      </c>
      <c r="M408" s="31">
        <v>12.911379999999999</v>
      </c>
      <c r="N408" s="1"/>
      <c r="O408" s="1"/>
    </row>
    <row r="409" spans="1:15" ht="12.75" customHeight="1">
      <c r="A409" s="33">
        <v>399</v>
      </c>
      <c r="B409" s="53" t="s">
        <v>470</v>
      </c>
      <c r="C409" s="31">
        <v>139.84</v>
      </c>
      <c r="D409" s="36">
        <v>140.53</v>
      </c>
      <c r="E409" s="36">
        <v>137.67000000000002</v>
      </c>
      <c r="F409" s="36">
        <v>135.50000000000003</v>
      </c>
      <c r="G409" s="36">
        <v>132.64000000000004</v>
      </c>
      <c r="H409" s="36">
        <v>142.69999999999999</v>
      </c>
      <c r="I409" s="36">
        <v>145.55999999999995</v>
      </c>
      <c r="J409" s="36">
        <v>147.72999999999996</v>
      </c>
      <c r="K409" s="31">
        <v>143.38999999999999</v>
      </c>
      <c r="L409" s="31">
        <v>138.36000000000001</v>
      </c>
      <c r="M409" s="31">
        <v>111.81186</v>
      </c>
      <c r="N409" s="1"/>
      <c r="O409" s="1"/>
    </row>
    <row r="410" spans="1:15" ht="12.75" customHeight="1">
      <c r="A410" s="33">
        <v>400</v>
      </c>
      <c r="B410" s="53" t="s">
        <v>471</v>
      </c>
      <c r="C410" s="31">
        <v>5408.95</v>
      </c>
      <c r="D410" s="36">
        <v>5438.95</v>
      </c>
      <c r="E410" s="36">
        <v>5364.0499999999993</v>
      </c>
      <c r="F410" s="36">
        <v>5319.15</v>
      </c>
      <c r="G410" s="36">
        <v>5244.2499999999991</v>
      </c>
      <c r="H410" s="36">
        <v>5483.8499999999995</v>
      </c>
      <c r="I410" s="36">
        <v>5558.7499999999991</v>
      </c>
      <c r="J410" s="36">
        <v>5603.65</v>
      </c>
      <c r="K410" s="31">
        <v>5513.85</v>
      </c>
      <c r="L410" s="31">
        <v>5394.05</v>
      </c>
      <c r="M410" s="31">
        <v>0.34216999999999997</v>
      </c>
      <c r="N410" s="1"/>
      <c r="O410" s="1"/>
    </row>
    <row r="411" spans="1:15" ht="12.75" customHeight="1">
      <c r="A411" s="33">
        <v>401</v>
      </c>
      <c r="B411" s="53" t="s">
        <v>212</v>
      </c>
      <c r="C411" s="31">
        <v>2537.1</v>
      </c>
      <c r="D411" s="36">
        <v>2561.0333333333333</v>
      </c>
      <c r="E411" s="36">
        <v>2507.0666666666666</v>
      </c>
      <c r="F411" s="36">
        <v>2477.0333333333333</v>
      </c>
      <c r="G411" s="36">
        <v>2423.0666666666666</v>
      </c>
      <c r="H411" s="36">
        <v>2591.0666666666666</v>
      </c>
      <c r="I411" s="36">
        <v>2645.0333333333328</v>
      </c>
      <c r="J411" s="36">
        <v>2675.0666666666666</v>
      </c>
      <c r="K411" s="31">
        <v>2615</v>
      </c>
      <c r="L411" s="31">
        <v>2531</v>
      </c>
      <c r="M411" s="31">
        <v>2.5262899999999999</v>
      </c>
      <c r="N411" s="1"/>
      <c r="O411" s="1"/>
    </row>
    <row r="412" spans="1:15" ht="12.75" customHeight="1">
      <c r="A412" s="33">
        <v>402</v>
      </c>
      <c r="B412" s="53" t="s">
        <v>831</v>
      </c>
      <c r="C412" s="31">
        <v>2321.65</v>
      </c>
      <c r="D412" s="36">
        <v>2284.3166666666666</v>
      </c>
      <c r="E412" s="36">
        <v>2239.6333333333332</v>
      </c>
      <c r="F412" s="36">
        <v>2157.6166666666668</v>
      </c>
      <c r="G412" s="36">
        <v>2112.9333333333334</v>
      </c>
      <c r="H412" s="36">
        <v>2366.333333333333</v>
      </c>
      <c r="I412" s="36">
        <v>2411.0166666666664</v>
      </c>
      <c r="J412" s="36">
        <v>2493.0333333333328</v>
      </c>
      <c r="K412" s="31">
        <v>2329</v>
      </c>
      <c r="L412" s="31">
        <v>2202.3000000000002</v>
      </c>
      <c r="M412" s="31">
        <v>3.4209499999999999</v>
      </c>
      <c r="N412" s="1"/>
      <c r="O412" s="1"/>
    </row>
    <row r="413" spans="1:15" ht="12.75" customHeight="1">
      <c r="A413" s="33">
        <v>403</v>
      </c>
      <c r="B413" s="53" t="s">
        <v>176</v>
      </c>
      <c r="C413" s="31">
        <v>182.47</v>
      </c>
      <c r="D413" s="36">
        <v>181.99</v>
      </c>
      <c r="E413" s="36">
        <v>179.08</v>
      </c>
      <c r="F413" s="36">
        <v>175.69</v>
      </c>
      <c r="G413" s="36">
        <v>172.78</v>
      </c>
      <c r="H413" s="36">
        <v>185.38000000000002</v>
      </c>
      <c r="I413" s="36">
        <v>188.29</v>
      </c>
      <c r="J413" s="36">
        <v>191.68000000000004</v>
      </c>
      <c r="K413" s="31">
        <v>184.9</v>
      </c>
      <c r="L413" s="31">
        <v>178.6</v>
      </c>
      <c r="M413" s="31">
        <v>117.72632</v>
      </c>
      <c r="N413" s="1"/>
      <c r="O413" s="1"/>
    </row>
    <row r="414" spans="1:15" ht="12.75" customHeight="1">
      <c r="A414" s="33">
        <v>404</v>
      </c>
      <c r="B414" s="53" t="s">
        <v>472</v>
      </c>
      <c r="C414" s="31">
        <v>6571.55</v>
      </c>
      <c r="D414" s="36">
        <v>6611.1500000000005</v>
      </c>
      <c r="E414" s="36">
        <v>6522.4000000000015</v>
      </c>
      <c r="F414" s="36">
        <v>6473.2500000000009</v>
      </c>
      <c r="G414" s="36">
        <v>6384.5000000000018</v>
      </c>
      <c r="H414" s="36">
        <v>6660.3000000000011</v>
      </c>
      <c r="I414" s="36">
        <v>6749.0499999999993</v>
      </c>
      <c r="J414" s="36">
        <v>6798.2000000000007</v>
      </c>
      <c r="K414" s="31">
        <v>6699.9</v>
      </c>
      <c r="L414" s="31">
        <v>6562</v>
      </c>
      <c r="M414" s="31">
        <v>5.9920000000000001E-2</v>
      </c>
      <c r="N414" s="1"/>
      <c r="O414" s="1"/>
    </row>
    <row r="415" spans="1:15" ht="12.75" customHeight="1">
      <c r="A415" s="33">
        <v>405</v>
      </c>
      <c r="B415" s="53" t="s">
        <v>473</v>
      </c>
      <c r="C415" s="31">
        <v>1610.8</v>
      </c>
      <c r="D415" s="36">
        <v>1622.2666666666667</v>
      </c>
      <c r="E415" s="36">
        <v>1592.5333333333333</v>
      </c>
      <c r="F415" s="36">
        <v>1574.2666666666667</v>
      </c>
      <c r="G415" s="36">
        <v>1544.5333333333333</v>
      </c>
      <c r="H415" s="36">
        <v>1640.5333333333333</v>
      </c>
      <c r="I415" s="36">
        <v>1670.2666666666664</v>
      </c>
      <c r="J415" s="36">
        <v>1688.5333333333333</v>
      </c>
      <c r="K415" s="31">
        <v>1652</v>
      </c>
      <c r="L415" s="31">
        <v>1604</v>
      </c>
      <c r="M415" s="31">
        <v>0.59053</v>
      </c>
      <c r="N415" s="1"/>
      <c r="O415" s="1"/>
    </row>
    <row r="416" spans="1:15" ht="12.75" customHeight="1">
      <c r="A416" s="33">
        <v>406</v>
      </c>
      <c r="B416" s="53" t="s">
        <v>832</v>
      </c>
      <c r="C416" s="31">
        <v>490.2</v>
      </c>
      <c r="D416" s="36">
        <v>488.73333333333335</v>
      </c>
      <c r="E416" s="36">
        <v>483.51666666666671</v>
      </c>
      <c r="F416" s="36">
        <v>476.83333333333337</v>
      </c>
      <c r="G416" s="36">
        <v>471.61666666666673</v>
      </c>
      <c r="H416" s="36">
        <v>495.41666666666669</v>
      </c>
      <c r="I416" s="36">
        <v>500.63333333333338</v>
      </c>
      <c r="J416" s="36">
        <v>507.31666666666666</v>
      </c>
      <c r="K416" s="31">
        <v>493.95</v>
      </c>
      <c r="L416" s="31">
        <v>482.05</v>
      </c>
      <c r="M416" s="31">
        <v>1.9367399999999999</v>
      </c>
      <c r="N416" s="1"/>
      <c r="O416" s="1"/>
    </row>
    <row r="417" spans="1:15" ht="12.75" customHeight="1">
      <c r="A417" s="33">
        <v>407</v>
      </c>
      <c r="B417" s="53" t="s">
        <v>474</v>
      </c>
      <c r="C417" s="31">
        <v>3896.85</v>
      </c>
      <c r="D417" s="36">
        <v>3885.7833333333333</v>
      </c>
      <c r="E417" s="36">
        <v>3821.5666666666666</v>
      </c>
      <c r="F417" s="36">
        <v>3746.2833333333333</v>
      </c>
      <c r="G417" s="36">
        <v>3682.0666666666666</v>
      </c>
      <c r="H417" s="36">
        <v>3961.0666666666666</v>
      </c>
      <c r="I417" s="36">
        <v>4025.2833333333328</v>
      </c>
      <c r="J417" s="36">
        <v>4100.5666666666666</v>
      </c>
      <c r="K417" s="31">
        <v>3950</v>
      </c>
      <c r="L417" s="31">
        <v>3810.5</v>
      </c>
      <c r="M417" s="31">
        <v>0.88512999999999997</v>
      </c>
      <c r="N417" s="1"/>
      <c r="O417" s="1"/>
    </row>
    <row r="418" spans="1:15" ht="12.75" customHeight="1">
      <c r="A418" s="33">
        <v>408</v>
      </c>
      <c r="B418" s="53" t="s">
        <v>874</v>
      </c>
      <c r="C418" s="31">
        <v>828.9</v>
      </c>
      <c r="D418" s="36">
        <v>821.48333333333323</v>
      </c>
      <c r="E418" s="36">
        <v>807.96666666666647</v>
      </c>
      <c r="F418" s="36">
        <v>787.03333333333319</v>
      </c>
      <c r="G418" s="36">
        <v>773.51666666666642</v>
      </c>
      <c r="H418" s="36">
        <v>842.41666666666652</v>
      </c>
      <c r="I418" s="36">
        <v>855.93333333333317</v>
      </c>
      <c r="J418" s="36">
        <v>876.86666666666656</v>
      </c>
      <c r="K418" s="31">
        <v>835</v>
      </c>
      <c r="L418" s="31">
        <v>800.55</v>
      </c>
      <c r="M418" s="31">
        <v>5.3331200000000001</v>
      </c>
      <c r="N418" s="1"/>
      <c r="O418" s="1"/>
    </row>
    <row r="419" spans="1:15" ht="12.75" customHeight="1">
      <c r="A419" s="33">
        <v>409</v>
      </c>
      <c r="B419" s="53" t="s">
        <v>210</v>
      </c>
      <c r="C419" s="31">
        <v>24143.4</v>
      </c>
      <c r="D419" s="36">
        <v>24406.95</v>
      </c>
      <c r="E419" s="36">
        <v>23763.9</v>
      </c>
      <c r="F419" s="36">
        <v>23384.400000000001</v>
      </c>
      <c r="G419" s="36">
        <v>22741.350000000002</v>
      </c>
      <c r="H419" s="36">
        <v>24786.45</v>
      </c>
      <c r="I419" s="36">
        <v>25429.499999999996</v>
      </c>
      <c r="J419" s="36">
        <v>25809</v>
      </c>
      <c r="K419" s="31">
        <v>25050</v>
      </c>
      <c r="L419" s="31">
        <v>24027.45</v>
      </c>
      <c r="M419" s="31">
        <v>2.5186899999999999</v>
      </c>
      <c r="N419" s="1"/>
      <c r="O419" s="1"/>
    </row>
    <row r="420" spans="1:15" ht="12.75" customHeight="1">
      <c r="A420" s="33">
        <v>410</v>
      </c>
      <c r="B420" s="53" t="s">
        <v>475</v>
      </c>
      <c r="C420" s="31">
        <v>45.92</v>
      </c>
      <c r="D420" s="36">
        <v>46.063333333333333</v>
      </c>
      <c r="E420" s="36">
        <v>45.346666666666664</v>
      </c>
      <c r="F420" s="36">
        <v>44.773333333333333</v>
      </c>
      <c r="G420" s="36">
        <v>44.056666666666665</v>
      </c>
      <c r="H420" s="36">
        <v>46.636666666666663</v>
      </c>
      <c r="I420" s="36">
        <v>47.353333333333332</v>
      </c>
      <c r="J420" s="36">
        <v>47.926666666666662</v>
      </c>
      <c r="K420" s="31">
        <v>46.78</v>
      </c>
      <c r="L420" s="31">
        <v>45.49</v>
      </c>
      <c r="M420" s="31">
        <v>105.15031999999999</v>
      </c>
      <c r="N420" s="1"/>
      <c r="O420" s="1"/>
    </row>
    <row r="421" spans="1:15" ht="12.75" customHeight="1">
      <c r="A421" s="33">
        <v>411</v>
      </c>
      <c r="B421" s="53" t="s">
        <v>213</v>
      </c>
      <c r="C421" s="31">
        <v>2872.2</v>
      </c>
      <c r="D421" s="36">
        <v>2883.6</v>
      </c>
      <c r="E421" s="36">
        <v>2847.2</v>
      </c>
      <c r="F421" s="36">
        <v>2822.2</v>
      </c>
      <c r="G421" s="36">
        <v>2785.7999999999997</v>
      </c>
      <c r="H421" s="36">
        <v>2908.6</v>
      </c>
      <c r="I421" s="36">
        <v>2945.0000000000005</v>
      </c>
      <c r="J421" s="36">
        <v>2970</v>
      </c>
      <c r="K421" s="31">
        <v>2920</v>
      </c>
      <c r="L421" s="31">
        <v>2858.6</v>
      </c>
      <c r="M421" s="31">
        <v>8.8681000000000001</v>
      </c>
      <c r="N421" s="1"/>
      <c r="O421" s="1"/>
    </row>
    <row r="422" spans="1:15" ht="12.75" customHeight="1">
      <c r="A422" s="33">
        <v>412</v>
      </c>
      <c r="B422" s="53" t="s">
        <v>476</v>
      </c>
      <c r="C422" s="31">
        <v>720.2</v>
      </c>
      <c r="D422" s="36">
        <v>723.4</v>
      </c>
      <c r="E422" s="36">
        <v>712.8</v>
      </c>
      <c r="F422" s="36">
        <v>705.4</v>
      </c>
      <c r="G422" s="36">
        <v>694.8</v>
      </c>
      <c r="H422" s="36">
        <v>730.8</v>
      </c>
      <c r="I422" s="36">
        <v>741.40000000000009</v>
      </c>
      <c r="J422" s="36">
        <v>748.8</v>
      </c>
      <c r="K422" s="31">
        <v>734</v>
      </c>
      <c r="L422" s="31">
        <v>716</v>
      </c>
      <c r="M422" s="31">
        <v>6.2173999999999996</v>
      </c>
      <c r="N422" s="1"/>
      <c r="O422" s="1"/>
    </row>
    <row r="423" spans="1:15" ht="12.75" customHeight="1">
      <c r="A423" s="33">
        <v>413</v>
      </c>
      <c r="B423" s="53" t="s">
        <v>211</v>
      </c>
      <c r="C423" s="31">
        <v>6769</v>
      </c>
      <c r="D423" s="36">
        <v>6758.75</v>
      </c>
      <c r="E423" s="36">
        <v>6668.55</v>
      </c>
      <c r="F423" s="36">
        <v>6568.1</v>
      </c>
      <c r="G423" s="36">
        <v>6477.9000000000005</v>
      </c>
      <c r="H423" s="36">
        <v>6859.2</v>
      </c>
      <c r="I423" s="36">
        <v>6949.4000000000005</v>
      </c>
      <c r="J423" s="36">
        <v>7049.8499999999995</v>
      </c>
      <c r="K423" s="31">
        <v>6848.95</v>
      </c>
      <c r="L423" s="31">
        <v>6658.3</v>
      </c>
      <c r="M423" s="31">
        <v>4.7518900000000004</v>
      </c>
      <c r="N423" s="1"/>
      <c r="O423" s="1"/>
    </row>
    <row r="424" spans="1:15" ht="12.75" customHeight="1">
      <c r="A424" s="33">
        <v>414</v>
      </c>
      <c r="B424" s="53" t="s">
        <v>875</v>
      </c>
      <c r="C424" s="31">
        <v>1402</v>
      </c>
      <c r="D424" s="36">
        <v>1418.3333333333333</v>
      </c>
      <c r="E424" s="36">
        <v>1368.6666666666665</v>
      </c>
      <c r="F424" s="36">
        <v>1335.3333333333333</v>
      </c>
      <c r="G424" s="36">
        <v>1285.6666666666665</v>
      </c>
      <c r="H424" s="36">
        <v>1451.6666666666665</v>
      </c>
      <c r="I424" s="36">
        <v>1501.333333333333</v>
      </c>
      <c r="J424" s="36">
        <v>1534.6666666666665</v>
      </c>
      <c r="K424" s="31">
        <v>1468</v>
      </c>
      <c r="L424" s="31">
        <v>1385</v>
      </c>
      <c r="M424" s="31">
        <v>6.7843400000000003</v>
      </c>
      <c r="N424" s="1"/>
      <c r="O424" s="1"/>
    </row>
    <row r="425" spans="1:15" ht="12.75" customHeight="1">
      <c r="A425" s="33">
        <v>415</v>
      </c>
      <c r="B425" s="53" t="s">
        <v>477</v>
      </c>
      <c r="C425" s="31">
        <v>1691.75</v>
      </c>
      <c r="D425" s="36">
        <v>1698.3499999999997</v>
      </c>
      <c r="E425" s="36">
        <v>1664.4999999999993</v>
      </c>
      <c r="F425" s="36">
        <v>1637.2499999999995</v>
      </c>
      <c r="G425" s="36">
        <v>1603.3999999999992</v>
      </c>
      <c r="H425" s="36">
        <v>1725.5999999999995</v>
      </c>
      <c r="I425" s="36">
        <v>1759.4499999999998</v>
      </c>
      <c r="J425" s="36">
        <v>1786.6999999999996</v>
      </c>
      <c r="K425" s="31">
        <v>1732.2</v>
      </c>
      <c r="L425" s="31">
        <v>1671.1</v>
      </c>
      <c r="M425" s="31">
        <v>1.60205</v>
      </c>
      <c r="N425" s="1"/>
      <c r="O425" s="1"/>
    </row>
    <row r="426" spans="1:15" ht="12.75" customHeight="1">
      <c r="A426" s="33">
        <v>416</v>
      </c>
      <c r="B426" s="53" t="s">
        <v>478</v>
      </c>
      <c r="C426" s="31">
        <v>10278.950000000001</v>
      </c>
      <c r="D426" s="36">
        <v>10239.666666666666</v>
      </c>
      <c r="E426" s="36">
        <v>10119.333333333332</v>
      </c>
      <c r="F426" s="36">
        <v>9959.7166666666653</v>
      </c>
      <c r="G426" s="36">
        <v>9839.3833333333314</v>
      </c>
      <c r="H426" s="36">
        <v>10399.283333333333</v>
      </c>
      <c r="I426" s="36">
        <v>10519.616666666665</v>
      </c>
      <c r="J426" s="36">
        <v>10679.233333333334</v>
      </c>
      <c r="K426" s="31">
        <v>10360</v>
      </c>
      <c r="L426" s="31">
        <v>10080.049999999999</v>
      </c>
      <c r="M426" s="31">
        <v>1.0178</v>
      </c>
      <c r="N426" s="1"/>
      <c r="O426" s="1"/>
    </row>
    <row r="427" spans="1:15" ht="12.75" customHeight="1">
      <c r="A427" s="33">
        <v>417</v>
      </c>
      <c r="B427" s="53" t="s">
        <v>290</v>
      </c>
      <c r="C427" s="31">
        <v>655.29999999999995</v>
      </c>
      <c r="D427" s="36">
        <v>657.28333333333342</v>
      </c>
      <c r="E427" s="36">
        <v>646.71666666666681</v>
      </c>
      <c r="F427" s="36">
        <v>638.13333333333344</v>
      </c>
      <c r="G427" s="36">
        <v>627.56666666666683</v>
      </c>
      <c r="H427" s="36">
        <v>665.86666666666679</v>
      </c>
      <c r="I427" s="36">
        <v>676.43333333333339</v>
      </c>
      <c r="J427" s="36">
        <v>685.01666666666677</v>
      </c>
      <c r="K427" s="31">
        <v>667.85</v>
      </c>
      <c r="L427" s="31">
        <v>648.70000000000005</v>
      </c>
      <c r="M427" s="31">
        <v>11.50238</v>
      </c>
      <c r="N427" s="1"/>
      <c r="O427" s="1"/>
    </row>
    <row r="428" spans="1:15" ht="12.75" customHeight="1">
      <c r="A428" s="33">
        <v>418</v>
      </c>
      <c r="B428" s="53" t="s">
        <v>479</v>
      </c>
      <c r="C428" s="31">
        <v>618.29999999999995</v>
      </c>
      <c r="D428" s="36">
        <v>626.55000000000007</v>
      </c>
      <c r="E428" s="36">
        <v>606.75000000000011</v>
      </c>
      <c r="F428" s="36">
        <v>595.20000000000005</v>
      </c>
      <c r="G428" s="36">
        <v>575.40000000000009</v>
      </c>
      <c r="H428" s="36">
        <v>638.10000000000014</v>
      </c>
      <c r="I428" s="36">
        <v>657.90000000000009</v>
      </c>
      <c r="J428" s="36">
        <v>669.45000000000016</v>
      </c>
      <c r="K428" s="31">
        <v>646.35</v>
      </c>
      <c r="L428" s="31">
        <v>615</v>
      </c>
      <c r="M428" s="31">
        <v>5.8594200000000001</v>
      </c>
      <c r="N428" s="1"/>
      <c r="O428" s="1"/>
    </row>
    <row r="429" spans="1:15" ht="12.75" customHeight="1">
      <c r="A429" s="33">
        <v>419</v>
      </c>
      <c r="B429" s="53" t="s">
        <v>480</v>
      </c>
      <c r="C429" s="31">
        <v>587.45000000000005</v>
      </c>
      <c r="D429" s="36">
        <v>587.68333333333339</v>
      </c>
      <c r="E429" s="36">
        <v>579.36666666666679</v>
      </c>
      <c r="F429" s="36">
        <v>571.28333333333342</v>
      </c>
      <c r="G429" s="36">
        <v>562.96666666666681</v>
      </c>
      <c r="H429" s="36">
        <v>595.76666666666677</v>
      </c>
      <c r="I429" s="36">
        <v>604.08333333333337</v>
      </c>
      <c r="J429" s="36">
        <v>612.16666666666674</v>
      </c>
      <c r="K429" s="31">
        <v>596</v>
      </c>
      <c r="L429" s="31">
        <v>579.6</v>
      </c>
      <c r="M429" s="31">
        <v>7.7820299999999998</v>
      </c>
      <c r="N429" s="1"/>
      <c r="O429" s="1"/>
    </row>
    <row r="430" spans="1:15" ht="12.75" customHeight="1">
      <c r="A430" s="33">
        <v>420</v>
      </c>
      <c r="B430" s="53" t="s">
        <v>209</v>
      </c>
      <c r="C430" s="31">
        <v>808.05</v>
      </c>
      <c r="D430" s="36">
        <v>809.54999999999984</v>
      </c>
      <c r="E430" s="36">
        <v>801.29999999999973</v>
      </c>
      <c r="F430" s="36">
        <v>794.54999999999984</v>
      </c>
      <c r="G430" s="36">
        <v>786.29999999999973</v>
      </c>
      <c r="H430" s="36">
        <v>816.29999999999973</v>
      </c>
      <c r="I430" s="36">
        <v>824.55</v>
      </c>
      <c r="J430" s="36">
        <v>831.29999999999973</v>
      </c>
      <c r="K430" s="31">
        <v>817.8</v>
      </c>
      <c r="L430" s="31">
        <v>802.8</v>
      </c>
      <c r="M430" s="31">
        <v>147.69068999999999</v>
      </c>
      <c r="N430" s="1"/>
      <c r="O430" s="1"/>
    </row>
    <row r="431" spans="1:15" ht="12.75" customHeight="1">
      <c r="A431" s="33">
        <v>421</v>
      </c>
      <c r="B431" s="53" t="s">
        <v>206</v>
      </c>
      <c r="C431" s="31">
        <v>137.44999999999999</v>
      </c>
      <c r="D431" s="36">
        <v>138.41666666666666</v>
      </c>
      <c r="E431" s="36">
        <v>135.5333333333333</v>
      </c>
      <c r="F431" s="36">
        <v>133.61666666666665</v>
      </c>
      <c r="G431" s="36">
        <v>130.73333333333329</v>
      </c>
      <c r="H431" s="36">
        <v>140.33333333333331</v>
      </c>
      <c r="I431" s="36">
        <v>143.2166666666667</v>
      </c>
      <c r="J431" s="36">
        <v>145.13333333333333</v>
      </c>
      <c r="K431" s="31">
        <v>141.30000000000001</v>
      </c>
      <c r="L431" s="31">
        <v>136.5</v>
      </c>
      <c r="M431" s="31">
        <v>258.49914999999999</v>
      </c>
      <c r="N431" s="1"/>
      <c r="O431" s="1"/>
    </row>
    <row r="432" spans="1:15" ht="12.75" customHeight="1">
      <c r="A432" s="33">
        <v>422</v>
      </c>
      <c r="B432" s="53" t="s">
        <v>481</v>
      </c>
      <c r="C432" s="31">
        <v>666</v>
      </c>
      <c r="D432" s="36">
        <v>660</v>
      </c>
      <c r="E432" s="36">
        <v>649</v>
      </c>
      <c r="F432" s="36">
        <v>632</v>
      </c>
      <c r="G432" s="36">
        <v>621</v>
      </c>
      <c r="H432" s="36">
        <v>677</v>
      </c>
      <c r="I432" s="36">
        <v>688</v>
      </c>
      <c r="J432" s="36">
        <v>705</v>
      </c>
      <c r="K432" s="31">
        <v>671</v>
      </c>
      <c r="L432" s="31">
        <v>643</v>
      </c>
      <c r="M432" s="31">
        <v>11.57734</v>
      </c>
      <c r="N432" s="1"/>
      <c r="O432" s="1"/>
    </row>
    <row r="433" spans="1:15" ht="12.75" customHeight="1">
      <c r="A433" s="33">
        <v>423</v>
      </c>
      <c r="B433" s="53" t="s">
        <v>482</v>
      </c>
      <c r="C433" s="31">
        <v>140</v>
      </c>
      <c r="D433" s="36">
        <v>141.32</v>
      </c>
      <c r="E433" s="36">
        <v>137.82</v>
      </c>
      <c r="F433" s="36">
        <v>135.63999999999999</v>
      </c>
      <c r="G433" s="36">
        <v>132.13999999999999</v>
      </c>
      <c r="H433" s="36">
        <v>143.5</v>
      </c>
      <c r="I433" s="36">
        <v>147</v>
      </c>
      <c r="J433" s="36">
        <v>149.18</v>
      </c>
      <c r="K433" s="31">
        <v>144.82</v>
      </c>
      <c r="L433" s="31">
        <v>139.13999999999999</v>
      </c>
      <c r="M433" s="31">
        <v>37.405830000000002</v>
      </c>
      <c r="N433" s="1"/>
      <c r="O433" s="1"/>
    </row>
    <row r="434" spans="1:15" ht="12.75" customHeight="1">
      <c r="A434" s="33">
        <v>424</v>
      </c>
      <c r="B434" s="53" t="s">
        <v>483</v>
      </c>
      <c r="C434" s="31">
        <v>509.95</v>
      </c>
      <c r="D434" s="36">
        <v>511.63333333333338</v>
      </c>
      <c r="E434" s="36">
        <v>502.76666666666677</v>
      </c>
      <c r="F434" s="36">
        <v>495.58333333333337</v>
      </c>
      <c r="G434" s="36">
        <v>486.71666666666675</v>
      </c>
      <c r="H434" s="36">
        <v>518.81666666666683</v>
      </c>
      <c r="I434" s="36">
        <v>527.68333333333339</v>
      </c>
      <c r="J434" s="36">
        <v>534.86666666666679</v>
      </c>
      <c r="K434" s="31">
        <v>520.5</v>
      </c>
      <c r="L434" s="31">
        <v>504.45</v>
      </c>
      <c r="M434" s="31">
        <v>5.1709800000000001</v>
      </c>
      <c r="N434" s="1"/>
      <c r="O434" s="1"/>
    </row>
    <row r="435" spans="1:15" ht="12.75" customHeight="1">
      <c r="A435" s="33">
        <v>425</v>
      </c>
      <c r="B435" s="53" t="s">
        <v>484</v>
      </c>
      <c r="C435" s="31">
        <v>218.82</v>
      </c>
      <c r="D435" s="36">
        <v>218.19000000000003</v>
      </c>
      <c r="E435" s="36">
        <v>214.48000000000005</v>
      </c>
      <c r="F435" s="36">
        <v>210.14000000000001</v>
      </c>
      <c r="G435" s="36">
        <v>206.43000000000004</v>
      </c>
      <c r="H435" s="36">
        <v>222.53000000000006</v>
      </c>
      <c r="I435" s="36">
        <v>226.24000000000004</v>
      </c>
      <c r="J435" s="36">
        <v>230.58000000000007</v>
      </c>
      <c r="K435" s="31">
        <v>221.9</v>
      </c>
      <c r="L435" s="31">
        <v>213.85</v>
      </c>
      <c r="M435" s="31">
        <v>5.7032499999999997</v>
      </c>
      <c r="N435" s="1"/>
      <c r="O435" s="1"/>
    </row>
    <row r="436" spans="1:15" ht="12.75" customHeight="1">
      <c r="A436" s="33">
        <v>426</v>
      </c>
      <c r="B436" s="53" t="s">
        <v>214</v>
      </c>
      <c r="C436" s="31">
        <v>1737.05</v>
      </c>
      <c r="D436" s="36">
        <v>1738.0166666666664</v>
      </c>
      <c r="E436" s="36">
        <v>1727.3833333333328</v>
      </c>
      <c r="F436" s="36">
        <v>1717.7166666666662</v>
      </c>
      <c r="G436" s="36">
        <v>1707.0833333333326</v>
      </c>
      <c r="H436" s="36">
        <v>1747.6833333333329</v>
      </c>
      <c r="I436" s="36">
        <v>1758.3166666666666</v>
      </c>
      <c r="J436" s="36">
        <v>1767.9833333333331</v>
      </c>
      <c r="K436" s="31">
        <v>1748.65</v>
      </c>
      <c r="L436" s="31">
        <v>1728.35</v>
      </c>
      <c r="M436" s="31">
        <v>24.801130000000001</v>
      </c>
      <c r="N436" s="1"/>
      <c r="O436" s="1"/>
    </row>
    <row r="437" spans="1:15" ht="12.75" customHeight="1">
      <c r="A437" s="33">
        <v>427</v>
      </c>
      <c r="B437" s="53" t="s">
        <v>215</v>
      </c>
      <c r="C437" s="31">
        <v>884.3</v>
      </c>
      <c r="D437" s="36">
        <v>884.80000000000007</v>
      </c>
      <c r="E437" s="36">
        <v>878.60000000000014</v>
      </c>
      <c r="F437" s="36">
        <v>872.90000000000009</v>
      </c>
      <c r="G437" s="36">
        <v>866.70000000000016</v>
      </c>
      <c r="H437" s="36">
        <v>890.50000000000011</v>
      </c>
      <c r="I437" s="36">
        <v>896.70000000000016</v>
      </c>
      <c r="J437" s="36">
        <v>902.40000000000009</v>
      </c>
      <c r="K437" s="31">
        <v>891</v>
      </c>
      <c r="L437" s="31">
        <v>879.1</v>
      </c>
      <c r="M437" s="31">
        <v>3.83813</v>
      </c>
      <c r="N437" s="1"/>
      <c r="O437" s="1"/>
    </row>
    <row r="438" spans="1:15" ht="12.75" customHeight="1">
      <c r="A438" s="33">
        <v>428</v>
      </c>
      <c r="B438" s="53" t="s">
        <v>485</v>
      </c>
      <c r="C438" s="31">
        <v>3770</v>
      </c>
      <c r="D438" s="36">
        <v>3825</v>
      </c>
      <c r="E438" s="36">
        <v>3700</v>
      </c>
      <c r="F438" s="36">
        <v>3630</v>
      </c>
      <c r="G438" s="36">
        <v>3505</v>
      </c>
      <c r="H438" s="36">
        <v>3895</v>
      </c>
      <c r="I438" s="36">
        <v>4020</v>
      </c>
      <c r="J438" s="36">
        <v>4090</v>
      </c>
      <c r="K438" s="31">
        <v>3950</v>
      </c>
      <c r="L438" s="31">
        <v>3755</v>
      </c>
      <c r="M438" s="31">
        <v>0.99322999999999995</v>
      </c>
      <c r="N438" s="1"/>
      <c r="O438" s="1"/>
    </row>
    <row r="439" spans="1:15" ht="12.75" customHeight="1">
      <c r="A439" s="33">
        <v>429</v>
      </c>
      <c r="B439" s="53" t="s">
        <v>486</v>
      </c>
      <c r="C439" s="31">
        <v>1359.35</v>
      </c>
      <c r="D439" s="36">
        <v>1374.55</v>
      </c>
      <c r="E439" s="36">
        <v>1337.8</v>
      </c>
      <c r="F439" s="36">
        <v>1316.25</v>
      </c>
      <c r="G439" s="36">
        <v>1279.5</v>
      </c>
      <c r="H439" s="36">
        <v>1396.1</v>
      </c>
      <c r="I439" s="36">
        <v>1432.85</v>
      </c>
      <c r="J439" s="36">
        <v>1454.3999999999999</v>
      </c>
      <c r="K439" s="31">
        <v>1411.3</v>
      </c>
      <c r="L439" s="31">
        <v>1353</v>
      </c>
      <c r="M439" s="31">
        <v>0.61009000000000002</v>
      </c>
      <c r="N439" s="1"/>
      <c r="O439" s="1"/>
    </row>
    <row r="440" spans="1:15" ht="12.75" customHeight="1">
      <c r="A440" s="33">
        <v>430</v>
      </c>
      <c r="B440" s="53" t="s">
        <v>487</v>
      </c>
      <c r="C440" s="31">
        <v>570.65</v>
      </c>
      <c r="D440" s="36">
        <v>565.7166666666667</v>
      </c>
      <c r="E440" s="36">
        <v>554.93333333333339</v>
      </c>
      <c r="F440" s="36">
        <v>539.2166666666667</v>
      </c>
      <c r="G440" s="36">
        <v>528.43333333333339</v>
      </c>
      <c r="H440" s="36">
        <v>581.43333333333339</v>
      </c>
      <c r="I440" s="36">
        <v>592.2166666666667</v>
      </c>
      <c r="J440" s="36">
        <v>607.93333333333339</v>
      </c>
      <c r="K440" s="31">
        <v>576.5</v>
      </c>
      <c r="L440" s="31">
        <v>550</v>
      </c>
      <c r="M440" s="31">
        <v>2.8474300000000001</v>
      </c>
      <c r="N440" s="1"/>
      <c r="O440" s="1"/>
    </row>
    <row r="441" spans="1:15" ht="12.75" customHeight="1">
      <c r="A441" s="33">
        <v>431</v>
      </c>
      <c r="B441" s="53" t="s">
        <v>488</v>
      </c>
      <c r="C441" s="31">
        <v>5086.05</v>
      </c>
      <c r="D441" s="36">
        <v>5122.4833333333336</v>
      </c>
      <c r="E441" s="36">
        <v>5024.916666666667</v>
      </c>
      <c r="F441" s="36">
        <v>4963.7833333333338</v>
      </c>
      <c r="G441" s="36">
        <v>4866.2166666666672</v>
      </c>
      <c r="H441" s="36">
        <v>5183.6166666666668</v>
      </c>
      <c r="I441" s="36">
        <v>5281.1833333333325</v>
      </c>
      <c r="J441" s="36">
        <v>5342.3166666666666</v>
      </c>
      <c r="K441" s="31">
        <v>5220.05</v>
      </c>
      <c r="L441" s="31">
        <v>5061.3500000000004</v>
      </c>
      <c r="M441" s="31">
        <v>0.76746999999999999</v>
      </c>
      <c r="N441" s="1"/>
      <c r="O441" s="1"/>
    </row>
    <row r="442" spans="1:15" ht="12.75" customHeight="1">
      <c r="A442" s="33">
        <v>432</v>
      </c>
      <c r="B442" s="53" t="s">
        <v>489</v>
      </c>
      <c r="C442" s="31">
        <v>992.7</v>
      </c>
      <c r="D442" s="36">
        <v>998.91666666666663</v>
      </c>
      <c r="E442" s="36">
        <v>978.83333333333326</v>
      </c>
      <c r="F442" s="36">
        <v>964.96666666666658</v>
      </c>
      <c r="G442" s="36">
        <v>944.88333333333321</v>
      </c>
      <c r="H442" s="36">
        <v>1012.7833333333333</v>
      </c>
      <c r="I442" s="36">
        <v>1032.8666666666666</v>
      </c>
      <c r="J442" s="36">
        <v>1046.7333333333333</v>
      </c>
      <c r="K442" s="31">
        <v>1019</v>
      </c>
      <c r="L442" s="31">
        <v>985.05</v>
      </c>
      <c r="M442" s="31">
        <v>1.7188099999999999</v>
      </c>
      <c r="N442" s="1"/>
      <c r="O442" s="1"/>
    </row>
    <row r="443" spans="1:15" ht="12.75" customHeight="1">
      <c r="A443" s="33">
        <v>433</v>
      </c>
      <c r="B443" s="53" t="s">
        <v>490</v>
      </c>
      <c r="C443" s="31">
        <v>72.92</v>
      </c>
      <c r="D443" s="36">
        <v>72.183333333333337</v>
      </c>
      <c r="E443" s="36">
        <v>71.316666666666677</v>
      </c>
      <c r="F443" s="36">
        <v>69.713333333333338</v>
      </c>
      <c r="G443" s="36">
        <v>68.846666666666678</v>
      </c>
      <c r="H443" s="36">
        <v>73.786666666666676</v>
      </c>
      <c r="I443" s="36">
        <v>74.65333333333335</v>
      </c>
      <c r="J443" s="36">
        <v>76.256666666666675</v>
      </c>
      <c r="K443" s="31">
        <v>73.05</v>
      </c>
      <c r="L443" s="31">
        <v>70.58</v>
      </c>
      <c r="M443" s="31">
        <v>2129.56025</v>
      </c>
      <c r="N443" s="1"/>
      <c r="O443" s="1"/>
    </row>
    <row r="444" spans="1:15" ht="12.75" customHeight="1">
      <c r="A444" s="33">
        <v>434</v>
      </c>
      <c r="B444" s="53" t="s">
        <v>491</v>
      </c>
      <c r="C444" s="31">
        <v>680.35</v>
      </c>
      <c r="D444" s="36">
        <v>687.20000000000016</v>
      </c>
      <c r="E444" s="36">
        <v>663.70000000000027</v>
      </c>
      <c r="F444" s="36">
        <v>647.05000000000007</v>
      </c>
      <c r="G444" s="36">
        <v>623.55000000000018</v>
      </c>
      <c r="H444" s="36">
        <v>703.85000000000036</v>
      </c>
      <c r="I444" s="36">
        <v>727.35000000000014</v>
      </c>
      <c r="J444" s="36">
        <v>744.00000000000045</v>
      </c>
      <c r="K444" s="31">
        <v>710.7</v>
      </c>
      <c r="L444" s="31">
        <v>670.55</v>
      </c>
      <c r="M444" s="31">
        <v>23.969840000000001</v>
      </c>
      <c r="N444" s="1"/>
      <c r="O444" s="1"/>
    </row>
    <row r="445" spans="1:15" ht="12.75" customHeight="1">
      <c r="A445" s="33">
        <v>435</v>
      </c>
      <c r="B445" s="53" t="s">
        <v>216</v>
      </c>
      <c r="C445" s="31">
        <v>841.35</v>
      </c>
      <c r="D445" s="36">
        <v>851.58333333333337</v>
      </c>
      <c r="E445" s="36">
        <v>828.61666666666679</v>
      </c>
      <c r="F445" s="36">
        <v>815.88333333333344</v>
      </c>
      <c r="G445" s="36">
        <v>792.91666666666686</v>
      </c>
      <c r="H445" s="36">
        <v>864.31666666666672</v>
      </c>
      <c r="I445" s="36">
        <v>887.28333333333319</v>
      </c>
      <c r="J445" s="36">
        <v>900.01666666666665</v>
      </c>
      <c r="K445" s="31">
        <v>874.55</v>
      </c>
      <c r="L445" s="31">
        <v>838.85</v>
      </c>
      <c r="M445" s="31">
        <v>14.52895</v>
      </c>
      <c r="N445" s="1"/>
      <c r="O445" s="1"/>
    </row>
    <row r="446" spans="1:15" ht="12.75" customHeight="1">
      <c r="A446" s="33">
        <v>436</v>
      </c>
      <c r="B446" s="53" t="s">
        <v>833</v>
      </c>
      <c r="C446" s="31">
        <v>403.15</v>
      </c>
      <c r="D446" s="36">
        <v>407.56666666666666</v>
      </c>
      <c r="E446" s="36">
        <v>397.13333333333333</v>
      </c>
      <c r="F446" s="36">
        <v>391.11666666666667</v>
      </c>
      <c r="G446" s="36">
        <v>380.68333333333334</v>
      </c>
      <c r="H446" s="36">
        <v>413.58333333333331</v>
      </c>
      <c r="I446" s="36">
        <v>424.01666666666659</v>
      </c>
      <c r="J446" s="36">
        <v>430.0333333333333</v>
      </c>
      <c r="K446" s="31">
        <v>418</v>
      </c>
      <c r="L446" s="31">
        <v>401.55</v>
      </c>
      <c r="M446" s="31">
        <v>18.02458</v>
      </c>
      <c r="N446" s="1"/>
      <c r="O446" s="1"/>
    </row>
    <row r="447" spans="1:15" ht="12.75" customHeight="1">
      <c r="A447" s="33">
        <v>437</v>
      </c>
      <c r="B447" s="53" t="s">
        <v>492</v>
      </c>
      <c r="C447" s="31">
        <v>45.7</v>
      </c>
      <c r="D447" s="36">
        <v>46.296666666666674</v>
      </c>
      <c r="E447" s="36">
        <v>44.923333333333346</v>
      </c>
      <c r="F447" s="36">
        <v>44.146666666666675</v>
      </c>
      <c r="G447" s="36">
        <v>42.773333333333348</v>
      </c>
      <c r="H447" s="36">
        <v>47.073333333333345</v>
      </c>
      <c r="I447" s="36">
        <v>48.446666666666665</v>
      </c>
      <c r="J447" s="36">
        <v>49.223333333333343</v>
      </c>
      <c r="K447" s="31">
        <v>47.67</v>
      </c>
      <c r="L447" s="31">
        <v>45.52</v>
      </c>
      <c r="M447" s="31">
        <v>94.431020000000004</v>
      </c>
      <c r="N447" s="1"/>
      <c r="O447" s="1"/>
    </row>
    <row r="448" spans="1:15" ht="12.75" customHeight="1">
      <c r="A448" s="33">
        <v>438</v>
      </c>
      <c r="B448" s="53" t="s">
        <v>228</v>
      </c>
      <c r="C448" s="31">
        <v>2529.0500000000002</v>
      </c>
      <c r="D448" s="36">
        <v>2541.2833333333333</v>
      </c>
      <c r="E448" s="36">
        <v>2491.9166666666665</v>
      </c>
      <c r="F448" s="36">
        <v>2454.7833333333333</v>
      </c>
      <c r="G448" s="36">
        <v>2405.4166666666665</v>
      </c>
      <c r="H448" s="36">
        <v>2578.4166666666665</v>
      </c>
      <c r="I448" s="36">
        <v>2627.7833333333333</v>
      </c>
      <c r="J448" s="36">
        <v>2664.9166666666665</v>
      </c>
      <c r="K448" s="31">
        <v>2590.65</v>
      </c>
      <c r="L448" s="31">
        <v>2504.15</v>
      </c>
      <c r="M448" s="31">
        <v>6.08596</v>
      </c>
      <c r="N448" s="1"/>
      <c r="O448" s="1"/>
    </row>
    <row r="449" spans="1:15" ht="12.75" customHeight="1">
      <c r="A449" s="33">
        <v>439</v>
      </c>
      <c r="B449" s="53" t="s">
        <v>876</v>
      </c>
      <c r="C449" s="31">
        <v>189.91</v>
      </c>
      <c r="D449" s="36">
        <v>189.14333333333335</v>
      </c>
      <c r="E449" s="36">
        <v>187.76666666666668</v>
      </c>
      <c r="F449" s="36">
        <v>185.62333333333333</v>
      </c>
      <c r="G449" s="36">
        <v>184.24666666666667</v>
      </c>
      <c r="H449" s="36">
        <v>191.28666666666669</v>
      </c>
      <c r="I449" s="36">
        <v>192.66333333333336</v>
      </c>
      <c r="J449" s="36">
        <v>194.8066666666667</v>
      </c>
      <c r="K449" s="31">
        <v>190.52</v>
      </c>
      <c r="L449" s="31">
        <v>187</v>
      </c>
      <c r="M449" s="31">
        <v>24.825089999999999</v>
      </c>
      <c r="N449" s="1"/>
      <c r="O449" s="1"/>
    </row>
    <row r="450" spans="1:15" ht="12.75" customHeight="1">
      <c r="A450" s="33">
        <v>440</v>
      </c>
      <c r="B450" s="53" t="s">
        <v>877</v>
      </c>
      <c r="C450" s="31">
        <v>450.8</v>
      </c>
      <c r="D450" s="36">
        <v>451.95</v>
      </c>
      <c r="E450" s="36">
        <v>447.84999999999997</v>
      </c>
      <c r="F450" s="36">
        <v>444.9</v>
      </c>
      <c r="G450" s="36">
        <v>440.79999999999995</v>
      </c>
      <c r="H450" s="36">
        <v>454.9</v>
      </c>
      <c r="I450" s="36">
        <v>459</v>
      </c>
      <c r="J450" s="36">
        <v>461.95</v>
      </c>
      <c r="K450" s="31">
        <v>456.05</v>
      </c>
      <c r="L450" s="31">
        <v>449</v>
      </c>
      <c r="M450" s="31">
        <v>1.66648</v>
      </c>
      <c r="N450" s="1"/>
      <c r="O450" s="1"/>
    </row>
    <row r="451" spans="1:15" ht="12.75" customHeight="1">
      <c r="A451" s="33">
        <v>441</v>
      </c>
      <c r="B451" s="53" t="s">
        <v>493</v>
      </c>
      <c r="C451" s="31">
        <v>958.15</v>
      </c>
      <c r="D451" s="36">
        <v>948.78333333333342</v>
      </c>
      <c r="E451" s="36">
        <v>934.56666666666683</v>
      </c>
      <c r="F451" s="36">
        <v>910.98333333333346</v>
      </c>
      <c r="G451" s="36">
        <v>896.76666666666688</v>
      </c>
      <c r="H451" s="36">
        <v>972.36666666666679</v>
      </c>
      <c r="I451" s="36">
        <v>986.58333333333326</v>
      </c>
      <c r="J451" s="36">
        <v>1010.1666666666667</v>
      </c>
      <c r="K451" s="31">
        <v>963</v>
      </c>
      <c r="L451" s="31">
        <v>925.2</v>
      </c>
      <c r="M451" s="31">
        <v>9.0755400000000002</v>
      </c>
      <c r="N451" s="1"/>
      <c r="O451" s="1"/>
    </row>
    <row r="452" spans="1:15" ht="12.75" customHeight="1">
      <c r="A452" s="33">
        <v>442</v>
      </c>
      <c r="B452" s="53" t="s">
        <v>217</v>
      </c>
      <c r="C452" s="31">
        <v>1029.9000000000001</v>
      </c>
      <c r="D452" s="36">
        <v>1036.1333333333334</v>
      </c>
      <c r="E452" s="36">
        <v>1021.1166666666668</v>
      </c>
      <c r="F452" s="36">
        <v>1012.3333333333333</v>
      </c>
      <c r="G452" s="36">
        <v>997.31666666666661</v>
      </c>
      <c r="H452" s="36">
        <v>1044.916666666667</v>
      </c>
      <c r="I452" s="36">
        <v>1059.9333333333338</v>
      </c>
      <c r="J452" s="36">
        <v>1068.7166666666672</v>
      </c>
      <c r="K452" s="31">
        <v>1051.1500000000001</v>
      </c>
      <c r="L452" s="31">
        <v>1027.3499999999999</v>
      </c>
      <c r="M452" s="31">
        <v>7.1193099999999996</v>
      </c>
      <c r="N452" s="1"/>
      <c r="O452" s="1"/>
    </row>
    <row r="453" spans="1:15" ht="12.75" customHeight="1">
      <c r="A453" s="33">
        <v>443</v>
      </c>
      <c r="B453" s="53" t="s">
        <v>218</v>
      </c>
      <c r="C453" s="31">
        <v>1854.5</v>
      </c>
      <c r="D453" s="36">
        <v>1864.8666666666668</v>
      </c>
      <c r="E453" s="36">
        <v>1840.6833333333336</v>
      </c>
      <c r="F453" s="36">
        <v>1826.8666666666668</v>
      </c>
      <c r="G453" s="36">
        <v>1802.6833333333336</v>
      </c>
      <c r="H453" s="36">
        <v>1878.6833333333336</v>
      </c>
      <c r="I453" s="36">
        <v>1902.866666666667</v>
      </c>
      <c r="J453" s="36">
        <v>1916.6833333333336</v>
      </c>
      <c r="K453" s="31">
        <v>1889.05</v>
      </c>
      <c r="L453" s="31">
        <v>1851.05</v>
      </c>
      <c r="M453" s="31">
        <v>2.18275</v>
      </c>
      <c r="N453" s="1"/>
      <c r="O453" s="1"/>
    </row>
    <row r="454" spans="1:15" ht="12.75" customHeight="1">
      <c r="A454" s="33">
        <v>444</v>
      </c>
      <c r="B454" s="53" t="s">
        <v>223</v>
      </c>
      <c r="C454" s="31">
        <v>4172.55</v>
      </c>
      <c r="D454" s="36">
        <v>4188.1833333333334</v>
      </c>
      <c r="E454" s="36">
        <v>4144.3666666666668</v>
      </c>
      <c r="F454" s="36">
        <v>4116.1833333333334</v>
      </c>
      <c r="G454" s="36">
        <v>4072.3666666666668</v>
      </c>
      <c r="H454" s="36">
        <v>4216.3666666666668</v>
      </c>
      <c r="I454" s="36">
        <v>4260.1833333333343</v>
      </c>
      <c r="J454" s="36">
        <v>4288.3666666666668</v>
      </c>
      <c r="K454" s="31">
        <v>4232</v>
      </c>
      <c r="L454" s="31">
        <v>4160</v>
      </c>
      <c r="M454" s="31">
        <v>24.41283</v>
      </c>
      <c r="N454" s="1"/>
      <c r="O454" s="1"/>
    </row>
    <row r="455" spans="1:15" ht="12.75" customHeight="1">
      <c r="A455" s="33">
        <v>445</v>
      </c>
      <c r="B455" s="53" t="s">
        <v>219</v>
      </c>
      <c r="C455" s="31">
        <v>1178.3</v>
      </c>
      <c r="D455" s="36">
        <v>1182.4333333333334</v>
      </c>
      <c r="E455" s="36">
        <v>1169.8666666666668</v>
      </c>
      <c r="F455" s="36">
        <v>1161.4333333333334</v>
      </c>
      <c r="G455" s="36">
        <v>1148.8666666666668</v>
      </c>
      <c r="H455" s="36">
        <v>1190.8666666666668</v>
      </c>
      <c r="I455" s="36">
        <v>1203.4333333333334</v>
      </c>
      <c r="J455" s="36">
        <v>1211.8666666666668</v>
      </c>
      <c r="K455" s="31">
        <v>1195</v>
      </c>
      <c r="L455" s="31">
        <v>1174</v>
      </c>
      <c r="M455" s="31">
        <v>12.98997</v>
      </c>
      <c r="N455" s="1"/>
      <c r="O455" s="1"/>
    </row>
    <row r="456" spans="1:15" ht="12.75" customHeight="1">
      <c r="A456" s="33">
        <v>446</v>
      </c>
      <c r="B456" s="53" t="s">
        <v>291</v>
      </c>
      <c r="C456" s="31">
        <v>6819.5</v>
      </c>
      <c r="D456" s="36">
        <v>6821.166666666667</v>
      </c>
      <c r="E456" s="36">
        <v>6778.3333333333339</v>
      </c>
      <c r="F456" s="36">
        <v>6737.166666666667</v>
      </c>
      <c r="G456" s="36">
        <v>6694.3333333333339</v>
      </c>
      <c r="H456" s="36">
        <v>6862.3333333333339</v>
      </c>
      <c r="I456" s="36">
        <v>6905.1666666666679</v>
      </c>
      <c r="J456" s="36">
        <v>6946.3333333333339</v>
      </c>
      <c r="K456" s="31">
        <v>6864</v>
      </c>
      <c r="L456" s="31">
        <v>6780</v>
      </c>
      <c r="M456" s="31">
        <v>0.43024000000000001</v>
      </c>
      <c r="N456" s="1"/>
      <c r="O456" s="1"/>
    </row>
    <row r="457" spans="1:15" ht="12.75" customHeight="1">
      <c r="A457" s="33">
        <v>447</v>
      </c>
      <c r="B457" s="53" t="s">
        <v>494</v>
      </c>
      <c r="C457" s="31">
        <v>6035.9</v>
      </c>
      <c r="D457" s="36">
        <v>6054.2666666666664</v>
      </c>
      <c r="E457" s="36">
        <v>5988.5333333333328</v>
      </c>
      <c r="F457" s="36">
        <v>5941.1666666666661</v>
      </c>
      <c r="G457" s="36">
        <v>5875.4333333333325</v>
      </c>
      <c r="H457" s="36">
        <v>6101.6333333333332</v>
      </c>
      <c r="I457" s="36">
        <v>6167.3666666666668</v>
      </c>
      <c r="J457" s="36">
        <v>6214.7333333333336</v>
      </c>
      <c r="K457" s="31">
        <v>6120</v>
      </c>
      <c r="L457" s="31">
        <v>6006.9</v>
      </c>
      <c r="M457" s="31">
        <v>9.2329999999999995E-2</v>
      </c>
      <c r="N457" s="1"/>
      <c r="O457" s="1"/>
    </row>
    <row r="458" spans="1:15" ht="12.75" customHeight="1">
      <c r="A458" s="33">
        <v>448</v>
      </c>
      <c r="B458" s="53" t="s">
        <v>495</v>
      </c>
      <c r="C458" s="31">
        <v>716.45</v>
      </c>
      <c r="D458" s="36">
        <v>717.78333333333342</v>
      </c>
      <c r="E458" s="36">
        <v>707.11666666666679</v>
      </c>
      <c r="F458" s="36">
        <v>697.78333333333342</v>
      </c>
      <c r="G458" s="36">
        <v>687.11666666666679</v>
      </c>
      <c r="H458" s="36">
        <v>727.11666666666679</v>
      </c>
      <c r="I458" s="36">
        <v>737.78333333333353</v>
      </c>
      <c r="J458" s="36">
        <v>747.11666666666679</v>
      </c>
      <c r="K458" s="31">
        <v>728.45</v>
      </c>
      <c r="L458" s="31">
        <v>708.45</v>
      </c>
      <c r="M458" s="31">
        <v>44.588120000000004</v>
      </c>
      <c r="N458" s="1"/>
      <c r="O458" s="1"/>
    </row>
    <row r="459" spans="1:15" ht="12.75" customHeight="1">
      <c r="A459" s="33">
        <v>449</v>
      </c>
      <c r="B459" s="53" t="s">
        <v>220</v>
      </c>
      <c r="C459" s="31">
        <v>1041.75</v>
      </c>
      <c r="D459" s="36">
        <v>1041.7166666666667</v>
      </c>
      <c r="E459" s="36">
        <v>1027.0333333333333</v>
      </c>
      <c r="F459" s="36">
        <v>1012.3166666666666</v>
      </c>
      <c r="G459" s="36">
        <v>997.63333333333321</v>
      </c>
      <c r="H459" s="36">
        <v>1056.4333333333334</v>
      </c>
      <c r="I459" s="36">
        <v>1071.1166666666668</v>
      </c>
      <c r="J459" s="36">
        <v>1085.8333333333335</v>
      </c>
      <c r="K459" s="31">
        <v>1056.4000000000001</v>
      </c>
      <c r="L459" s="31">
        <v>1027</v>
      </c>
      <c r="M459" s="31">
        <v>195.2979</v>
      </c>
      <c r="N459" s="1"/>
      <c r="O459" s="1"/>
    </row>
    <row r="460" spans="1:15" ht="12.75" customHeight="1">
      <c r="A460" s="33">
        <v>450</v>
      </c>
      <c r="B460" s="53" t="s">
        <v>221</v>
      </c>
      <c r="C460" s="31">
        <v>417.95</v>
      </c>
      <c r="D460" s="36">
        <v>422.48333333333335</v>
      </c>
      <c r="E460" s="36">
        <v>412.4666666666667</v>
      </c>
      <c r="F460" s="36">
        <v>406.98333333333335</v>
      </c>
      <c r="G460" s="36">
        <v>396.9666666666667</v>
      </c>
      <c r="H460" s="36">
        <v>427.9666666666667</v>
      </c>
      <c r="I460" s="36">
        <v>437.98333333333335</v>
      </c>
      <c r="J460" s="36">
        <v>443.4666666666667</v>
      </c>
      <c r="K460" s="31">
        <v>432.5</v>
      </c>
      <c r="L460" s="31">
        <v>417</v>
      </c>
      <c r="M460" s="31">
        <v>251.48625000000001</v>
      </c>
      <c r="N460" s="1"/>
      <c r="O460" s="1"/>
    </row>
    <row r="461" spans="1:15" ht="12.75" customHeight="1">
      <c r="A461" s="33">
        <v>451</v>
      </c>
      <c r="B461" s="53" t="s">
        <v>222</v>
      </c>
      <c r="C461" s="31">
        <v>150.28</v>
      </c>
      <c r="D461" s="36">
        <v>151.24</v>
      </c>
      <c r="E461" s="36">
        <v>149.04000000000002</v>
      </c>
      <c r="F461" s="36">
        <v>147.80000000000001</v>
      </c>
      <c r="G461" s="36">
        <v>145.60000000000002</v>
      </c>
      <c r="H461" s="36">
        <v>152.48000000000002</v>
      </c>
      <c r="I461" s="36">
        <v>154.68</v>
      </c>
      <c r="J461" s="36">
        <v>155.92000000000002</v>
      </c>
      <c r="K461" s="31">
        <v>153.44</v>
      </c>
      <c r="L461" s="31">
        <v>150</v>
      </c>
      <c r="M461" s="31">
        <v>518.58614999999998</v>
      </c>
      <c r="N461" s="1"/>
      <c r="O461" s="1"/>
    </row>
    <row r="462" spans="1:15" ht="12.75" customHeight="1">
      <c r="A462" s="33">
        <v>452</v>
      </c>
      <c r="B462" s="53" t="s">
        <v>878</v>
      </c>
      <c r="C462" s="31">
        <v>998.8</v>
      </c>
      <c r="D462" s="36">
        <v>998.43333333333339</v>
      </c>
      <c r="E462" s="36">
        <v>992.56666666666683</v>
      </c>
      <c r="F462" s="36">
        <v>986.33333333333348</v>
      </c>
      <c r="G462" s="36">
        <v>980.46666666666692</v>
      </c>
      <c r="H462" s="36">
        <v>1004.6666666666667</v>
      </c>
      <c r="I462" s="36">
        <v>1010.5333333333333</v>
      </c>
      <c r="J462" s="36">
        <v>1016.7666666666667</v>
      </c>
      <c r="K462" s="31">
        <v>1004.3</v>
      </c>
      <c r="L462" s="31">
        <v>992.2</v>
      </c>
      <c r="M462" s="31">
        <v>4.4557099999999998</v>
      </c>
      <c r="N462" s="1"/>
      <c r="O462" s="1"/>
    </row>
    <row r="463" spans="1:15" ht="12.75" customHeight="1">
      <c r="A463" s="33">
        <v>453</v>
      </c>
      <c r="B463" s="53" t="s">
        <v>292</v>
      </c>
      <c r="C463" s="31">
        <v>94.22</v>
      </c>
      <c r="D463" s="36">
        <v>94.59999999999998</v>
      </c>
      <c r="E463" s="36">
        <v>90.899999999999963</v>
      </c>
      <c r="F463" s="36">
        <v>87.579999999999984</v>
      </c>
      <c r="G463" s="36">
        <v>83.879999999999967</v>
      </c>
      <c r="H463" s="36">
        <v>97.919999999999959</v>
      </c>
      <c r="I463" s="36">
        <v>101.61999999999998</v>
      </c>
      <c r="J463" s="36">
        <v>104.93999999999996</v>
      </c>
      <c r="K463" s="31">
        <v>98.3</v>
      </c>
      <c r="L463" s="31">
        <v>91.28</v>
      </c>
      <c r="M463" s="31">
        <v>263.49157000000002</v>
      </c>
      <c r="N463" s="1"/>
      <c r="O463" s="1"/>
    </row>
    <row r="464" spans="1:15" ht="12.75" customHeight="1">
      <c r="A464" s="33">
        <v>454</v>
      </c>
      <c r="B464" s="53" t="s">
        <v>224</v>
      </c>
      <c r="C464" s="31">
        <v>1466.45</v>
      </c>
      <c r="D464" s="36">
        <v>1472.2</v>
      </c>
      <c r="E464" s="36">
        <v>1456.25</v>
      </c>
      <c r="F464" s="36">
        <v>1446.05</v>
      </c>
      <c r="G464" s="36">
        <v>1430.1</v>
      </c>
      <c r="H464" s="36">
        <v>1482.4</v>
      </c>
      <c r="I464" s="36">
        <v>1498.3500000000004</v>
      </c>
      <c r="J464" s="36">
        <v>1508.5500000000002</v>
      </c>
      <c r="K464" s="31">
        <v>1488.15</v>
      </c>
      <c r="L464" s="31">
        <v>1462</v>
      </c>
      <c r="M464" s="31">
        <v>23.331939999999999</v>
      </c>
      <c r="N464" s="1"/>
      <c r="O464" s="1"/>
    </row>
    <row r="465" spans="1:15" ht="12.75" customHeight="1">
      <c r="A465" s="33">
        <v>455</v>
      </c>
      <c r="B465" s="53" t="s">
        <v>496</v>
      </c>
      <c r="C465" s="31">
        <v>1234.8499999999999</v>
      </c>
      <c r="D465" s="36">
        <v>1255.1666666666667</v>
      </c>
      <c r="E465" s="36">
        <v>1210.3333333333335</v>
      </c>
      <c r="F465" s="36">
        <v>1185.8166666666668</v>
      </c>
      <c r="G465" s="36">
        <v>1140.9833333333336</v>
      </c>
      <c r="H465" s="36">
        <v>1279.6833333333334</v>
      </c>
      <c r="I465" s="36">
        <v>1324.5166666666669</v>
      </c>
      <c r="J465" s="36">
        <v>1349.0333333333333</v>
      </c>
      <c r="K465" s="31">
        <v>1300</v>
      </c>
      <c r="L465" s="31">
        <v>1230.6500000000001</v>
      </c>
      <c r="M465" s="31">
        <v>5.7220599999999999</v>
      </c>
      <c r="N465" s="1"/>
      <c r="O465" s="1"/>
    </row>
    <row r="466" spans="1:15" ht="12.75" customHeight="1">
      <c r="A466" s="33">
        <v>456</v>
      </c>
      <c r="B466" s="53" t="s">
        <v>497</v>
      </c>
      <c r="C466" s="31">
        <v>260.3</v>
      </c>
      <c r="D466" s="36">
        <v>263.76666666666665</v>
      </c>
      <c r="E466" s="36">
        <v>254.73333333333329</v>
      </c>
      <c r="F466" s="36">
        <v>249.16666666666663</v>
      </c>
      <c r="G466" s="36">
        <v>240.13333333333327</v>
      </c>
      <c r="H466" s="36">
        <v>269.33333333333331</v>
      </c>
      <c r="I466" s="36">
        <v>278.36666666666662</v>
      </c>
      <c r="J466" s="36">
        <v>283.93333333333334</v>
      </c>
      <c r="K466" s="31">
        <v>272.8</v>
      </c>
      <c r="L466" s="31">
        <v>258.2</v>
      </c>
      <c r="M466" s="31">
        <v>40.242539999999998</v>
      </c>
      <c r="N466" s="1"/>
      <c r="O466" s="1"/>
    </row>
    <row r="467" spans="1:15" ht="12.75" customHeight="1">
      <c r="A467" s="33">
        <v>457</v>
      </c>
      <c r="B467" s="53" t="s">
        <v>202</v>
      </c>
      <c r="C467" s="31">
        <v>795</v>
      </c>
      <c r="D467" s="36">
        <v>802.38333333333333</v>
      </c>
      <c r="E467" s="36">
        <v>784.76666666666665</v>
      </c>
      <c r="F467" s="36">
        <v>774.5333333333333</v>
      </c>
      <c r="G467" s="36">
        <v>756.91666666666663</v>
      </c>
      <c r="H467" s="36">
        <v>812.61666666666667</v>
      </c>
      <c r="I467" s="36">
        <v>830.23333333333323</v>
      </c>
      <c r="J467" s="36">
        <v>840.4666666666667</v>
      </c>
      <c r="K467" s="31">
        <v>820</v>
      </c>
      <c r="L467" s="31">
        <v>792.15</v>
      </c>
      <c r="M467" s="31">
        <v>5.5507600000000004</v>
      </c>
      <c r="N467" s="1"/>
      <c r="O467" s="1"/>
    </row>
    <row r="468" spans="1:15" ht="12.75" customHeight="1">
      <c r="A468" s="33">
        <v>458</v>
      </c>
      <c r="B468" s="53" t="s">
        <v>498</v>
      </c>
      <c r="C468" s="31">
        <v>4358.3999999999996</v>
      </c>
      <c r="D468" s="36">
        <v>4397.1333333333332</v>
      </c>
      <c r="E468" s="36">
        <v>4306.2666666666664</v>
      </c>
      <c r="F468" s="36">
        <v>4254.1333333333332</v>
      </c>
      <c r="G468" s="36">
        <v>4163.2666666666664</v>
      </c>
      <c r="H468" s="36">
        <v>4449.2666666666664</v>
      </c>
      <c r="I468" s="36">
        <v>4540.1333333333332</v>
      </c>
      <c r="J468" s="36">
        <v>4592.2666666666664</v>
      </c>
      <c r="K468" s="31">
        <v>4488</v>
      </c>
      <c r="L468" s="31">
        <v>4345</v>
      </c>
      <c r="M468" s="31">
        <v>0.67584</v>
      </c>
      <c r="N468" s="1"/>
      <c r="O468" s="1"/>
    </row>
    <row r="469" spans="1:15" ht="12.75" customHeight="1">
      <c r="A469" s="33">
        <v>459</v>
      </c>
      <c r="B469" s="53" t="s">
        <v>499</v>
      </c>
      <c r="C469" s="31">
        <v>4182.45</v>
      </c>
      <c r="D469" s="36">
        <v>4160.833333333333</v>
      </c>
      <c r="E469" s="36">
        <v>4051.6666666666661</v>
      </c>
      <c r="F469" s="36">
        <v>3920.8833333333332</v>
      </c>
      <c r="G469" s="36">
        <v>3811.7166666666662</v>
      </c>
      <c r="H469" s="36">
        <v>4291.6166666666659</v>
      </c>
      <c r="I469" s="36">
        <v>4400.7833333333319</v>
      </c>
      <c r="J469" s="36">
        <v>4531.5666666666657</v>
      </c>
      <c r="K469" s="31">
        <v>4270</v>
      </c>
      <c r="L469" s="31">
        <v>4030.05</v>
      </c>
      <c r="M469" s="31">
        <v>1.2674000000000001</v>
      </c>
      <c r="N469" s="1"/>
      <c r="O469" s="1"/>
    </row>
    <row r="470" spans="1:15" ht="12.75" customHeight="1">
      <c r="A470" s="33">
        <v>460</v>
      </c>
      <c r="B470" s="53" t="s">
        <v>879</v>
      </c>
      <c r="C470" s="31">
        <v>1352.15</v>
      </c>
      <c r="D470" s="36">
        <v>1370.3833333333332</v>
      </c>
      <c r="E470" s="36">
        <v>1330.7666666666664</v>
      </c>
      <c r="F470" s="36">
        <v>1309.3833333333332</v>
      </c>
      <c r="G470" s="36">
        <v>1269.7666666666664</v>
      </c>
      <c r="H470" s="36">
        <v>1391.7666666666664</v>
      </c>
      <c r="I470" s="36">
        <v>1431.3833333333332</v>
      </c>
      <c r="J470" s="36">
        <v>1452.7666666666664</v>
      </c>
      <c r="K470" s="31">
        <v>1410</v>
      </c>
      <c r="L470" s="31">
        <v>1349</v>
      </c>
      <c r="M470" s="31">
        <v>15.03176</v>
      </c>
      <c r="N470" s="1"/>
      <c r="O470" s="1"/>
    </row>
    <row r="471" spans="1:15" ht="12.75" customHeight="1">
      <c r="A471" s="33">
        <v>461</v>
      </c>
      <c r="B471" s="53" t="s">
        <v>225</v>
      </c>
      <c r="C471" s="31">
        <v>3296.5</v>
      </c>
      <c r="D471" s="36">
        <v>3313.4500000000003</v>
      </c>
      <c r="E471" s="36">
        <v>3266.9500000000007</v>
      </c>
      <c r="F471" s="36">
        <v>3237.4000000000005</v>
      </c>
      <c r="G471" s="36">
        <v>3190.900000000001</v>
      </c>
      <c r="H471" s="36">
        <v>3343.0000000000005</v>
      </c>
      <c r="I471" s="36">
        <v>3389.4999999999995</v>
      </c>
      <c r="J471" s="36">
        <v>3419.05</v>
      </c>
      <c r="K471" s="31">
        <v>3359.95</v>
      </c>
      <c r="L471" s="31">
        <v>3283.9</v>
      </c>
      <c r="M471" s="31">
        <v>12.80733</v>
      </c>
      <c r="N471" s="1"/>
      <c r="O471" s="1"/>
    </row>
    <row r="472" spans="1:15" ht="12.75" customHeight="1">
      <c r="A472" s="33">
        <v>462</v>
      </c>
      <c r="B472" s="53" t="s">
        <v>226</v>
      </c>
      <c r="C472" s="31">
        <v>3333.4</v>
      </c>
      <c r="D472" s="36">
        <v>3335.6</v>
      </c>
      <c r="E472" s="36">
        <v>3298.35</v>
      </c>
      <c r="F472" s="36">
        <v>3263.3</v>
      </c>
      <c r="G472" s="36">
        <v>3226.05</v>
      </c>
      <c r="H472" s="36">
        <v>3370.6499999999996</v>
      </c>
      <c r="I472" s="36">
        <v>3407.8999999999996</v>
      </c>
      <c r="J472" s="36">
        <v>3442.9499999999994</v>
      </c>
      <c r="K472" s="31">
        <v>3372.85</v>
      </c>
      <c r="L472" s="31">
        <v>3300.55</v>
      </c>
      <c r="M472" s="31">
        <v>2.8962300000000001</v>
      </c>
      <c r="N472" s="1"/>
      <c r="O472" s="1"/>
    </row>
    <row r="473" spans="1:15" ht="12.75" customHeight="1">
      <c r="A473" s="33">
        <v>463</v>
      </c>
      <c r="B473" s="53" t="s">
        <v>293</v>
      </c>
      <c r="C473" s="31">
        <v>1747.4</v>
      </c>
      <c r="D473" s="36">
        <v>1767.6499999999999</v>
      </c>
      <c r="E473" s="36">
        <v>1711.7499999999998</v>
      </c>
      <c r="F473" s="36">
        <v>1676.1</v>
      </c>
      <c r="G473" s="36">
        <v>1620.1999999999998</v>
      </c>
      <c r="H473" s="36">
        <v>1803.2999999999997</v>
      </c>
      <c r="I473" s="36">
        <v>1859.1999999999998</v>
      </c>
      <c r="J473" s="36">
        <v>1894.8499999999997</v>
      </c>
      <c r="K473" s="31">
        <v>1823.55</v>
      </c>
      <c r="L473" s="31">
        <v>1732</v>
      </c>
      <c r="M473" s="31">
        <v>8.2408300000000008</v>
      </c>
      <c r="N473" s="1"/>
      <c r="O473" s="1"/>
    </row>
    <row r="474" spans="1:15" ht="12.75" customHeight="1">
      <c r="A474" s="33">
        <v>464</v>
      </c>
      <c r="B474" s="53" t="s">
        <v>227</v>
      </c>
      <c r="C474" s="31">
        <v>5644.1</v>
      </c>
      <c r="D474" s="36">
        <v>5620.5</v>
      </c>
      <c r="E474" s="36">
        <v>5513.6</v>
      </c>
      <c r="F474" s="36">
        <v>5383.1</v>
      </c>
      <c r="G474" s="36">
        <v>5276.2000000000007</v>
      </c>
      <c r="H474" s="36">
        <v>5751</v>
      </c>
      <c r="I474" s="36">
        <v>5857.9</v>
      </c>
      <c r="J474" s="36">
        <v>5988.4</v>
      </c>
      <c r="K474" s="31">
        <v>5727.4</v>
      </c>
      <c r="L474" s="31">
        <v>5490</v>
      </c>
      <c r="M474" s="31">
        <v>11.832409999999999</v>
      </c>
      <c r="N474" s="1"/>
      <c r="O474" s="1"/>
    </row>
    <row r="475" spans="1:15" ht="12.75" customHeight="1">
      <c r="A475" s="33">
        <v>465</v>
      </c>
      <c r="B475" s="53" t="s">
        <v>294</v>
      </c>
      <c r="C475" s="31">
        <v>38.01</v>
      </c>
      <c r="D475" s="36">
        <v>38.18</v>
      </c>
      <c r="E475" s="36">
        <v>37.619999999999997</v>
      </c>
      <c r="F475" s="36">
        <v>37.229999999999997</v>
      </c>
      <c r="G475" s="36">
        <v>36.669999999999995</v>
      </c>
      <c r="H475" s="36">
        <v>38.57</v>
      </c>
      <c r="I475" s="36">
        <v>39.130000000000003</v>
      </c>
      <c r="J475" s="36">
        <v>39.520000000000003</v>
      </c>
      <c r="K475" s="31">
        <v>38.74</v>
      </c>
      <c r="L475" s="31">
        <v>37.79</v>
      </c>
      <c r="M475" s="31">
        <v>126.07944999999999</v>
      </c>
      <c r="N475" s="1"/>
      <c r="O475" s="1"/>
    </row>
    <row r="476" spans="1:15" ht="12.75" customHeight="1">
      <c r="A476" s="33">
        <v>466</v>
      </c>
      <c r="B476" s="53" t="s">
        <v>501</v>
      </c>
      <c r="C476" s="31">
        <v>378.7</v>
      </c>
      <c r="D476" s="36">
        <v>380.46666666666664</v>
      </c>
      <c r="E476" s="36">
        <v>375.5333333333333</v>
      </c>
      <c r="F476" s="36">
        <v>372.36666666666667</v>
      </c>
      <c r="G476" s="36">
        <v>367.43333333333334</v>
      </c>
      <c r="H476" s="36">
        <v>383.63333333333327</v>
      </c>
      <c r="I476" s="36">
        <v>388.56666666666655</v>
      </c>
      <c r="J476" s="36">
        <v>391.73333333333323</v>
      </c>
      <c r="K476" s="31">
        <v>385.4</v>
      </c>
      <c r="L476" s="31">
        <v>377.3</v>
      </c>
      <c r="M476" s="31">
        <v>2.34083</v>
      </c>
      <c r="N476" s="1"/>
      <c r="O476" s="1"/>
    </row>
    <row r="477" spans="1:15" ht="12.75" customHeight="1">
      <c r="A477" s="33">
        <v>467</v>
      </c>
      <c r="B477" s="31" t="s">
        <v>502</v>
      </c>
      <c r="C477" s="36">
        <v>688.15</v>
      </c>
      <c r="D477" s="36">
        <v>679.38333333333333</v>
      </c>
      <c r="E477" s="36">
        <v>646.76666666666665</v>
      </c>
      <c r="F477" s="36">
        <v>605.38333333333333</v>
      </c>
      <c r="G477" s="36">
        <v>572.76666666666665</v>
      </c>
      <c r="H477" s="36">
        <v>720.76666666666665</v>
      </c>
      <c r="I477" s="36">
        <v>753.38333333333321</v>
      </c>
      <c r="J477" s="31">
        <v>794.76666666666665</v>
      </c>
      <c r="K477" s="31">
        <v>712</v>
      </c>
      <c r="L477" s="31">
        <v>638</v>
      </c>
      <c r="M477" s="53">
        <v>103.80297</v>
      </c>
      <c r="N477" s="1"/>
      <c r="O477" s="1"/>
    </row>
    <row r="478" spans="1:15" ht="12.75" customHeight="1">
      <c r="A478" s="33">
        <v>468</v>
      </c>
      <c r="B478" s="31" t="s">
        <v>295</v>
      </c>
      <c r="C478" s="36">
        <v>4007.8</v>
      </c>
      <c r="D478" s="36">
        <v>4032.9</v>
      </c>
      <c r="E478" s="36">
        <v>3954.95</v>
      </c>
      <c r="F478" s="36">
        <v>3902.1</v>
      </c>
      <c r="G478" s="36">
        <v>3824.1499999999996</v>
      </c>
      <c r="H478" s="36">
        <v>4085.75</v>
      </c>
      <c r="I478" s="36">
        <v>4163.7</v>
      </c>
      <c r="J478" s="31">
        <v>4216.55</v>
      </c>
      <c r="K478" s="31">
        <v>4110.8500000000004</v>
      </c>
      <c r="L478" s="31">
        <v>3980.05</v>
      </c>
      <c r="M478" s="53">
        <v>1.2611699999999999</v>
      </c>
      <c r="N478" s="1"/>
      <c r="O478" s="1"/>
    </row>
    <row r="479" spans="1:15" ht="12.75" customHeight="1">
      <c r="A479" s="33">
        <v>469</v>
      </c>
      <c r="B479" s="31" t="s">
        <v>503</v>
      </c>
      <c r="C479" s="31">
        <v>51.47</v>
      </c>
      <c r="D479" s="36">
        <v>51.866666666666667</v>
      </c>
      <c r="E479" s="36">
        <v>50.813333333333333</v>
      </c>
      <c r="F479" s="36">
        <v>50.156666666666666</v>
      </c>
      <c r="G479" s="36">
        <v>49.103333333333332</v>
      </c>
      <c r="H479" s="36">
        <v>52.523333333333333</v>
      </c>
      <c r="I479" s="36">
        <v>53.576666666666661</v>
      </c>
      <c r="J479" s="36">
        <v>54.233333333333334</v>
      </c>
      <c r="K479" s="31">
        <v>52.92</v>
      </c>
      <c r="L479" s="31">
        <v>51.21</v>
      </c>
      <c r="M479" s="31">
        <v>87.710179999999994</v>
      </c>
      <c r="N479" s="1"/>
      <c r="O479" s="1"/>
    </row>
    <row r="480" spans="1:15" ht="12.75" customHeight="1">
      <c r="A480" s="33">
        <v>470</v>
      </c>
      <c r="B480" s="31" t="s">
        <v>504</v>
      </c>
      <c r="C480" s="36">
        <v>985.55</v>
      </c>
      <c r="D480" s="36">
        <v>988.76666666666654</v>
      </c>
      <c r="E480" s="36">
        <v>961.8833333333331</v>
      </c>
      <c r="F480" s="36">
        <v>938.21666666666658</v>
      </c>
      <c r="G480" s="36">
        <v>911.33333333333314</v>
      </c>
      <c r="H480" s="36">
        <v>1012.4333333333331</v>
      </c>
      <c r="I480" s="36">
        <v>1039.3166666666666</v>
      </c>
      <c r="J480" s="31">
        <v>1062.9833333333331</v>
      </c>
      <c r="K480" s="31">
        <v>1015.65</v>
      </c>
      <c r="L480" s="31">
        <v>965.1</v>
      </c>
      <c r="M480" s="53">
        <v>9.2385099999999998</v>
      </c>
      <c r="N480" s="1"/>
      <c r="O480" s="1"/>
    </row>
    <row r="481" spans="1:15" ht="12.75" customHeight="1">
      <c r="A481" s="33">
        <v>471</v>
      </c>
      <c r="B481" s="31" t="s">
        <v>231</v>
      </c>
      <c r="C481" s="31">
        <v>547.79999999999995</v>
      </c>
      <c r="D481" s="36">
        <v>549.21666666666658</v>
      </c>
      <c r="E481" s="36">
        <v>542.63333333333321</v>
      </c>
      <c r="F481" s="36">
        <v>537.46666666666658</v>
      </c>
      <c r="G481" s="36">
        <v>530.88333333333321</v>
      </c>
      <c r="H481" s="36">
        <v>554.38333333333321</v>
      </c>
      <c r="I481" s="36">
        <v>560.96666666666647</v>
      </c>
      <c r="J481" s="36">
        <v>566.13333333333321</v>
      </c>
      <c r="K481" s="31">
        <v>555.79999999999995</v>
      </c>
      <c r="L481" s="31">
        <v>544.04999999999995</v>
      </c>
      <c r="M481" s="31">
        <v>27.63841</v>
      </c>
      <c r="N481" s="1"/>
      <c r="O481" s="1"/>
    </row>
    <row r="482" spans="1:15" ht="12.75" customHeight="1">
      <c r="A482" s="33">
        <v>472</v>
      </c>
      <c r="B482" s="31" t="s">
        <v>505</v>
      </c>
      <c r="C482" s="36">
        <v>995</v>
      </c>
      <c r="D482" s="36">
        <v>999.30000000000007</v>
      </c>
      <c r="E482" s="36">
        <v>985.80000000000018</v>
      </c>
      <c r="F482" s="36">
        <v>976.60000000000014</v>
      </c>
      <c r="G482" s="36">
        <v>963.10000000000025</v>
      </c>
      <c r="H482" s="36">
        <v>1008.5000000000001</v>
      </c>
      <c r="I482" s="36">
        <v>1021.9999999999999</v>
      </c>
      <c r="J482" s="36">
        <v>1031.2</v>
      </c>
      <c r="K482" s="31">
        <v>1012.8</v>
      </c>
      <c r="L482" s="31">
        <v>990.1</v>
      </c>
      <c r="M482" s="31">
        <v>1.28149</v>
      </c>
      <c r="N482" s="1"/>
      <c r="O482" s="1"/>
    </row>
    <row r="483" spans="1:15" ht="12.75" customHeight="1">
      <c r="A483" s="33">
        <v>473</v>
      </c>
      <c r="B483" s="31" t="s">
        <v>834</v>
      </c>
      <c r="C483" s="31">
        <v>42.36</v>
      </c>
      <c r="D483" s="36">
        <v>42.553333333333335</v>
      </c>
      <c r="E483" s="36">
        <v>42.106666666666669</v>
      </c>
      <c r="F483" s="36">
        <v>41.853333333333332</v>
      </c>
      <c r="G483" s="36">
        <v>41.406666666666666</v>
      </c>
      <c r="H483" s="36">
        <v>42.806666666666672</v>
      </c>
      <c r="I483" s="36">
        <v>43.253333333333345</v>
      </c>
      <c r="J483" s="36">
        <v>43.506666666666675</v>
      </c>
      <c r="K483" s="31">
        <v>43</v>
      </c>
      <c r="L483" s="31">
        <v>42.3</v>
      </c>
      <c r="M483" s="31">
        <v>104.01669</v>
      </c>
      <c r="N483" s="1"/>
      <c r="O483" s="1"/>
    </row>
    <row r="484" spans="1:15" ht="12.75" customHeight="1">
      <c r="A484" s="33">
        <v>474</v>
      </c>
      <c r="B484" s="31" t="s">
        <v>230</v>
      </c>
      <c r="C484" s="36">
        <v>11258</v>
      </c>
      <c r="D484" s="36">
        <v>11336.983333333332</v>
      </c>
      <c r="E484" s="36">
        <v>11149.766666666663</v>
      </c>
      <c r="F484" s="36">
        <v>11041.533333333331</v>
      </c>
      <c r="G484" s="36">
        <v>10854.316666666662</v>
      </c>
      <c r="H484" s="36">
        <v>11445.216666666664</v>
      </c>
      <c r="I484" s="36">
        <v>11632.433333333334</v>
      </c>
      <c r="J484" s="36">
        <v>11740.666666666664</v>
      </c>
      <c r="K484" s="31">
        <v>11524.2</v>
      </c>
      <c r="L484" s="31">
        <v>11228.75</v>
      </c>
      <c r="M484" s="31">
        <v>2.9034900000000001</v>
      </c>
      <c r="N484" s="1"/>
      <c r="O484" s="1"/>
    </row>
    <row r="485" spans="1:15" ht="12.75" customHeight="1">
      <c r="A485" s="33">
        <v>475</v>
      </c>
      <c r="B485" s="53" t="s">
        <v>296</v>
      </c>
      <c r="C485" s="31">
        <v>120.4</v>
      </c>
      <c r="D485" s="36">
        <v>121.75</v>
      </c>
      <c r="E485" s="36">
        <v>118.75</v>
      </c>
      <c r="F485" s="36">
        <v>117.1</v>
      </c>
      <c r="G485" s="36">
        <v>114.1</v>
      </c>
      <c r="H485" s="36">
        <v>123.4</v>
      </c>
      <c r="I485" s="36">
        <v>126.4</v>
      </c>
      <c r="J485" s="36">
        <v>128.05000000000001</v>
      </c>
      <c r="K485" s="31">
        <v>124.75</v>
      </c>
      <c r="L485" s="31">
        <v>120.1</v>
      </c>
      <c r="M485" s="31">
        <v>122.93949000000001</v>
      </c>
      <c r="N485" s="1"/>
      <c r="O485" s="1"/>
    </row>
    <row r="486" spans="1:15" ht="12.75" customHeight="1">
      <c r="A486" s="33">
        <v>476</v>
      </c>
      <c r="B486" s="53" t="s">
        <v>229</v>
      </c>
      <c r="C486" s="36">
        <v>1945.35</v>
      </c>
      <c r="D486" s="36">
        <v>1951.8999999999999</v>
      </c>
      <c r="E486" s="36">
        <v>1928.4499999999998</v>
      </c>
      <c r="F486" s="36">
        <v>1911.55</v>
      </c>
      <c r="G486" s="36">
        <v>1888.1</v>
      </c>
      <c r="H486" s="36">
        <v>1968.7999999999997</v>
      </c>
      <c r="I486" s="36">
        <v>1992.25</v>
      </c>
      <c r="J486" s="36">
        <v>2009.1499999999996</v>
      </c>
      <c r="K486" s="31">
        <v>1975.35</v>
      </c>
      <c r="L486" s="31">
        <v>1935</v>
      </c>
      <c r="M486" s="31">
        <v>2.1019800000000002</v>
      </c>
      <c r="N486" s="1"/>
      <c r="O486" s="1"/>
    </row>
    <row r="487" spans="1:15" ht="12.75" customHeight="1">
      <c r="A487" s="33">
        <v>477</v>
      </c>
      <c r="B487" s="53" t="s">
        <v>884</v>
      </c>
      <c r="C487" s="31">
        <v>1459.8</v>
      </c>
      <c r="D487" s="36">
        <v>1461.8333333333333</v>
      </c>
      <c r="E487" s="36">
        <v>1453.2666666666664</v>
      </c>
      <c r="F487" s="36">
        <v>1446.7333333333331</v>
      </c>
      <c r="G487" s="36">
        <v>1438.1666666666663</v>
      </c>
      <c r="H487" s="36">
        <v>1468.3666666666666</v>
      </c>
      <c r="I487" s="36">
        <v>1476.9333333333336</v>
      </c>
      <c r="J487" s="36">
        <v>1483.4666666666667</v>
      </c>
      <c r="K487" s="31">
        <v>1470.4</v>
      </c>
      <c r="L487" s="31">
        <v>1455.3</v>
      </c>
      <c r="M487" s="31">
        <v>5.5287100000000002</v>
      </c>
      <c r="N487" s="1"/>
      <c r="O487" s="1"/>
    </row>
    <row r="488" spans="1:15" ht="12.75" customHeight="1">
      <c r="A488" s="33">
        <v>478</v>
      </c>
      <c r="B488" s="53" t="s">
        <v>835</v>
      </c>
      <c r="C488" s="36">
        <v>351.15</v>
      </c>
      <c r="D488" s="36">
        <v>351.43333333333334</v>
      </c>
      <c r="E488" s="36">
        <v>344.16666666666669</v>
      </c>
      <c r="F488" s="36">
        <v>337.18333333333334</v>
      </c>
      <c r="G488" s="36">
        <v>329.91666666666669</v>
      </c>
      <c r="H488" s="36">
        <v>358.41666666666669</v>
      </c>
      <c r="I488" s="36">
        <v>365.68333333333334</v>
      </c>
      <c r="J488" s="36">
        <v>372.66666666666669</v>
      </c>
      <c r="K488" s="31">
        <v>358.7</v>
      </c>
      <c r="L488" s="31">
        <v>344.45</v>
      </c>
      <c r="M488" s="31">
        <v>5.4791499999999997</v>
      </c>
      <c r="N488" s="1"/>
      <c r="O488" s="1"/>
    </row>
    <row r="489" spans="1:15" ht="12.75" customHeight="1">
      <c r="A489" s="33">
        <v>479</v>
      </c>
      <c r="B489" s="53" t="s">
        <v>506</v>
      </c>
      <c r="C489" s="36">
        <v>467.2</v>
      </c>
      <c r="D489" s="36">
        <v>469.2833333333333</v>
      </c>
      <c r="E489" s="36">
        <v>461.06666666666661</v>
      </c>
      <c r="F489" s="36">
        <v>454.93333333333328</v>
      </c>
      <c r="G489" s="36">
        <v>446.71666666666658</v>
      </c>
      <c r="H489" s="36">
        <v>475.41666666666663</v>
      </c>
      <c r="I489" s="36">
        <v>483.63333333333333</v>
      </c>
      <c r="J489" s="36">
        <v>489.76666666666665</v>
      </c>
      <c r="K489" s="31">
        <v>477.5</v>
      </c>
      <c r="L489" s="31">
        <v>463.15</v>
      </c>
      <c r="M489" s="31">
        <v>2.9533999999999998</v>
      </c>
      <c r="N489" s="1"/>
      <c r="O489" s="1"/>
    </row>
    <row r="490" spans="1:15" ht="12.75" customHeight="1">
      <c r="A490" s="33">
        <v>480</v>
      </c>
      <c r="B490" s="53" t="s">
        <v>507</v>
      </c>
      <c r="C490" s="36">
        <v>448.15</v>
      </c>
      <c r="D490" s="36">
        <v>449.65000000000003</v>
      </c>
      <c r="E490" s="36">
        <v>445.05000000000007</v>
      </c>
      <c r="F490" s="36">
        <v>441.95000000000005</v>
      </c>
      <c r="G490" s="36">
        <v>437.35000000000008</v>
      </c>
      <c r="H490" s="36">
        <v>452.75000000000006</v>
      </c>
      <c r="I490" s="36">
        <v>457.35000000000008</v>
      </c>
      <c r="J490" s="36">
        <v>460.45000000000005</v>
      </c>
      <c r="K490" s="31">
        <v>454.25</v>
      </c>
      <c r="L490" s="31">
        <v>446.55</v>
      </c>
      <c r="M490" s="31">
        <v>2.6282000000000001</v>
      </c>
      <c r="N490" s="1"/>
      <c r="O490" s="1"/>
    </row>
    <row r="491" spans="1:15" ht="12.75" customHeight="1">
      <c r="A491" s="33">
        <v>481</v>
      </c>
      <c r="B491" s="53" t="s">
        <v>508</v>
      </c>
      <c r="C491" s="36">
        <v>299.89999999999998</v>
      </c>
      <c r="D491" s="36">
        <v>305.08333333333331</v>
      </c>
      <c r="E491" s="36">
        <v>293.81666666666661</v>
      </c>
      <c r="F491" s="36">
        <v>287.73333333333329</v>
      </c>
      <c r="G491" s="36">
        <v>276.46666666666658</v>
      </c>
      <c r="H491" s="36">
        <v>311.16666666666663</v>
      </c>
      <c r="I491" s="36">
        <v>322.43333333333339</v>
      </c>
      <c r="J491" s="36">
        <v>328.51666666666665</v>
      </c>
      <c r="K491" s="31">
        <v>316.35000000000002</v>
      </c>
      <c r="L491" s="31">
        <v>299</v>
      </c>
      <c r="M491" s="31">
        <v>9.4142200000000003</v>
      </c>
      <c r="N491" s="1"/>
      <c r="O491" s="1"/>
    </row>
    <row r="492" spans="1:15" ht="12.75" customHeight="1">
      <c r="A492" s="33">
        <v>482</v>
      </c>
      <c r="B492" s="53" t="s">
        <v>509</v>
      </c>
      <c r="C492" s="36">
        <v>510.95</v>
      </c>
      <c r="D492" s="36">
        <v>515.66666666666663</v>
      </c>
      <c r="E492" s="36">
        <v>503.5333333333333</v>
      </c>
      <c r="F492" s="36">
        <v>496.11666666666667</v>
      </c>
      <c r="G492" s="36">
        <v>483.98333333333335</v>
      </c>
      <c r="H492" s="36">
        <v>523.08333333333326</v>
      </c>
      <c r="I492" s="36">
        <v>535.2166666666667</v>
      </c>
      <c r="J492" s="36">
        <v>542.63333333333321</v>
      </c>
      <c r="K492" s="31">
        <v>527.79999999999995</v>
      </c>
      <c r="L492" s="31">
        <v>508.25</v>
      </c>
      <c r="M492" s="31">
        <v>2.15821</v>
      </c>
      <c r="N492" s="1"/>
      <c r="O492" s="1"/>
    </row>
    <row r="493" spans="1:15" ht="12.75" customHeight="1">
      <c r="A493" s="33">
        <v>483</v>
      </c>
      <c r="B493" s="53" t="s">
        <v>510</v>
      </c>
      <c r="C493" s="36">
        <v>569.75</v>
      </c>
      <c r="D493" s="36">
        <v>572.93333333333328</v>
      </c>
      <c r="E493" s="36">
        <v>562.81666666666661</v>
      </c>
      <c r="F493" s="36">
        <v>555.88333333333333</v>
      </c>
      <c r="G493" s="36">
        <v>545.76666666666665</v>
      </c>
      <c r="H493" s="36">
        <v>579.86666666666656</v>
      </c>
      <c r="I493" s="36">
        <v>589.98333333333312</v>
      </c>
      <c r="J493" s="36">
        <v>596.91666666666652</v>
      </c>
      <c r="K493" s="31">
        <v>583.04999999999995</v>
      </c>
      <c r="L493" s="31">
        <v>566</v>
      </c>
      <c r="M493" s="31">
        <v>5.4944100000000002</v>
      </c>
      <c r="N493" s="1"/>
      <c r="O493" s="1"/>
    </row>
    <row r="494" spans="1:15" ht="12.75" customHeight="1">
      <c r="A494" s="33">
        <v>484</v>
      </c>
      <c r="B494" s="53" t="s">
        <v>297</v>
      </c>
      <c r="C494" s="36">
        <v>1489.55</v>
      </c>
      <c r="D494" s="36">
        <v>1499.55</v>
      </c>
      <c r="E494" s="36">
        <v>1475.35</v>
      </c>
      <c r="F494" s="36">
        <v>1461.1499999999999</v>
      </c>
      <c r="G494" s="36">
        <v>1436.9499999999998</v>
      </c>
      <c r="H494" s="36">
        <v>1513.75</v>
      </c>
      <c r="I494" s="36">
        <v>1537.9500000000003</v>
      </c>
      <c r="J494" s="36">
        <v>1552.15</v>
      </c>
      <c r="K494" s="31">
        <v>1523.75</v>
      </c>
      <c r="L494" s="31">
        <v>1485.35</v>
      </c>
      <c r="M494" s="31">
        <v>18.211649999999999</v>
      </c>
      <c r="N494" s="1"/>
      <c r="O494" s="1"/>
    </row>
    <row r="495" spans="1:15" ht="12.75" customHeight="1">
      <c r="A495" s="33">
        <v>485</v>
      </c>
      <c r="B495" s="53" t="s">
        <v>511</v>
      </c>
      <c r="C495" s="53">
        <v>1118.25</v>
      </c>
      <c r="D495" s="36">
        <v>1120.5666666666666</v>
      </c>
      <c r="E495" s="36">
        <v>1108.7833333333333</v>
      </c>
      <c r="F495" s="36">
        <v>1099.3166666666666</v>
      </c>
      <c r="G495" s="36">
        <v>1087.5333333333333</v>
      </c>
      <c r="H495" s="36">
        <v>1130.0333333333333</v>
      </c>
      <c r="I495" s="36">
        <v>1141.8166666666666</v>
      </c>
      <c r="J495" s="36">
        <v>1151.2833333333333</v>
      </c>
      <c r="K495" s="31">
        <v>1132.3499999999999</v>
      </c>
      <c r="L495" s="31">
        <v>1111.0999999999999</v>
      </c>
      <c r="M495" s="31">
        <v>0.75702999999999998</v>
      </c>
      <c r="N495" s="1"/>
      <c r="O495" s="1"/>
    </row>
    <row r="496" spans="1:15" ht="12.75" customHeight="1">
      <c r="A496" s="33">
        <v>486</v>
      </c>
      <c r="B496" s="53" t="s">
        <v>232</v>
      </c>
      <c r="C496" s="53">
        <v>422.3</v>
      </c>
      <c r="D496" s="36">
        <v>424.95</v>
      </c>
      <c r="E496" s="36">
        <v>418.4</v>
      </c>
      <c r="F496" s="36">
        <v>414.5</v>
      </c>
      <c r="G496" s="36">
        <v>407.95</v>
      </c>
      <c r="H496" s="36">
        <v>428.84999999999997</v>
      </c>
      <c r="I496" s="36">
        <v>435.40000000000003</v>
      </c>
      <c r="J496" s="36">
        <v>439.29999999999995</v>
      </c>
      <c r="K496" s="31">
        <v>431.5</v>
      </c>
      <c r="L496" s="31">
        <v>421.05</v>
      </c>
      <c r="M496" s="31">
        <v>93.057339999999996</v>
      </c>
      <c r="N496" s="1"/>
      <c r="O496" s="1"/>
    </row>
    <row r="497" spans="1:15" ht="12.75" customHeight="1">
      <c r="A497" s="33">
        <v>487</v>
      </c>
      <c r="B497" s="53" t="s">
        <v>512</v>
      </c>
      <c r="C497" s="53">
        <v>793.9</v>
      </c>
      <c r="D497" s="36">
        <v>801.09999999999991</v>
      </c>
      <c r="E497" s="36">
        <v>783.14999999999986</v>
      </c>
      <c r="F497" s="36">
        <v>772.4</v>
      </c>
      <c r="G497" s="36">
        <v>754.44999999999993</v>
      </c>
      <c r="H497" s="36">
        <v>811.8499999999998</v>
      </c>
      <c r="I497" s="36">
        <v>829.79999999999984</v>
      </c>
      <c r="J497" s="36">
        <v>840.54999999999973</v>
      </c>
      <c r="K497" s="31">
        <v>819.05</v>
      </c>
      <c r="L497" s="31">
        <v>790.35</v>
      </c>
      <c r="M497" s="31">
        <v>1.3075699999999999</v>
      </c>
      <c r="N497" s="1"/>
      <c r="O497" s="1"/>
    </row>
    <row r="498" spans="1:15" ht="12.75" customHeight="1">
      <c r="A498" s="33">
        <v>488</v>
      </c>
      <c r="B498" s="53" t="s">
        <v>137</v>
      </c>
      <c r="C498" s="53">
        <v>15.86</v>
      </c>
      <c r="D498" s="36">
        <v>15.893333333333333</v>
      </c>
      <c r="E498" s="36">
        <v>15.536666666666665</v>
      </c>
      <c r="F498" s="36">
        <v>15.213333333333333</v>
      </c>
      <c r="G498" s="36">
        <v>14.856666666666666</v>
      </c>
      <c r="H498" s="36">
        <v>16.216666666666665</v>
      </c>
      <c r="I498" s="36">
        <v>16.573333333333331</v>
      </c>
      <c r="J498" s="36">
        <v>16.896666666666665</v>
      </c>
      <c r="K498" s="31">
        <v>16.25</v>
      </c>
      <c r="L498" s="31">
        <v>15.57</v>
      </c>
      <c r="M498" s="31">
        <v>3467.4662400000002</v>
      </c>
      <c r="N498" s="1"/>
      <c r="O498" s="1"/>
    </row>
    <row r="499" spans="1:15" ht="12.75" customHeight="1">
      <c r="A499" s="33">
        <v>489</v>
      </c>
      <c r="B499" s="53" t="s">
        <v>233</v>
      </c>
      <c r="C499" s="36">
        <v>1436</v>
      </c>
      <c r="D499" s="36">
        <v>1456.7666666666664</v>
      </c>
      <c r="E499" s="36">
        <v>1401.0833333333328</v>
      </c>
      <c r="F499" s="36">
        <v>1366.1666666666663</v>
      </c>
      <c r="G499" s="36">
        <v>1310.4833333333327</v>
      </c>
      <c r="H499" s="36">
        <v>1491.6833333333329</v>
      </c>
      <c r="I499" s="36">
        <v>1547.3666666666663</v>
      </c>
      <c r="J499" s="31">
        <v>1582.2833333333331</v>
      </c>
      <c r="K499" s="31">
        <v>1512.45</v>
      </c>
      <c r="L499" s="31">
        <v>1421.85</v>
      </c>
      <c r="M499" s="53">
        <v>26.719850000000001</v>
      </c>
      <c r="N499" s="1"/>
      <c r="O499" s="1"/>
    </row>
    <row r="500" spans="1:15" ht="12.75" customHeight="1">
      <c r="A500" s="33">
        <v>490</v>
      </c>
      <c r="B500" s="53" t="s">
        <v>513</v>
      </c>
      <c r="C500" s="36">
        <v>647.29999999999995</v>
      </c>
      <c r="D500" s="36">
        <v>646.9666666666667</v>
      </c>
      <c r="E500" s="36">
        <v>629.93333333333339</v>
      </c>
      <c r="F500" s="36">
        <v>612.56666666666672</v>
      </c>
      <c r="G500" s="36">
        <v>595.53333333333342</v>
      </c>
      <c r="H500" s="36">
        <v>664.33333333333337</v>
      </c>
      <c r="I500" s="36">
        <v>681.36666666666667</v>
      </c>
      <c r="J500" s="31">
        <v>698.73333333333335</v>
      </c>
      <c r="K500" s="31">
        <v>664</v>
      </c>
      <c r="L500" s="31">
        <v>629.6</v>
      </c>
      <c r="M500" s="53">
        <v>30.487400000000001</v>
      </c>
      <c r="N500" s="1"/>
      <c r="O500" s="1"/>
    </row>
    <row r="501" spans="1:15" ht="12.75" customHeight="1">
      <c r="A501" s="33">
        <v>491</v>
      </c>
      <c r="B501" s="53" t="s">
        <v>836</v>
      </c>
      <c r="C501" s="53">
        <v>179.11</v>
      </c>
      <c r="D501" s="36">
        <v>181.01333333333335</v>
      </c>
      <c r="E501" s="36">
        <v>175.4366666666667</v>
      </c>
      <c r="F501" s="36">
        <v>171.76333333333335</v>
      </c>
      <c r="G501" s="36">
        <v>166.1866666666667</v>
      </c>
      <c r="H501" s="36">
        <v>184.6866666666667</v>
      </c>
      <c r="I501" s="36">
        <v>190.26333333333335</v>
      </c>
      <c r="J501" s="36">
        <v>193.9366666666667</v>
      </c>
      <c r="K501" s="31">
        <v>186.59</v>
      </c>
      <c r="L501" s="31">
        <v>177.34</v>
      </c>
      <c r="M501" s="31">
        <v>24.54945</v>
      </c>
      <c r="N501" s="1"/>
      <c r="O501" s="1"/>
    </row>
    <row r="502" spans="1:15" ht="12.75" customHeight="1">
      <c r="A502" s="33">
        <v>492</v>
      </c>
      <c r="B502" s="53" t="s">
        <v>514</v>
      </c>
      <c r="C502" s="53">
        <v>794.7</v>
      </c>
      <c r="D502" s="36">
        <v>797.88333333333333</v>
      </c>
      <c r="E502" s="36">
        <v>787.81666666666661</v>
      </c>
      <c r="F502" s="36">
        <v>780.93333333333328</v>
      </c>
      <c r="G502" s="36">
        <v>770.86666666666656</v>
      </c>
      <c r="H502" s="36">
        <v>804.76666666666665</v>
      </c>
      <c r="I502" s="36">
        <v>814.83333333333348</v>
      </c>
      <c r="J502" s="36">
        <v>821.7166666666667</v>
      </c>
      <c r="K502" s="31">
        <v>807.95</v>
      </c>
      <c r="L502" s="31">
        <v>791</v>
      </c>
      <c r="M502" s="31">
        <v>0.12089999999999999</v>
      </c>
      <c r="N502" s="1"/>
      <c r="O502" s="1"/>
    </row>
    <row r="503" spans="1:15" ht="12.75" customHeight="1">
      <c r="A503" s="33">
        <v>493</v>
      </c>
      <c r="B503" s="53" t="s">
        <v>298</v>
      </c>
      <c r="C503" s="36">
        <v>2097.6999999999998</v>
      </c>
      <c r="D503" s="36">
        <v>2083.1166666666663</v>
      </c>
      <c r="E503" s="36">
        <v>2058.6333333333328</v>
      </c>
      <c r="F503" s="36">
        <v>2019.5666666666664</v>
      </c>
      <c r="G503" s="36">
        <v>1995.0833333333328</v>
      </c>
      <c r="H503" s="36">
        <v>2122.1833333333325</v>
      </c>
      <c r="I503" s="36">
        <v>2146.6666666666661</v>
      </c>
      <c r="J503" s="31">
        <v>2185.7333333333327</v>
      </c>
      <c r="K503" s="31">
        <v>2107.6</v>
      </c>
      <c r="L503" s="31">
        <v>2044.05</v>
      </c>
      <c r="M503" s="53">
        <v>0.87360000000000004</v>
      </c>
      <c r="N503" s="1"/>
      <c r="O503" s="1"/>
    </row>
    <row r="504" spans="1:15" ht="12.75" customHeight="1">
      <c r="A504" s="33">
        <v>494</v>
      </c>
      <c r="B504" s="53" t="s">
        <v>234</v>
      </c>
      <c r="C504" s="53">
        <v>487.3</v>
      </c>
      <c r="D504" s="36">
        <v>489.2166666666667</v>
      </c>
      <c r="E504" s="36">
        <v>484.43333333333339</v>
      </c>
      <c r="F504" s="36">
        <v>481.56666666666672</v>
      </c>
      <c r="G504" s="36">
        <v>476.78333333333342</v>
      </c>
      <c r="H504" s="36">
        <v>492.08333333333337</v>
      </c>
      <c r="I504" s="36">
        <v>496.86666666666667</v>
      </c>
      <c r="J504" s="36">
        <v>499.73333333333335</v>
      </c>
      <c r="K504" s="31">
        <v>494</v>
      </c>
      <c r="L504" s="31">
        <v>486.35</v>
      </c>
      <c r="M504" s="31">
        <v>65.802850000000007</v>
      </c>
      <c r="N504" s="1"/>
      <c r="O504" s="1"/>
    </row>
    <row r="505" spans="1:15" ht="12.75" customHeight="1">
      <c r="A505" s="33">
        <v>495</v>
      </c>
      <c r="B505" s="199" t="s">
        <v>299</v>
      </c>
      <c r="C505" s="199">
        <v>23.92</v>
      </c>
      <c r="D505" s="200">
        <v>24.046666666666667</v>
      </c>
      <c r="E505" s="200">
        <v>23.753333333333334</v>
      </c>
      <c r="F505" s="200">
        <v>23.586666666666666</v>
      </c>
      <c r="G505" s="200">
        <v>23.293333333333333</v>
      </c>
      <c r="H505" s="200">
        <v>24.213333333333335</v>
      </c>
      <c r="I505" s="200">
        <v>24.506666666666671</v>
      </c>
      <c r="J505" s="200">
        <v>24.673333333333336</v>
      </c>
      <c r="K505" s="201">
        <v>24.34</v>
      </c>
      <c r="L505" s="201">
        <v>23.88</v>
      </c>
      <c r="M505" s="201">
        <v>1275.8222499999999</v>
      </c>
      <c r="N505" s="1"/>
      <c r="O505" s="1"/>
    </row>
    <row r="506" spans="1:15" ht="12.75" customHeight="1">
      <c r="A506" s="33">
        <v>496</v>
      </c>
      <c r="B506" s="275" t="s">
        <v>515</v>
      </c>
      <c r="C506" s="275">
        <v>15445.45</v>
      </c>
      <c r="D506" s="276">
        <v>15536.800000000001</v>
      </c>
      <c r="E506" s="276">
        <v>15258.650000000001</v>
      </c>
      <c r="F506" s="276">
        <v>15071.85</v>
      </c>
      <c r="G506" s="276">
        <v>14793.7</v>
      </c>
      <c r="H506" s="276">
        <v>15723.600000000002</v>
      </c>
      <c r="I506" s="276">
        <v>16001.75</v>
      </c>
      <c r="J506" s="276">
        <v>16188.550000000003</v>
      </c>
      <c r="K506" s="277">
        <v>15814.95</v>
      </c>
      <c r="L506" s="277">
        <v>15350</v>
      </c>
      <c r="M506" s="277">
        <v>3.9059999999999997E-2</v>
      </c>
      <c r="N506" s="1"/>
      <c r="O506" s="1"/>
    </row>
    <row r="507" spans="1:15" ht="12.75" customHeight="1">
      <c r="A507" s="33">
        <v>497</v>
      </c>
      <c r="B507" s="214" t="s">
        <v>235</v>
      </c>
      <c r="C507" s="214">
        <v>138.25</v>
      </c>
      <c r="D507" s="215">
        <v>138.70000000000002</v>
      </c>
      <c r="E507" s="215">
        <v>136.10000000000002</v>
      </c>
      <c r="F507" s="215">
        <v>133.95000000000002</v>
      </c>
      <c r="G507" s="215">
        <v>131.35000000000002</v>
      </c>
      <c r="H507" s="215">
        <v>140.85000000000002</v>
      </c>
      <c r="I507" s="215">
        <v>143.44999999999999</v>
      </c>
      <c r="J507" s="215">
        <v>145.60000000000002</v>
      </c>
      <c r="K507" s="213">
        <v>141.30000000000001</v>
      </c>
      <c r="L507" s="213">
        <v>136.55000000000001</v>
      </c>
      <c r="M507" s="213">
        <v>149.52608000000001</v>
      </c>
      <c r="N507" s="198"/>
      <c r="O507" s="198"/>
    </row>
    <row r="508" spans="1:15" ht="12.75" customHeight="1">
      <c r="A508" s="33">
        <v>498</v>
      </c>
      <c r="B508" s="278" t="s">
        <v>516</v>
      </c>
      <c r="C508" s="278">
        <v>753.05</v>
      </c>
      <c r="D508" s="278">
        <v>751.2833333333333</v>
      </c>
      <c r="E508" s="278">
        <v>741.41666666666663</v>
      </c>
      <c r="F508" s="278">
        <v>729.7833333333333</v>
      </c>
      <c r="G508" s="278">
        <v>719.91666666666663</v>
      </c>
      <c r="H508" s="278">
        <v>762.91666666666663</v>
      </c>
      <c r="I508" s="278">
        <v>772.78333333333342</v>
      </c>
      <c r="J508" s="278">
        <v>784.41666666666663</v>
      </c>
      <c r="K508" s="278">
        <v>761.15</v>
      </c>
      <c r="L508" s="278">
        <v>739.65</v>
      </c>
      <c r="M508" s="278">
        <v>4.6409900000000004</v>
      </c>
      <c r="N508" s="198"/>
      <c r="O508" s="198"/>
    </row>
    <row r="509" spans="1:15" ht="12.75" customHeight="1">
      <c r="A509" s="274">
        <v>499</v>
      </c>
      <c r="B509" s="280" t="s">
        <v>300</v>
      </c>
      <c r="C509" s="280">
        <v>265.58999999999997</v>
      </c>
      <c r="D509" s="280">
        <v>264.36333333333329</v>
      </c>
      <c r="E509" s="280">
        <v>261.22666666666657</v>
      </c>
      <c r="F509" s="280">
        <v>256.86333333333329</v>
      </c>
      <c r="G509" s="280">
        <v>253.72666666666657</v>
      </c>
      <c r="H509" s="280">
        <v>268.72666666666657</v>
      </c>
      <c r="I509" s="280">
        <v>271.86333333333323</v>
      </c>
      <c r="J509" s="280">
        <v>276.22666666666657</v>
      </c>
      <c r="K509" s="280">
        <v>267.5</v>
      </c>
      <c r="L509" s="280">
        <v>260</v>
      </c>
      <c r="M509" s="280">
        <v>579.17058999999995</v>
      </c>
      <c r="N509" s="198"/>
      <c r="O509" s="198"/>
    </row>
    <row r="510" spans="1:15" ht="12.75" customHeight="1">
      <c r="A510" s="213">
        <v>500</v>
      </c>
      <c r="B510" s="278" t="s">
        <v>236</v>
      </c>
      <c r="C510" s="278">
        <v>1279.4000000000001</v>
      </c>
      <c r="D510" s="278">
        <v>1283.0500000000002</v>
      </c>
      <c r="E510" s="278">
        <v>1266.4000000000003</v>
      </c>
      <c r="F510" s="278">
        <v>1253.4000000000001</v>
      </c>
      <c r="G510" s="278">
        <v>1236.7500000000002</v>
      </c>
      <c r="H510" s="278">
        <v>1296.0500000000004</v>
      </c>
      <c r="I510" s="278">
        <v>1312.7</v>
      </c>
      <c r="J510" s="278">
        <v>1325.7000000000005</v>
      </c>
      <c r="K510" s="278">
        <v>1299.7</v>
      </c>
      <c r="L510" s="278">
        <v>1270.05</v>
      </c>
      <c r="M510" s="278">
        <v>25.794429999999998</v>
      </c>
      <c r="N510" s="198"/>
      <c r="O510" s="198"/>
    </row>
    <row r="511" spans="1:15" ht="12.75" customHeight="1">
      <c r="A511" s="213">
        <v>501</v>
      </c>
      <c r="B511" s="281" t="s">
        <v>880</v>
      </c>
      <c r="C511" s="281">
        <v>2527.25</v>
      </c>
      <c r="D511" s="281">
        <v>2512.2666666666664</v>
      </c>
      <c r="E511" s="281">
        <v>2487.583333333333</v>
      </c>
      <c r="F511" s="281">
        <v>2447.9166666666665</v>
      </c>
      <c r="G511" s="281">
        <v>2423.2333333333331</v>
      </c>
      <c r="H511" s="281">
        <v>2551.9333333333329</v>
      </c>
      <c r="I511" s="281">
        <v>2576.6166666666663</v>
      </c>
      <c r="J511" s="281">
        <v>2616.2833333333328</v>
      </c>
      <c r="K511" s="281">
        <v>2536.9499999999998</v>
      </c>
      <c r="L511" s="281">
        <v>2472.6</v>
      </c>
      <c r="M511" s="281">
        <v>0.66124000000000005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239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248</v>
      </c>
      <c r="N530" s="1"/>
      <c r="O530" s="1"/>
    </row>
    <row r="531" spans="1:15" ht="12.75" customHeight="1">
      <c r="A531" s="64" t="s">
        <v>249</v>
      </c>
      <c r="N531" s="1"/>
      <c r="O531" s="1"/>
    </row>
    <row r="532" spans="1:15" ht="12.75" customHeight="1">
      <c r="A532" s="64" t="s">
        <v>250</v>
      </c>
      <c r="N532" s="1"/>
      <c r="O532" s="1"/>
    </row>
    <row r="533" spans="1:15" ht="12.75" customHeight="1">
      <c r="A533" s="64" t="s">
        <v>251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1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4140625" defaultRowHeight="15" customHeight="1"/>
  <cols>
    <col min="1" max="1" width="12.109375" style="310" customWidth="1"/>
    <col min="2" max="2" width="14.33203125" style="225" customWidth="1"/>
    <col min="3" max="3" width="28.33203125" style="213" customWidth="1"/>
    <col min="4" max="4" width="55.6640625" style="213" customWidth="1"/>
    <col min="5" max="5" width="12.44140625" style="213" customWidth="1"/>
    <col min="6" max="6" width="13.109375" style="311" customWidth="1"/>
    <col min="7" max="7" width="9.5546875" style="225" customWidth="1"/>
    <col min="8" max="8" width="10.33203125" style="225" customWidth="1"/>
    <col min="9" max="9" width="9.33203125" style="268" customWidth="1"/>
    <col min="10" max="10" width="14.33203125" style="268" customWidth="1"/>
    <col min="11" max="28" width="9.33203125" style="268" customWidth="1"/>
    <col min="29" max="16384" width="14.44140625" style="268"/>
  </cols>
  <sheetData>
    <row r="1" spans="1:28" customFormat="1" ht="12" customHeight="1">
      <c r="A1" s="68" t="s">
        <v>305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customFormat="1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customFormat="1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customFormat="1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customFormat="1" ht="6" customHeight="1">
      <c r="A5" s="321"/>
      <c r="B5" s="322"/>
      <c r="C5" s="321"/>
      <c r="D5" s="322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customFormat="1" ht="26.25" customHeight="1">
      <c r="A6" s="72"/>
      <c r="B6" s="77"/>
      <c r="C6" s="65"/>
      <c r="D6" s="65"/>
      <c r="E6" s="23" t="s">
        <v>304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customFormat="1" ht="16.5" customHeight="1">
      <c r="A7" s="78" t="s">
        <v>518</v>
      </c>
      <c r="B7" s="323" t="s">
        <v>519</v>
      </c>
      <c r="C7" s="323"/>
      <c r="D7" s="7">
        <f>Main!B10</f>
        <v>45513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customFormat="1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customFormat="1" ht="52.8">
      <c r="A9" s="81" t="s">
        <v>520</v>
      </c>
      <c r="B9" s="82" t="s">
        <v>521</v>
      </c>
      <c r="C9" s="82" t="s">
        <v>522</v>
      </c>
      <c r="D9" s="82" t="s">
        <v>523</v>
      </c>
      <c r="E9" s="82" t="s">
        <v>524</v>
      </c>
      <c r="F9" s="82" t="s">
        <v>525</v>
      </c>
      <c r="G9" s="82" t="s">
        <v>526</v>
      </c>
      <c r="H9" s="82" t="s">
        <v>527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customFormat="1" ht="12.75" customHeight="1">
      <c r="A10" s="83">
        <v>45512</v>
      </c>
      <c r="B10" s="32">
        <v>538351</v>
      </c>
      <c r="C10" s="31" t="s">
        <v>908</v>
      </c>
      <c r="D10" s="31" t="s">
        <v>993</v>
      </c>
      <c r="E10" s="31" t="s">
        <v>529</v>
      </c>
      <c r="F10" s="84">
        <v>122259</v>
      </c>
      <c r="G10" s="32">
        <v>17.899999999999999</v>
      </c>
      <c r="H10" s="32" t="s">
        <v>324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customFormat="1" ht="12.75" customHeight="1">
      <c r="A11" s="83">
        <v>45512</v>
      </c>
      <c r="B11" s="32">
        <v>538351</v>
      </c>
      <c r="C11" s="31" t="s">
        <v>908</v>
      </c>
      <c r="D11" s="31" t="s">
        <v>994</v>
      </c>
      <c r="E11" s="31" t="s">
        <v>528</v>
      </c>
      <c r="F11" s="84">
        <v>50000</v>
      </c>
      <c r="G11" s="32">
        <v>17.899999999999999</v>
      </c>
      <c r="H11" s="32" t="s">
        <v>324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customFormat="1" ht="12.75" customHeight="1">
      <c r="A12" s="83">
        <v>45512</v>
      </c>
      <c r="B12" s="32">
        <v>538351</v>
      </c>
      <c r="C12" s="31" t="s">
        <v>908</v>
      </c>
      <c r="D12" s="31" t="s">
        <v>994</v>
      </c>
      <c r="E12" s="31" t="s">
        <v>529</v>
      </c>
      <c r="F12" s="84">
        <v>165249</v>
      </c>
      <c r="G12" s="32">
        <v>17.899999999999999</v>
      </c>
      <c r="H12" s="32" t="s">
        <v>324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customFormat="1" ht="12.75" customHeight="1">
      <c r="A13" s="83">
        <v>45512</v>
      </c>
      <c r="B13" s="32">
        <v>541303</v>
      </c>
      <c r="C13" s="31" t="s">
        <v>995</v>
      </c>
      <c r="D13" s="31" t="s">
        <v>996</v>
      </c>
      <c r="E13" s="31" t="s">
        <v>528</v>
      </c>
      <c r="F13" s="84">
        <v>1700000</v>
      </c>
      <c r="G13" s="32">
        <v>2.19</v>
      </c>
      <c r="H13" s="32" t="s">
        <v>324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customFormat="1" ht="12.75" customHeight="1">
      <c r="A14" s="83">
        <v>45512</v>
      </c>
      <c r="B14" s="32">
        <v>541303</v>
      </c>
      <c r="C14" s="31" t="s">
        <v>995</v>
      </c>
      <c r="D14" s="31" t="s">
        <v>997</v>
      </c>
      <c r="E14" s="31" t="s">
        <v>528</v>
      </c>
      <c r="F14" s="84">
        <v>1773222</v>
      </c>
      <c r="G14" s="32">
        <v>2.2400000000000002</v>
      </c>
      <c r="H14" s="32" t="s">
        <v>324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customFormat="1" ht="12.75" customHeight="1">
      <c r="A15" s="83">
        <v>45512</v>
      </c>
      <c r="B15" s="32">
        <v>541303</v>
      </c>
      <c r="C15" s="31" t="s">
        <v>995</v>
      </c>
      <c r="D15" s="31" t="s">
        <v>997</v>
      </c>
      <c r="E15" s="31" t="s">
        <v>529</v>
      </c>
      <c r="F15" s="84">
        <v>1757537</v>
      </c>
      <c r="G15" s="32">
        <v>2.21</v>
      </c>
      <c r="H15" s="32" t="s">
        <v>324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customFormat="1" ht="12.75" customHeight="1">
      <c r="A16" s="83">
        <v>45512</v>
      </c>
      <c r="B16" s="32">
        <v>541303</v>
      </c>
      <c r="C16" s="31" t="s">
        <v>995</v>
      </c>
      <c r="D16" s="31" t="s">
        <v>938</v>
      </c>
      <c r="E16" s="31" t="s">
        <v>528</v>
      </c>
      <c r="F16" s="84">
        <v>1504396</v>
      </c>
      <c r="G16" s="32">
        <v>2.19</v>
      </c>
      <c r="H16" s="32" t="s">
        <v>324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customFormat="1" ht="12.75" customHeight="1">
      <c r="A17" s="83">
        <v>45512</v>
      </c>
      <c r="B17" s="32">
        <v>541303</v>
      </c>
      <c r="C17" s="31" t="s">
        <v>995</v>
      </c>
      <c r="D17" s="31" t="s">
        <v>938</v>
      </c>
      <c r="E17" s="31" t="s">
        <v>529</v>
      </c>
      <c r="F17" s="84">
        <v>504396</v>
      </c>
      <c r="G17" s="32">
        <v>2.19</v>
      </c>
      <c r="H17" s="32" t="s">
        <v>324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customFormat="1" ht="12.75" customHeight="1">
      <c r="A18" s="83">
        <v>45512</v>
      </c>
      <c r="B18" s="32">
        <v>526662</v>
      </c>
      <c r="C18" s="31" t="s">
        <v>943</v>
      </c>
      <c r="D18" s="31" t="s">
        <v>998</v>
      </c>
      <c r="E18" s="31" t="s">
        <v>529</v>
      </c>
      <c r="F18" s="84">
        <v>7488</v>
      </c>
      <c r="G18" s="32">
        <v>78.02</v>
      </c>
      <c r="H18" s="32" t="s">
        <v>324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customFormat="1" ht="12.75" customHeight="1">
      <c r="A19" s="83">
        <v>45512</v>
      </c>
      <c r="B19" s="32">
        <v>526662</v>
      </c>
      <c r="C19" s="31" t="s">
        <v>943</v>
      </c>
      <c r="D19" s="31" t="s">
        <v>998</v>
      </c>
      <c r="E19" s="31" t="s">
        <v>528</v>
      </c>
      <c r="F19" s="84">
        <v>30008</v>
      </c>
      <c r="G19" s="32">
        <v>78.959999999999994</v>
      </c>
      <c r="H19" s="32" t="s">
        <v>324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customFormat="1" ht="12.75" customHeight="1">
      <c r="A20" s="83">
        <v>45512</v>
      </c>
      <c r="B20" s="32">
        <v>526662</v>
      </c>
      <c r="C20" s="31" t="s">
        <v>943</v>
      </c>
      <c r="D20" s="31" t="s">
        <v>999</v>
      </c>
      <c r="E20" s="31" t="s">
        <v>529</v>
      </c>
      <c r="F20" s="84">
        <v>20158</v>
      </c>
      <c r="G20" s="32">
        <v>79.08</v>
      </c>
      <c r="H20" s="32" t="s">
        <v>324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customFormat="1" ht="12.75" customHeight="1">
      <c r="A21" s="83">
        <v>45512</v>
      </c>
      <c r="B21" s="32">
        <v>526662</v>
      </c>
      <c r="C21" s="31" t="s">
        <v>943</v>
      </c>
      <c r="D21" s="31" t="s">
        <v>999</v>
      </c>
      <c r="E21" s="31" t="s">
        <v>528</v>
      </c>
      <c r="F21" s="84">
        <v>5158</v>
      </c>
      <c r="G21" s="32">
        <v>78.52</v>
      </c>
      <c r="H21" s="32" t="s">
        <v>324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customFormat="1" ht="12.75" customHeight="1">
      <c r="A22" s="83">
        <v>45512</v>
      </c>
      <c r="B22" s="32">
        <v>524434</v>
      </c>
      <c r="C22" s="31" t="s">
        <v>1000</v>
      </c>
      <c r="D22" s="31" t="s">
        <v>1001</v>
      </c>
      <c r="E22" s="31" t="s">
        <v>528</v>
      </c>
      <c r="F22" s="84">
        <v>46745</v>
      </c>
      <c r="G22" s="32">
        <v>20.239999999999998</v>
      </c>
      <c r="H22" s="32" t="s">
        <v>324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customFormat="1" ht="12.75" customHeight="1">
      <c r="A23" s="83">
        <v>45512</v>
      </c>
      <c r="B23" s="32">
        <v>535267</v>
      </c>
      <c r="C23" s="31" t="s">
        <v>1002</v>
      </c>
      <c r="D23" s="31" t="s">
        <v>1003</v>
      </c>
      <c r="E23" s="31" t="s">
        <v>529</v>
      </c>
      <c r="F23" s="84">
        <v>349882</v>
      </c>
      <c r="G23" s="32">
        <v>10.039999999999999</v>
      </c>
      <c r="H23" s="32" t="s">
        <v>324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customFormat="1" ht="12.75" customHeight="1">
      <c r="A24" s="83">
        <v>45512</v>
      </c>
      <c r="B24" s="32">
        <v>543606</v>
      </c>
      <c r="C24" s="31" t="s">
        <v>1004</v>
      </c>
      <c r="D24" s="31" t="s">
        <v>1005</v>
      </c>
      <c r="E24" s="31" t="s">
        <v>529</v>
      </c>
      <c r="F24" s="84">
        <v>50000</v>
      </c>
      <c r="G24" s="32">
        <v>70.63</v>
      </c>
      <c r="H24" s="32" t="s">
        <v>324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customFormat="1" ht="12.75" customHeight="1">
      <c r="A25" s="83">
        <v>45512</v>
      </c>
      <c r="B25" s="32">
        <v>511074</v>
      </c>
      <c r="C25" s="31" t="s">
        <v>1006</v>
      </c>
      <c r="D25" s="31" t="s">
        <v>1007</v>
      </c>
      <c r="E25" s="31" t="s">
        <v>529</v>
      </c>
      <c r="F25" s="84">
        <v>5950</v>
      </c>
      <c r="G25" s="32">
        <v>990</v>
      </c>
      <c r="H25" s="32" t="s">
        <v>324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customFormat="1" ht="12.75" customHeight="1">
      <c r="A26" s="83">
        <v>45512</v>
      </c>
      <c r="B26" s="32">
        <v>511074</v>
      </c>
      <c r="C26" s="31" t="s">
        <v>1006</v>
      </c>
      <c r="D26" s="31" t="s">
        <v>975</v>
      </c>
      <c r="E26" s="31" t="s">
        <v>528</v>
      </c>
      <c r="F26" s="84">
        <v>5949</v>
      </c>
      <c r="G26" s="32">
        <v>990</v>
      </c>
      <c r="H26" s="32" t="s">
        <v>324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customFormat="1" ht="12.75" customHeight="1">
      <c r="A27" s="83">
        <v>45512</v>
      </c>
      <c r="B27" s="32">
        <v>544173</v>
      </c>
      <c r="C27" s="31" t="s">
        <v>1008</v>
      </c>
      <c r="D27" s="31" t="s">
        <v>1009</v>
      </c>
      <c r="E27" s="31" t="s">
        <v>529</v>
      </c>
      <c r="F27" s="84">
        <v>37000</v>
      </c>
      <c r="G27" s="32">
        <v>49.01</v>
      </c>
      <c r="H27" s="32" t="s">
        <v>324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customFormat="1" ht="12.75" customHeight="1">
      <c r="A28" s="83">
        <v>45512</v>
      </c>
      <c r="B28" s="32">
        <v>500160</v>
      </c>
      <c r="C28" s="31" t="s">
        <v>1010</v>
      </c>
      <c r="D28" s="31" t="s">
        <v>1011</v>
      </c>
      <c r="E28" s="31" t="s">
        <v>529</v>
      </c>
      <c r="F28" s="84">
        <v>251607</v>
      </c>
      <c r="G28" s="32">
        <v>15.27</v>
      </c>
      <c r="H28" s="32" t="s">
        <v>324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customFormat="1" ht="12.75" customHeight="1">
      <c r="A29" s="83">
        <v>45512</v>
      </c>
      <c r="B29" s="32">
        <v>500160</v>
      </c>
      <c r="C29" s="31" t="s">
        <v>1010</v>
      </c>
      <c r="D29" s="31" t="s">
        <v>1011</v>
      </c>
      <c r="E29" s="31" t="s">
        <v>528</v>
      </c>
      <c r="F29" s="84">
        <v>870008</v>
      </c>
      <c r="G29" s="32">
        <v>15.38</v>
      </c>
      <c r="H29" s="32" t="s">
        <v>324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customFormat="1" ht="12.75" customHeight="1">
      <c r="A30" s="83">
        <v>45512</v>
      </c>
      <c r="B30" s="32">
        <v>513337</v>
      </c>
      <c r="C30" s="31" t="s">
        <v>915</v>
      </c>
      <c r="D30" s="31" t="s">
        <v>882</v>
      </c>
      <c r="E30" s="31" t="s">
        <v>528</v>
      </c>
      <c r="F30" s="84">
        <v>1000000</v>
      </c>
      <c r="G30" s="32">
        <v>12.1</v>
      </c>
      <c r="H30" s="32" t="s">
        <v>324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customFormat="1" ht="12.75" customHeight="1">
      <c r="A31" s="83">
        <v>45512</v>
      </c>
      <c r="B31" s="32">
        <v>513337</v>
      </c>
      <c r="C31" s="31" t="s">
        <v>915</v>
      </c>
      <c r="D31" s="31" t="s">
        <v>996</v>
      </c>
      <c r="E31" s="31" t="s">
        <v>529</v>
      </c>
      <c r="F31" s="84">
        <v>2200000</v>
      </c>
      <c r="G31" s="32">
        <v>12.43</v>
      </c>
      <c r="H31" s="32" t="s">
        <v>324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customFormat="1" ht="12.75" customHeight="1">
      <c r="A32" s="83">
        <v>45512</v>
      </c>
      <c r="B32" s="32">
        <v>513337</v>
      </c>
      <c r="C32" s="31" t="s">
        <v>915</v>
      </c>
      <c r="D32" s="31" t="s">
        <v>1012</v>
      </c>
      <c r="E32" s="31" t="s">
        <v>529</v>
      </c>
      <c r="F32" s="84">
        <v>928424</v>
      </c>
      <c r="G32" s="32">
        <v>12.1</v>
      </c>
      <c r="H32" s="32" t="s">
        <v>324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customFormat="1" ht="12.75" customHeight="1">
      <c r="A33" s="83">
        <v>45512</v>
      </c>
      <c r="B33" s="32">
        <v>524614</v>
      </c>
      <c r="C33" s="31" t="s">
        <v>1013</v>
      </c>
      <c r="D33" s="31" t="s">
        <v>1014</v>
      </c>
      <c r="E33" s="31" t="s">
        <v>528</v>
      </c>
      <c r="F33" s="84">
        <v>1</v>
      </c>
      <c r="G33" s="32">
        <v>6.24</v>
      </c>
      <c r="H33" s="32" t="s">
        <v>324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customFormat="1" ht="12.75" customHeight="1">
      <c r="A34" s="83">
        <v>45512</v>
      </c>
      <c r="B34" s="32">
        <v>524614</v>
      </c>
      <c r="C34" s="31" t="s">
        <v>1013</v>
      </c>
      <c r="D34" s="31" t="s">
        <v>1014</v>
      </c>
      <c r="E34" s="31" t="s">
        <v>529</v>
      </c>
      <c r="F34" s="84">
        <v>504228</v>
      </c>
      <c r="G34" s="32">
        <v>5.58</v>
      </c>
      <c r="H34" s="32" t="s">
        <v>324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customFormat="1" ht="12.75" customHeight="1">
      <c r="A35" s="83">
        <v>45512</v>
      </c>
      <c r="B35" s="32">
        <v>542924</v>
      </c>
      <c r="C35" s="31" t="s">
        <v>1015</v>
      </c>
      <c r="D35" s="31" t="s">
        <v>1016</v>
      </c>
      <c r="E35" s="31" t="s">
        <v>528</v>
      </c>
      <c r="F35" s="84">
        <v>84000</v>
      </c>
      <c r="G35" s="32">
        <v>14.1</v>
      </c>
      <c r="H35" s="32" t="s">
        <v>324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customFormat="1" ht="12.75" customHeight="1">
      <c r="A36" s="83">
        <v>45512</v>
      </c>
      <c r="B36" s="32">
        <v>517063</v>
      </c>
      <c r="C36" s="31" t="s">
        <v>1017</v>
      </c>
      <c r="D36" s="31" t="s">
        <v>1018</v>
      </c>
      <c r="E36" s="31" t="s">
        <v>528</v>
      </c>
      <c r="F36" s="84">
        <v>3000</v>
      </c>
      <c r="G36" s="32">
        <v>79</v>
      </c>
      <c r="H36" s="32" t="s">
        <v>324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customFormat="1" ht="12.75" customHeight="1">
      <c r="A37" s="83">
        <v>45512</v>
      </c>
      <c r="B37" s="32">
        <v>517063</v>
      </c>
      <c r="C37" s="31" t="s">
        <v>1017</v>
      </c>
      <c r="D37" s="31" t="s">
        <v>1018</v>
      </c>
      <c r="E37" s="31" t="s">
        <v>529</v>
      </c>
      <c r="F37" s="84">
        <v>30500</v>
      </c>
      <c r="G37" s="32">
        <v>78.400000000000006</v>
      </c>
      <c r="H37" s="32" t="s">
        <v>324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customFormat="1" ht="12.75" customHeight="1">
      <c r="A38" s="83">
        <v>45512</v>
      </c>
      <c r="B38" s="32">
        <v>531163</v>
      </c>
      <c r="C38" s="31" t="s">
        <v>1019</v>
      </c>
      <c r="D38" s="31" t="s">
        <v>1020</v>
      </c>
      <c r="E38" s="31" t="s">
        <v>528</v>
      </c>
      <c r="F38" s="84">
        <v>53931</v>
      </c>
      <c r="G38" s="32">
        <v>81.489999999999995</v>
      </c>
      <c r="H38" s="32" t="s">
        <v>324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customFormat="1" ht="12.75" customHeight="1">
      <c r="A39" s="83">
        <v>45512</v>
      </c>
      <c r="B39" s="32">
        <v>534532</v>
      </c>
      <c r="C39" s="31" t="s">
        <v>969</v>
      </c>
      <c r="D39" s="31" t="s">
        <v>971</v>
      </c>
      <c r="E39" s="31" t="s">
        <v>529</v>
      </c>
      <c r="F39" s="84">
        <v>171002</v>
      </c>
      <c r="G39" s="32">
        <v>6.48</v>
      </c>
      <c r="H39" s="32" t="s">
        <v>324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customFormat="1" ht="12.75" customHeight="1">
      <c r="A40" s="83">
        <v>45512</v>
      </c>
      <c r="B40" s="32">
        <v>539519</v>
      </c>
      <c r="C40" s="31" t="s">
        <v>939</v>
      </c>
      <c r="D40" s="31" t="s">
        <v>1021</v>
      </c>
      <c r="E40" s="31" t="s">
        <v>528</v>
      </c>
      <c r="F40" s="84">
        <v>168200</v>
      </c>
      <c r="G40" s="32">
        <v>7.53</v>
      </c>
      <c r="H40" s="32" t="s">
        <v>324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customFormat="1" ht="12.75" customHeight="1">
      <c r="A41" s="83">
        <v>45512</v>
      </c>
      <c r="B41" s="32">
        <v>540243</v>
      </c>
      <c r="C41" s="31" t="s">
        <v>957</v>
      </c>
      <c r="D41" s="31" t="s">
        <v>958</v>
      </c>
      <c r="E41" s="31" t="s">
        <v>528</v>
      </c>
      <c r="F41" s="84">
        <v>50000</v>
      </c>
      <c r="G41" s="32">
        <v>47.69</v>
      </c>
      <c r="H41" s="32" t="s">
        <v>324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customFormat="1" ht="12.75" customHeight="1">
      <c r="A42" s="83">
        <v>45512</v>
      </c>
      <c r="B42" s="32">
        <v>526723</v>
      </c>
      <c r="C42" s="31" t="s">
        <v>1022</v>
      </c>
      <c r="D42" s="31" t="s">
        <v>1023</v>
      </c>
      <c r="E42" s="31" t="s">
        <v>529</v>
      </c>
      <c r="F42" s="84">
        <v>83481</v>
      </c>
      <c r="G42" s="32">
        <v>242.4</v>
      </c>
      <c r="H42" s="32" t="s">
        <v>324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customFormat="1" ht="12.75" customHeight="1">
      <c r="A43" s="83">
        <v>45512</v>
      </c>
      <c r="B43" s="32">
        <v>530095</v>
      </c>
      <c r="C43" s="31" t="s">
        <v>1024</v>
      </c>
      <c r="D43" s="31" t="s">
        <v>1025</v>
      </c>
      <c r="E43" s="31" t="s">
        <v>529</v>
      </c>
      <c r="F43" s="84">
        <v>27730</v>
      </c>
      <c r="G43" s="32">
        <v>46.86</v>
      </c>
      <c r="H43" s="32" t="s">
        <v>324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customFormat="1" ht="12.75" customHeight="1">
      <c r="A44" s="83">
        <v>45512</v>
      </c>
      <c r="B44" s="32">
        <v>511557</v>
      </c>
      <c r="C44" s="31" t="s">
        <v>1026</v>
      </c>
      <c r="D44" s="31" t="s">
        <v>1027</v>
      </c>
      <c r="E44" s="31" t="s">
        <v>529</v>
      </c>
      <c r="F44" s="84">
        <v>1300000</v>
      </c>
      <c r="G44" s="32">
        <v>1.01</v>
      </c>
      <c r="H44" s="32" t="s">
        <v>324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customFormat="1" ht="12.75" customHeight="1">
      <c r="A45" s="83">
        <v>45512</v>
      </c>
      <c r="B45" s="32">
        <v>544021</v>
      </c>
      <c r="C45" s="31" t="s">
        <v>1028</v>
      </c>
      <c r="D45" s="31" t="s">
        <v>1029</v>
      </c>
      <c r="E45" s="31" t="s">
        <v>529</v>
      </c>
      <c r="F45" s="84">
        <v>1250000</v>
      </c>
      <c r="G45" s="32">
        <v>1799.79</v>
      </c>
      <c r="H45" s="32" t="s">
        <v>324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customFormat="1" ht="12.75" customHeight="1">
      <c r="A46" s="83">
        <v>45512</v>
      </c>
      <c r="B46" s="32">
        <v>544021</v>
      </c>
      <c r="C46" s="31" t="s">
        <v>1028</v>
      </c>
      <c r="D46" s="31" t="s">
        <v>1030</v>
      </c>
      <c r="E46" s="31" t="s">
        <v>528</v>
      </c>
      <c r="F46" s="84">
        <v>220095</v>
      </c>
      <c r="G46" s="32">
        <v>1803.54</v>
      </c>
      <c r="H46" s="32" t="s">
        <v>324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customFormat="1" ht="12.75" customHeight="1">
      <c r="A47" s="83">
        <v>45512</v>
      </c>
      <c r="B47" s="32">
        <v>544021</v>
      </c>
      <c r="C47" s="31" t="s">
        <v>1028</v>
      </c>
      <c r="D47" s="31" t="s">
        <v>1030</v>
      </c>
      <c r="E47" s="31" t="s">
        <v>529</v>
      </c>
      <c r="F47" s="84">
        <v>170144</v>
      </c>
      <c r="G47" s="32">
        <v>1836.96</v>
      </c>
      <c r="H47" s="32" t="s">
        <v>324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customFormat="1" ht="12.75" customHeight="1">
      <c r="A48" s="83">
        <v>45512</v>
      </c>
      <c r="B48" s="32">
        <v>536659</v>
      </c>
      <c r="C48" s="31" t="s">
        <v>959</v>
      </c>
      <c r="D48" s="31" t="s">
        <v>1031</v>
      </c>
      <c r="E48" s="31" t="s">
        <v>529</v>
      </c>
      <c r="F48" s="84">
        <v>243655</v>
      </c>
      <c r="G48" s="32">
        <v>15.38</v>
      </c>
      <c r="H48" s="32" t="s">
        <v>324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customFormat="1" ht="12.75" customHeight="1">
      <c r="A49" s="83">
        <v>45512</v>
      </c>
      <c r="B49" s="32">
        <v>536659</v>
      </c>
      <c r="C49" s="31" t="s">
        <v>959</v>
      </c>
      <c r="D49" s="31" t="s">
        <v>1031</v>
      </c>
      <c r="E49" s="31" t="s">
        <v>528</v>
      </c>
      <c r="F49" s="84">
        <v>1</v>
      </c>
      <c r="G49" s="32">
        <v>15.56</v>
      </c>
      <c r="H49" s="32" t="s">
        <v>324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customFormat="1" ht="12.75" customHeight="1">
      <c r="A50" s="83">
        <v>45512</v>
      </c>
      <c r="B50" s="32">
        <v>536659</v>
      </c>
      <c r="C50" s="31" t="s">
        <v>959</v>
      </c>
      <c r="D50" s="31" t="s">
        <v>1032</v>
      </c>
      <c r="E50" s="31" t="s">
        <v>529</v>
      </c>
      <c r="F50" s="84">
        <v>154387</v>
      </c>
      <c r="G50" s="32">
        <v>15.34</v>
      </c>
      <c r="H50" s="32" t="s">
        <v>324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customFormat="1" ht="12.75" customHeight="1">
      <c r="A51" s="83">
        <v>45512</v>
      </c>
      <c r="B51" s="32">
        <v>539760</v>
      </c>
      <c r="C51" s="31" t="s">
        <v>1033</v>
      </c>
      <c r="D51" s="31" t="s">
        <v>1034</v>
      </c>
      <c r="E51" s="31" t="s">
        <v>529</v>
      </c>
      <c r="F51" s="84">
        <v>127681</v>
      </c>
      <c r="G51" s="32">
        <v>134.30000000000001</v>
      </c>
      <c r="H51" s="32" t="s">
        <v>324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customFormat="1" ht="12.75" customHeight="1">
      <c r="A52" s="83">
        <v>45512</v>
      </c>
      <c r="B52" s="32">
        <v>539760</v>
      </c>
      <c r="C52" s="31" t="s">
        <v>1033</v>
      </c>
      <c r="D52" s="31" t="s">
        <v>1035</v>
      </c>
      <c r="E52" s="31" t="s">
        <v>528</v>
      </c>
      <c r="F52" s="84">
        <v>100000</v>
      </c>
      <c r="G52" s="32">
        <v>134</v>
      </c>
      <c r="H52" s="32" t="s">
        <v>324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customFormat="1" ht="15" customHeight="1">
      <c r="A53" s="83">
        <v>45512</v>
      </c>
      <c r="B53" s="32">
        <v>543256</v>
      </c>
      <c r="C53" s="31" t="s">
        <v>940</v>
      </c>
      <c r="D53" s="31" t="s">
        <v>941</v>
      </c>
      <c r="E53" s="31" t="s">
        <v>529</v>
      </c>
      <c r="F53" s="84">
        <v>61561</v>
      </c>
      <c r="G53" s="32">
        <v>18.850000000000001</v>
      </c>
      <c r="H53" s="32" t="s">
        <v>324</v>
      </c>
    </row>
    <row r="54" spans="1:28" customFormat="1" ht="15" customHeight="1">
      <c r="A54" s="83">
        <v>45512</v>
      </c>
      <c r="B54" s="32">
        <v>526193</v>
      </c>
      <c r="C54" s="31" t="s">
        <v>942</v>
      </c>
      <c r="D54" s="31" t="s">
        <v>1036</v>
      </c>
      <c r="E54" s="31" t="s">
        <v>529</v>
      </c>
      <c r="F54" s="84">
        <v>265154</v>
      </c>
      <c r="G54" s="32">
        <v>25.52</v>
      </c>
      <c r="H54" s="32" t="s">
        <v>324</v>
      </c>
    </row>
    <row r="55" spans="1:28" customFormat="1" ht="15" customHeight="1">
      <c r="A55" s="83">
        <v>45512</v>
      </c>
      <c r="B55" s="32">
        <v>539226</v>
      </c>
      <c r="C55" s="31" t="s">
        <v>960</v>
      </c>
      <c r="D55" s="31" t="s">
        <v>1037</v>
      </c>
      <c r="E55" s="31" t="s">
        <v>528</v>
      </c>
      <c r="F55" s="84">
        <v>548841</v>
      </c>
      <c r="G55" s="32">
        <v>65.260000000000005</v>
      </c>
      <c r="H55" s="32" t="s">
        <v>324</v>
      </c>
    </row>
    <row r="56" spans="1:28" customFormat="1" ht="15" customHeight="1">
      <c r="A56" s="83">
        <v>45512</v>
      </c>
      <c r="B56" s="32">
        <v>539226</v>
      </c>
      <c r="C56" s="31" t="s">
        <v>960</v>
      </c>
      <c r="D56" s="31" t="s">
        <v>1037</v>
      </c>
      <c r="E56" s="31" t="s">
        <v>529</v>
      </c>
      <c r="F56" s="84">
        <v>548841</v>
      </c>
      <c r="G56" s="32">
        <v>65.260000000000005</v>
      </c>
      <c r="H56" s="32" t="s">
        <v>324</v>
      </c>
    </row>
    <row r="57" spans="1:28" customFormat="1" ht="15" customHeight="1">
      <c r="A57" s="83">
        <v>45512</v>
      </c>
      <c r="B57" s="32">
        <v>543537</v>
      </c>
      <c r="C57" s="31" t="s">
        <v>1038</v>
      </c>
      <c r="D57" s="31" t="s">
        <v>976</v>
      </c>
      <c r="E57" s="31" t="s">
        <v>529</v>
      </c>
      <c r="F57" s="84">
        <v>18000</v>
      </c>
      <c r="G57" s="32">
        <v>77.349999999999994</v>
      </c>
      <c r="H57" s="32" t="s">
        <v>324</v>
      </c>
    </row>
    <row r="58" spans="1:28" customFormat="1" ht="15" customHeight="1">
      <c r="A58" s="83">
        <v>45512</v>
      </c>
      <c r="B58" s="32">
        <v>543537</v>
      </c>
      <c r="C58" s="31" t="s">
        <v>1038</v>
      </c>
      <c r="D58" s="31" t="s">
        <v>976</v>
      </c>
      <c r="E58" s="31" t="s">
        <v>528</v>
      </c>
      <c r="F58" s="84">
        <v>3000</v>
      </c>
      <c r="G58" s="32">
        <v>74.540000000000006</v>
      </c>
      <c r="H58" s="32" t="s">
        <v>324</v>
      </c>
    </row>
    <row r="59" spans="1:28" customFormat="1" ht="15" customHeight="1">
      <c r="A59" s="83">
        <v>45512</v>
      </c>
      <c r="B59" s="32">
        <v>544080</v>
      </c>
      <c r="C59" s="31" t="s">
        <v>1039</v>
      </c>
      <c r="D59" s="31" t="s">
        <v>1040</v>
      </c>
      <c r="E59" s="31" t="s">
        <v>528</v>
      </c>
      <c r="F59" s="84">
        <v>72500</v>
      </c>
      <c r="G59" s="32">
        <v>1001</v>
      </c>
      <c r="H59" s="32" t="s">
        <v>324</v>
      </c>
    </row>
    <row r="60" spans="1:28" customFormat="1" ht="15" customHeight="1">
      <c r="A60" s="83">
        <v>45512</v>
      </c>
      <c r="B60" s="32">
        <v>544080</v>
      </c>
      <c r="C60" s="31" t="s">
        <v>1039</v>
      </c>
      <c r="D60" s="31" t="s">
        <v>1041</v>
      </c>
      <c r="E60" s="31" t="s">
        <v>528</v>
      </c>
      <c r="F60" s="84">
        <v>97661</v>
      </c>
      <c r="G60" s="32">
        <v>1001.01</v>
      </c>
      <c r="H60" s="32" t="s">
        <v>324</v>
      </c>
    </row>
    <row r="61" spans="1:28" customFormat="1" ht="15" customHeight="1">
      <c r="A61" s="83">
        <v>45512</v>
      </c>
      <c r="B61" s="32">
        <v>544080</v>
      </c>
      <c r="C61" s="31" t="s">
        <v>1039</v>
      </c>
      <c r="D61" s="31" t="s">
        <v>1042</v>
      </c>
      <c r="E61" s="31" t="s">
        <v>529</v>
      </c>
      <c r="F61" s="84">
        <v>170081</v>
      </c>
      <c r="G61" s="32">
        <v>1001</v>
      </c>
      <c r="H61" s="32" t="s">
        <v>324</v>
      </c>
    </row>
    <row r="62" spans="1:28" customFormat="1" ht="15" customHeight="1">
      <c r="A62" s="83">
        <v>45512</v>
      </c>
      <c r="B62" s="32">
        <v>511493</v>
      </c>
      <c r="C62" s="31" t="s">
        <v>1043</v>
      </c>
      <c r="D62" s="31" t="s">
        <v>1044</v>
      </c>
      <c r="E62" s="31" t="s">
        <v>529</v>
      </c>
      <c r="F62" s="84">
        <v>132733</v>
      </c>
      <c r="G62" s="32">
        <v>18.079999999999998</v>
      </c>
      <c r="H62" s="32" t="s">
        <v>324</v>
      </c>
    </row>
    <row r="63" spans="1:28" customFormat="1" ht="15" customHeight="1">
      <c r="A63" s="83">
        <v>45512</v>
      </c>
      <c r="B63" s="32">
        <v>539584</v>
      </c>
      <c r="C63" s="31" t="s">
        <v>1045</v>
      </c>
      <c r="D63" s="31" t="s">
        <v>1046</v>
      </c>
      <c r="E63" s="31" t="s">
        <v>528</v>
      </c>
      <c r="F63" s="84">
        <v>1100000</v>
      </c>
      <c r="G63" s="32">
        <v>0.81</v>
      </c>
      <c r="H63" s="32" t="s">
        <v>324</v>
      </c>
    </row>
    <row r="64" spans="1:28" customFormat="1" ht="15" customHeight="1">
      <c r="A64" s="83">
        <v>45512</v>
      </c>
      <c r="B64" s="32">
        <v>539217</v>
      </c>
      <c r="C64" s="31" t="s">
        <v>916</v>
      </c>
      <c r="D64" s="31" t="s">
        <v>1047</v>
      </c>
      <c r="E64" s="31" t="s">
        <v>528</v>
      </c>
      <c r="F64" s="84">
        <v>8100000</v>
      </c>
      <c r="G64" s="32">
        <v>2.02</v>
      </c>
      <c r="H64" s="32" t="s">
        <v>324</v>
      </c>
    </row>
    <row r="65" spans="1:8" customFormat="1" ht="15" customHeight="1">
      <c r="A65" s="83">
        <v>45512</v>
      </c>
      <c r="B65" s="32">
        <v>539017</v>
      </c>
      <c r="C65" s="31" t="s">
        <v>1048</v>
      </c>
      <c r="D65" s="31" t="s">
        <v>1049</v>
      </c>
      <c r="E65" s="31" t="s">
        <v>528</v>
      </c>
      <c r="F65" s="84">
        <v>1000000</v>
      </c>
      <c r="G65" s="32">
        <v>45.52</v>
      </c>
      <c r="H65" s="32" t="s">
        <v>324</v>
      </c>
    </row>
    <row r="66" spans="1:8" customFormat="1" ht="15" customHeight="1">
      <c r="A66" s="83">
        <v>45512</v>
      </c>
      <c r="B66" s="32">
        <v>543274</v>
      </c>
      <c r="C66" s="31" t="s">
        <v>1050</v>
      </c>
      <c r="D66" s="31" t="s">
        <v>1051</v>
      </c>
      <c r="E66" s="31" t="s">
        <v>528</v>
      </c>
      <c r="F66" s="84">
        <v>1270350</v>
      </c>
      <c r="G66" s="32">
        <v>3.93</v>
      </c>
      <c r="H66" s="32" t="s">
        <v>324</v>
      </c>
    </row>
    <row r="67" spans="1:8" customFormat="1" ht="15" customHeight="1">
      <c r="A67" s="83">
        <v>45512</v>
      </c>
      <c r="B67" s="32">
        <v>543274</v>
      </c>
      <c r="C67" s="31" t="s">
        <v>1050</v>
      </c>
      <c r="D67" s="31" t="s">
        <v>1052</v>
      </c>
      <c r="E67" s="31" t="s">
        <v>529</v>
      </c>
      <c r="F67" s="84">
        <v>1399950</v>
      </c>
      <c r="G67" s="32">
        <v>3.93</v>
      </c>
      <c r="H67" s="32" t="s">
        <v>324</v>
      </c>
    </row>
    <row r="68" spans="1:8" customFormat="1" ht="15" customHeight="1">
      <c r="A68" s="83">
        <v>45512</v>
      </c>
      <c r="B68" s="32">
        <v>503659</v>
      </c>
      <c r="C68" s="31" t="s">
        <v>1053</v>
      </c>
      <c r="D68" s="31" t="s">
        <v>1054</v>
      </c>
      <c r="E68" s="31" t="s">
        <v>529</v>
      </c>
      <c r="F68" s="84">
        <v>4505</v>
      </c>
      <c r="G68" s="32">
        <v>78.989999999999995</v>
      </c>
      <c r="H68" s="32" t="s">
        <v>324</v>
      </c>
    </row>
    <row r="69" spans="1:8" customFormat="1" ht="15" customHeight="1">
      <c r="A69" s="83">
        <v>45512</v>
      </c>
      <c r="B69" s="32">
        <v>503659</v>
      </c>
      <c r="C69" s="31" t="s">
        <v>1053</v>
      </c>
      <c r="D69" s="31" t="s">
        <v>1055</v>
      </c>
      <c r="E69" s="31" t="s">
        <v>528</v>
      </c>
      <c r="F69" s="84">
        <v>12000</v>
      </c>
      <c r="G69" s="32">
        <v>79.41</v>
      </c>
      <c r="H69" s="32" t="s">
        <v>324</v>
      </c>
    </row>
    <row r="70" spans="1:8" customFormat="1" ht="15" customHeight="1">
      <c r="A70" s="83">
        <v>45512</v>
      </c>
      <c r="B70" s="32">
        <v>539040</v>
      </c>
      <c r="C70" s="31" t="s">
        <v>895</v>
      </c>
      <c r="D70" s="31" t="s">
        <v>923</v>
      </c>
      <c r="E70" s="31" t="s">
        <v>529</v>
      </c>
      <c r="F70" s="84">
        <v>287000</v>
      </c>
      <c r="G70" s="32">
        <v>31.11</v>
      </c>
      <c r="H70" s="32" t="s">
        <v>324</v>
      </c>
    </row>
    <row r="71" spans="1:8" customFormat="1" ht="15" customHeight="1">
      <c r="A71" s="83">
        <v>45512</v>
      </c>
      <c r="B71" s="32">
        <v>539040</v>
      </c>
      <c r="C71" s="31" t="s">
        <v>895</v>
      </c>
      <c r="D71" s="31" t="s">
        <v>963</v>
      </c>
      <c r="E71" s="31" t="s">
        <v>529</v>
      </c>
      <c r="F71" s="84">
        <v>125756</v>
      </c>
      <c r="G71" s="32">
        <v>31.11</v>
      </c>
      <c r="H71" s="32" t="s">
        <v>324</v>
      </c>
    </row>
    <row r="72" spans="1:8" customFormat="1" ht="15" customHeight="1">
      <c r="A72" s="83">
        <v>45512</v>
      </c>
      <c r="B72" s="32">
        <v>539040</v>
      </c>
      <c r="C72" s="31" t="s">
        <v>895</v>
      </c>
      <c r="D72" s="31" t="s">
        <v>923</v>
      </c>
      <c r="E72" s="31" t="s">
        <v>528</v>
      </c>
      <c r="F72" s="84">
        <v>417800</v>
      </c>
      <c r="G72" s="32">
        <v>31.09</v>
      </c>
      <c r="H72" s="32" t="s">
        <v>324</v>
      </c>
    </row>
    <row r="73" spans="1:8" customFormat="1" ht="15" customHeight="1">
      <c r="A73" s="83">
        <v>45512</v>
      </c>
      <c r="B73" s="32">
        <v>539040</v>
      </c>
      <c r="C73" s="31" t="s">
        <v>895</v>
      </c>
      <c r="D73" s="31" t="s">
        <v>1056</v>
      </c>
      <c r="E73" s="31" t="s">
        <v>529</v>
      </c>
      <c r="F73" s="84">
        <v>1161066</v>
      </c>
      <c r="G73" s="32">
        <v>31.11</v>
      </c>
      <c r="H73" s="32" t="s">
        <v>324</v>
      </c>
    </row>
    <row r="74" spans="1:8" customFormat="1" ht="15" customHeight="1">
      <c r="A74" s="83">
        <v>45512</v>
      </c>
      <c r="B74" s="32">
        <v>539040</v>
      </c>
      <c r="C74" s="31" t="s">
        <v>895</v>
      </c>
      <c r="D74" s="31" t="s">
        <v>1057</v>
      </c>
      <c r="E74" s="31" t="s">
        <v>529</v>
      </c>
      <c r="F74" s="84">
        <v>139197</v>
      </c>
      <c r="G74" s="32">
        <v>31.09</v>
      </c>
      <c r="H74" s="32" t="s">
        <v>324</v>
      </c>
    </row>
    <row r="75" spans="1:8" customFormat="1" ht="15" customHeight="1">
      <c r="A75" s="83">
        <v>45512</v>
      </c>
      <c r="B75" s="32">
        <v>539040</v>
      </c>
      <c r="C75" s="31" t="s">
        <v>895</v>
      </c>
      <c r="D75" s="31" t="s">
        <v>1058</v>
      </c>
      <c r="E75" s="31" t="s">
        <v>529</v>
      </c>
      <c r="F75" s="84">
        <v>125000</v>
      </c>
      <c r="G75" s="32">
        <v>31.11</v>
      </c>
      <c r="H75" s="32" t="s">
        <v>324</v>
      </c>
    </row>
    <row r="76" spans="1:8" customFormat="1" ht="15" customHeight="1">
      <c r="A76" s="83">
        <v>45512</v>
      </c>
      <c r="B76" s="32">
        <v>539040</v>
      </c>
      <c r="C76" s="31" t="s">
        <v>895</v>
      </c>
      <c r="D76" s="31" t="s">
        <v>1058</v>
      </c>
      <c r="E76" s="31" t="s">
        <v>528</v>
      </c>
      <c r="F76" s="84">
        <v>90000</v>
      </c>
      <c r="G76" s="32">
        <v>31.09</v>
      </c>
      <c r="H76" s="32" t="s">
        <v>324</v>
      </c>
    </row>
    <row r="77" spans="1:8" customFormat="1" ht="15" customHeight="1">
      <c r="A77" s="83">
        <v>45512</v>
      </c>
      <c r="B77" s="32">
        <v>539040</v>
      </c>
      <c r="C77" s="31" t="s">
        <v>895</v>
      </c>
      <c r="D77" s="31" t="s">
        <v>1059</v>
      </c>
      <c r="E77" s="31" t="s">
        <v>529</v>
      </c>
      <c r="F77" s="84">
        <v>350576</v>
      </c>
      <c r="G77" s="32">
        <v>31.11</v>
      </c>
      <c r="H77" s="32" t="s">
        <v>324</v>
      </c>
    </row>
    <row r="78" spans="1:8" customFormat="1" ht="15" customHeight="1">
      <c r="A78" s="83">
        <v>45512</v>
      </c>
      <c r="B78" s="32">
        <v>539040</v>
      </c>
      <c r="C78" s="31" t="s">
        <v>895</v>
      </c>
      <c r="D78" s="31" t="s">
        <v>964</v>
      </c>
      <c r="E78" s="31" t="s">
        <v>529</v>
      </c>
      <c r="F78" s="84">
        <v>204690</v>
      </c>
      <c r="G78" s="32">
        <v>31.11</v>
      </c>
      <c r="H78" s="32" t="s">
        <v>324</v>
      </c>
    </row>
    <row r="79" spans="1:8" customFormat="1" ht="15" customHeight="1">
      <c r="A79" s="83">
        <v>45512</v>
      </c>
      <c r="B79" s="32">
        <v>539291</v>
      </c>
      <c r="C79" s="31" t="s">
        <v>1060</v>
      </c>
      <c r="D79" s="31" t="s">
        <v>1061</v>
      </c>
      <c r="E79" s="31" t="s">
        <v>528</v>
      </c>
      <c r="F79" s="84">
        <v>164772</v>
      </c>
      <c r="G79" s="32">
        <v>18.84</v>
      </c>
      <c r="H79" s="32" t="s">
        <v>324</v>
      </c>
    </row>
    <row r="80" spans="1:8" customFormat="1" ht="15" customHeight="1">
      <c r="A80" s="83">
        <v>45512</v>
      </c>
      <c r="B80" s="32">
        <v>539291</v>
      </c>
      <c r="C80" s="31" t="s">
        <v>1060</v>
      </c>
      <c r="D80" s="31" t="s">
        <v>1062</v>
      </c>
      <c r="E80" s="31" t="s">
        <v>528</v>
      </c>
      <c r="F80" s="84">
        <v>100000</v>
      </c>
      <c r="G80" s="32">
        <v>18.809999999999999</v>
      </c>
      <c r="H80" s="32" t="s">
        <v>324</v>
      </c>
    </row>
    <row r="81" spans="1:8" customFormat="1" ht="15" customHeight="1">
      <c r="A81" s="83">
        <v>45512</v>
      </c>
      <c r="B81" s="32">
        <v>516098</v>
      </c>
      <c r="C81" s="31" t="s">
        <v>1063</v>
      </c>
      <c r="D81" s="31" t="s">
        <v>1064</v>
      </c>
      <c r="E81" s="31" t="s">
        <v>529</v>
      </c>
      <c r="F81" s="84">
        <v>275223</v>
      </c>
      <c r="G81" s="32">
        <v>21.36</v>
      </c>
      <c r="H81" s="32" t="s">
        <v>324</v>
      </c>
    </row>
    <row r="82" spans="1:8" customFormat="1" ht="15" customHeight="1">
      <c r="A82" s="83">
        <v>45512</v>
      </c>
      <c r="B82" s="32" t="s">
        <v>1065</v>
      </c>
      <c r="C82" s="31" t="s">
        <v>1066</v>
      </c>
      <c r="D82" s="31" t="s">
        <v>897</v>
      </c>
      <c r="E82" s="31" t="s">
        <v>528</v>
      </c>
      <c r="F82" s="84">
        <v>189927</v>
      </c>
      <c r="G82" s="32">
        <v>305.70999999999998</v>
      </c>
      <c r="H82" s="32" t="s">
        <v>842</v>
      </c>
    </row>
    <row r="83" spans="1:8" customFormat="1" ht="15" customHeight="1">
      <c r="A83" s="83">
        <v>45512</v>
      </c>
      <c r="B83" s="32" t="s">
        <v>1067</v>
      </c>
      <c r="C83" s="31" t="s">
        <v>1068</v>
      </c>
      <c r="D83" s="31" t="s">
        <v>1069</v>
      </c>
      <c r="E83" s="31" t="s">
        <v>528</v>
      </c>
      <c r="F83" s="84">
        <v>97125</v>
      </c>
      <c r="G83" s="32">
        <v>41.39</v>
      </c>
      <c r="H83" s="32" t="s">
        <v>842</v>
      </c>
    </row>
    <row r="84" spans="1:8" customFormat="1" ht="15" customHeight="1">
      <c r="A84" s="83">
        <v>45512</v>
      </c>
      <c r="B84" s="32" t="s">
        <v>995</v>
      </c>
      <c r="C84" s="31" t="s">
        <v>1070</v>
      </c>
      <c r="D84" s="31" t="s">
        <v>996</v>
      </c>
      <c r="E84" s="31" t="s">
        <v>528</v>
      </c>
      <c r="F84" s="84">
        <v>2500000</v>
      </c>
      <c r="G84" s="32">
        <v>2.1800000000000002</v>
      </c>
      <c r="H84" s="32" t="s">
        <v>842</v>
      </c>
    </row>
    <row r="85" spans="1:8" customFormat="1" ht="15" customHeight="1">
      <c r="A85" s="83">
        <v>45512</v>
      </c>
      <c r="B85" s="32" t="s">
        <v>995</v>
      </c>
      <c r="C85" s="31" t="s">
        <v>1070</v>
      </c>
      <c r="D85" s="31" t="s">
        <v>938</v>
      </c>
      <c r="E85" s="31" t="s">
        <v>528</v>
      </c>
      <c r="F85" s="84">
        <v>17580145</v>
      </c>
      <c r="G85" s="32">
        <v>2.35</v>
      </c>
      <c r="H85" s="32" t="s">
        <v>842</v>
      </c>
    </row>
    <row r="86" spans="1:8" customFormat="1" ht="15" customHeight="1">
      <c r="A86" s="83">
        <v>45512</v>
      </c>
      <c r="B86" s="32" t="s">
        <v>995</v>
      </c>
      <c r="C86" s="31" t="s">
        <v>1070</v>
      </c>
      <c r="D86" s="31" t="s">
        <v>1071</v>
      </c>
      <c r="E86" s="31" t="s">
        <v>528</v>
      </c>
      <c r="F86" s="84">
        <v>2500000</v>
      </c>
      <c r="G86" s="32">
        <v>2.35</v>
      </c>
      <c r="H86" s="32" t="s">
        <v>842</v>
      </c>
    </row>
    <row r="87" spans="1:8" customFormat="1" ht="15" customHeight="1">
      <c r="A87" s="83">
        <v>45512</v>
      </c>
      <c r="B87" s="32" t="s">
        <v>995</v>
      </c>
      <c r="C87" s="31" t="s">
        <v>1070</v>
      </c>
      <c r="D87" s="31" t="s">
        <v>922</v>
      </c>
      <c r="E87" s="31" t="s">
        <v>528</v>
      </c>
      <c r="F87" s="84">
        <v>12228655</v>
      </c>
      <c r="G87" s="32">
        <v>2.35</v>
      </c>
      <c r="H87" s="32" t="s">
        <v>842</v>
      </c>
    </row>
    <row r="88" spans="1:8" customFormat="1" ht="15" customHeight="1">
      <c r="A88" s="83">
        <v>45512</v>
      </c>
      <c r="B88" s="32" t="s">
        <v>995</v>
      </c>
      <c r="C88" s="31" t="s">
        <v>1070</v>
      </c>
      <c r="D88" s="31" t="s">
        <v>1072</v>
      </c>
      <c r="E88" s="31" t="s">
        <v>528</v>
      </c>
      <c r="F88" s="84">
        <v>5000000</v>
      </c>
      <c r="G88" s="32">
        <v>2.35</v>
      </c>
      <c r="H88" s="32" t="s">
        <v>842</v>
      </c>
    </row>
    <row r="89" spans="1:8" customFormat="1" ht="15" customHeight="1">
      <c r="A89" s="83">
        <v>45512</v>
      </c>
      <c r="B89" s="32" t="s">
        <v>995</v>
      </c>
      <c r="C89" s="31" t="s">
        <v>1070</v>
      </c>
      <c r="D89" s="31" t="s">
        <v>1073</v>
      </c>
      <c r="E89" s="31" t="s">
        <v>528</v>
      </c>
      <c r="F89" s="84">
        <v>5300000</v>
      </c>
      <c r="G89" s="32">
        <v>2.19</v>
      </c>
      <c r="H89" s="32" t="s">
        <v>842</v>
      </c>
    </row>
    <row r="90" spans="1:8" customFormat="1" ht="15" customHeight="1">
      <c r="A90" s="83">
        <v>45512</v>
      </c>
      <c r="B90" s="32" t="s">
        <v>995</v>
      </c>
      <c r="C90" s="31" t="s">
        <v>1070</v>
      </c>
      <c r="D90" s="31" t="s">
        <v>974</v>
      </c>
      <c r="E90" s="31" t="s">
        <v>528</v>
      </c>
      <c r="F90" s="84">
        <v>5168540</v>
      </c>
      <c r="G90" s="32">
        <v>2.19</v>
      </c>
      <c r="H90" s="32" t="s">
        <v>842</v>
      </c>
    </row>
    <row r="91" spans="1:8" customFormat="1" ht="15" customHeight="1">
      <c r="A91" s="83">
        <v>45512</v>
      </c>
      <c r="B91" s="32" t="s">
        <v>995</v>
      </c>
      <c r="C91" s="31" t="s">
        <v>1070</v>
      </c>
      <c r="D91" s="31" t="s">
        <v>1074</v>
      </c>
      <c r="E91" s="31" t="s">
        <v>528</v>
      </c>
      <c r="F91" s="84">
        <v>2192731</v>
      </c>
      <c r="G91" s="32">
        <v>2.1800000000000002</v>
      </c>
      <c r="H91" s="32" t="s">
        <v>842</v>
      </c>
    </row>
    <row r="92" spans="1:8" customFormat="1" ht="15" customHeight="1">
      <c r="A92" s="83">
        <v>45512</v>
      </c>
      <c r="B92" s="32" t="s">
        <v>995</v>
      </c>
      <c r="C92" s="31" t="s">
        <v>1070</v>
      </c>
      <c r="D92" s="31" t="s">
        <v>997</v>
      </c>
      <c r="E92" s="31" t="s">
        <v>528</v>
      </c>
      <c r="F92" s="84">
        <v>6081138</v>
      </c>
      <c r="G92" s="32">
        <v>2.25</v>
      </c>
      <c r="H92" s="32" t="s">
        <v>842</v>
      </c>
    </row>
    <row r="93" spans="1:8" customFormat="1" ht="15" customHeight="1">
      <c r="A93" s="83">
        <v>45512</v>
      </c>
      <c r="B93" s="32" t="s">
        <v>995</v>
      </c>
      <c r="C93" s="31" t="s">
        <v>1070</v>
      </c>
      <c r="D93" s="31" t="s">
        <v>882</v>
      </c>
      <c r="E93" s="31" t="s">
        <v>528</v>
      </c>
      <c r="F93" s="84">
        <v>10000000</v>
      </c>
      <c r="G93" s="32">
        <v>2.1800000000000002</v>
      </c>
      <c r="H93" s="32" t="s">
        <v>842</v>
      </c>
    </row>
    <row r="94" spans="1:8" customFormat="1" ht="15" customHeight="1">
      <c r="A94" s="83">
        <v>45512</v>
      </c>
      <c r="B94" s="32" t="s">
        <v>1075</v>
      </c>
      <c r="C94" s="31" t="s">
        <v>1076</v>
      </c>
      <c r="D94" s="31" t="s">
        <v>1077</v>
      </c>
      <c r="E94" s="31" t="s">
        <v>528</v>
      </c>
      <c r="F94" s="84">
        <v>160000</v>
      </c>
      <c r="G94" s="32">
        <v>339.89</v>
      </c>
      <c r="H94" s="32" t="s">
        <v>842</v>
      </c>
    </row>
    <row r="95" spans="1:8" customFormat="1" ht="15" customHeight="1">
      <c r="A95" s="83">
        <v>45512</v>
      </c>
      <c r="B95" s="32" t="s">
        <v>1078</v>
      </c>
      <c r="C95" s="31" t="s">
        <v>1079</v>
      </c>
      <c r="D95" s="31" t="s">
        <v>1080</v>
      </c>
      <c r="E95" s="31" t="s">
        <v>528</v>
      </c>
      <c r="F95" s="84">
        <v>900057</v>
      </c>
      <c r="G95" s="32">
        <v>1.51</v>
      </c>
      <c r="H95" s="32" t="s">
        <v>842</v>
      </c>
    </row>
    <row r="96" spans="1:8" customFormat="1" ht="15" customHeight="1">
      <c r="A96" s="83">
        <v>45512</v>
      </c>
      <c r="B96" s="32" t="s">
        <v>943</v>
      </c>
      <c r="C96" s="31" t="s">
        <v>944</v>
      </c>
      <c r="D96" s="31" t="s">
        <v>1081</v>
      </c>
      <c r="E96" s="31" t="s">
        <v>528</v>
      </c>
      <c r="F96" s="84">
        <v>17000</v>
      </c>
      <c r="G96" s="32">
        <v>78.400000000000006</v>
      </c>
      <c r="H96" s="32" t="s">
        <v>842</v>
      </c>
    </row>
    <row r="97" spans="1:8" customFormat="1" ht="15" customHeight="1">
      <c r="A97" s="83">
        <v>45512</v>
      </c>
      <c r="B97" s="32" t="s">
        <v>943</v>
      </c>
      <c r="C97" s="31" t="s">
        <v>944</v>
      </c>
      <c r="D97" s="31" t="s">
        <v>1082</v>
      </c>
      <c r="E97" s="31" t="s">
        <v>528</v>
      </c>
      <c r="F97" s="84">
        <v>16491</v>
      </c>
      <c r="G97" s="32">
        <v>76.67</v>
      </c>
      <c r="H97" s="32" t="s">
        <v>842</v>
      </c>
    </row>
    <row r="98" spans="1:8" customFormat="1" ht="15" customHeight="1">
      <c r="A98" s="83">
        <v>45512</v>
      </c>
      <c r="B98" s="32" t="s">
        <v>943</v>
      </c>
      <c r="C98" s="31" t="s">
        <v>944</v>
      </c>
      <c r="D98" s="31" t="s">
        <v>1083</v>
      </c>
      <c r="E98" s="31" t="s">
        <v>528</v>
      </c>
      <c r="F98" s="84">
        <v>38341</v>
      </c>
      <c r="G98" s="32">
        <v>77.819999999999993</v>
      </c>
      <c r="H98" s="32" t="s">
        <v>842</v>
      </c>
    </row>
    <row r="99" spans="1:8" customFormat="1" ht="15" customHeight="1">
      <c r="A99" s="83">
        <v>45512</v>
      </c>
      <c r="B99" s="32" t="s">
        <v>943</v>
      </c>
      <c r="C99" s="31" t="s">
        <v>944</v>
      </c>
      <c r="D99" s="31" t="s">
        <v>999</v>
      </c>
      <c r="E99" s="31" t="s">
        <v>528</v>
      </c>
      <c r="F99" s="84">
        <v>22457</v>
      </c>
      <c r="G99" s="32">
        <v>77.75</v>
      </c>
      <c r="H99" s="32" t="s">
        <v>842</v>
      </c>
    </row>
    <row r="100" spans="1:8" customFormat="1" ht="15" customHeight="1">
      <c r="A100" s="83">
        <v>45512</v>
      </c>
      <c r="B100" s="32" t="s">
        <v>943</v>
      </c>
      <c r="C100" s="31" t="s">
        <v>944</v>
      </c>
      <c r="D100" s="31" t="s">
        <v>1084</v>
      </c>
      <c r="E100" s="31" t="s">
        <v>528</v>
      </c>
      <c r="F100" s="84">
        <v>39409</v>
      </c>
      <c r="G100" s="32">
        <v>78.25</v>
      </c>
      <c r="H100" s="32" t="s">
        <v>842</v>
      </c>
    </row>
    <row r="101" spans="1:8" customFormat="1" ht="15" customHeight="1">
      <c r="A101" s="83">
        <v>45512</v>
      </c>
      <c r="B101" s="32" t="s">
        <v>943</v>
      </c>
      <c r="C101" s="31" t="s">
        <v>944</v>
      </c>
      <c r="D101" s="31" t="s">
        <v>984</v>
      </c>
      <c r="E101" s="31" t="s">
        <v>528</v>
      </c>
      <c r="F101" s="84">
        <v>41981</v>
      </c>
      <c r="G101" s="32">
        <v>78.349999999999994</v>
      </c>
      <c r="H101" s="32" t="s">
        <v>842</v>
      </c>
    </row>
    <row r="102" spans="1:8" customFormat="1" ht="15" customHeight="1">
      <c r="A102" s="83">
        <v>45512</v>
      </c>
      <c r="B102" s="32" t="s">
        <v>943</v>
      </c>
      <c r="C102" s="31" t="s">
        <v>944</v>
      </c>
      <c r="D102" s="31" t="s">
        <v>1085</v>
      </c>
      <c r="E102" s="31" t="s">
        <v>528</v>
      </c>
      <c r="F102" s="84">
        <v>45000</v>
      </c>
      <c r="G102" s="32">
        <v>77.069999999999993</v>
      </c>
      <c r="H102" s="32" t="s">
        <v>842</v>
      </c>
    </row>
    <row r="103" spans="1:8" customFormat="1" ht="15" customHeight="1">
      <c r="A103" s="83">
        <v>45512</v>
      </c>
      <c r="B103" s="32" t="s">
        <v>943</v>
      </c>
      <c r="C103" s="31" t="s">
        <v>944</v>
      </c>
      <c r="D103" s="31" t="s">
        <v>1086</v>
      </c>
      <c r="E103" s="31" t="s">
        <v>528</v>
      </c>
      <c r="F103" s="84">
        <v>92001</v>
      </c>
      <c r="G103" s="32">
        <v>77.67</v>
      </c>
      <c r="H103" s="32" t="s">
        <v>842</v>
      </c>
    </row>
    <row r="104" spans="1:8" customFormat="1" ht="15" customHeight="1">
      <c r="A104" s="83">
        <v>45512</v>
      </c>
      <c r="B104" s="32" t="s">
        <v>943</v>
      </c>
      <c r="C104" s="31" t="s">
        <v>944</v>
      </c>
      <c r="D104" s="31" t="s">
        <v>1087</v>
      </c>
      <c r="E104" s="31" t="s">
        <v>528</v>
      </c>
      <c r="F104" s="84">
        <v>16399</v>
      </c>
      <c r="G104" s="32">
        <v>77.41</v>
      </c>
      <c r="H104" s="32" t="s">
        <v>842</v>
      </c>
    </row>
    <row r="105" spans="1:8" customFormat="1" ht="15" customHeight="1">
      <c r="A105" s="83">
        <v>45512</v>
      </c>
      <c r="B105" s="32" t="s">
        <v>943</v>
      </c>
      <c r="C105" s="31" t="s">
        <v>944</v>
      </c>
      <c r="D105" s="31" t="s">
        <v>1088</v>
      </c>
      <c r="E105" s="31" t="s">
        <v>528</v>
      </c>
      <c r="F105" s="84">
        <v>7514</v>
      </c>
      <c r="G105" s="32">
        <v>77.260000000000005</v>
      </c>
      <c r="H105" s="32" t="s">
        <v>842</v>
      </c>
    </row>
    <row r="106" spans="1:8" customFormat="1" ht="15" customHeight="1">
      <c r="A106" s="83">
        <v>45512</v>
      </c>
      <c r="B106" s="32" t="s">
        <v>943</v>
      </c>
      <c r="C106" s="31" t="s">
        <v>944</v>
      </c>
      <c r="D106" s="31" t="s">
        <v>1089</v>
      </c>
      <c r="E106" s="31" t="s">
        <v>528</v>
      </c>
      <c r="F106" s="84">
        <v>60214</v>
      </c>
      <c r="G106" s="32">
        <v>78.349999999999994</v>
      </c>
      <c r="H106" s="32" t="s">
        <v>842</v>
      </c>
    </row>
    <row r="107" spans="1:8" customFormat="1" ht="15" customHeight="1">
      <c r="A107" s="83">
        <v>45512</v>
      </c>
      <c r="B107" s="32" t="s">
        <v>945</v>
      </c>
      <c r="C107" s="31" t="s">
        <v>946</v>
      </c>
      <c r="D107" s="31" t="s">
        <v>947</v>
      </c>
      <c r="E107" s="31" t="s">
        <v>528</v>
      </c>
      <c r="F107" s="84">
        <v>235000</v>
      </c>
      <c r="G107" s="32">
        <v>158.66</v>
      </c>
      <c r="H107" s="32" t="s">
        <v>842</v>
      </c>
    </row>
    <row r="108" spans="1:8" customFormat="1" ht="15" customHeight="1">
      <c r="A108" s="83">
        <v>45512</v>
      </c>
      <c r="B108" s="32" t="s">
        <v>792</v>
      </c>
      <c r="C108" s="31" t="s">
        <v>1090</v>
      </c>
      <c r="D108" s="31" t="s">
        <v>1091</v>
      </c>
      <c r="E108" s="31" t="s">
        <v>528</v>
      </c>
      <c r="F108" s="84">
        <v>2269334</v>
      </c>
      <c r="G108" s="32">
        <v>398.97</v>
      </c>
      <c r="H108" s="32" t="s">
        <v>842</v>
      </c>
    </row>
    <row r="109" spans="1:8" customFormat="1" ht="15" customHeight="1">
      <c r="A109" s="83">
        <v>45512</v>
      </c>
      <c r="B109" s="32" t="s">
        <v>1092</v>
      </c>
      <c r="C109" s="31" t="s">
        <v>1093</v>
      </c>
      <c r="D109" s="31" t="s">
        <v>975</v>
      </c>
      <c r="E109" s="31" t="s">
        <v>528</v>
      </c>
      <c r="F109" s="84">
        <v>2464733</v>
      </c>
      <c r="G109" s="32">
        <v>71.349999999999994</v>
      </c>
      <c r="H109" s="32" t="s">
        <v>842</v>
      </c>
    </row>
    <row r="110" spans="1:8" customFormat="1" ht="15" customHeight="1">
      <c r="A110" s="83">
        <v>45512</v>
      </c>
      <c r="B110" s="32" t="s">
        <v>1094</v>
      </c>
      <c r="C110" s="31" t="s">
        <v>1095</v>
      </c>
      <c r="D110" s="31" t="s">
        <v>882</v>
      </c>
      <c r="E110" s="31" t="s">
        <v>528</v>
      </c>
      <c r="F110" s="84">
        <v>120000</v>
      </c>
      <c r="G110" s="32">
        <v>146.25</v>
      </c>
      <c r="H110" s="32" t="s">
        <v>842</v>
      </c>
    </row>
    <row r="111" spans="1:8" customFormat="1" ht="15" customHeight="1">
      <c r="A111" s="83">
        <v>45512</v>
      </c>
      <c r="B111" s="32" t="s">
        <v>1094</v>
      </c>
      <c r="C111" s="31" t="s">
        <v>1095</v>
      </c>
      <c r="D111" s="31" t="s">
        <v>974</v>
      </c>
      <c r="E111" s="31" t="s">
        <v>528</v>
      </c>
      <c r="F111" s="84">
        <v>48000</v>
      </c>
      <c r="G111" s="32">
        <v>142.88999999999999</v>
      </c>
      <c r="H111" s="32" t="s">
        <v>842</v>
      </c>
    </row>
    <row r="112" spans="1:8" customFormat="1" ht="15" customHeight="1">
      <c r="A112" s="83">
        <v>45512</v>
      </c>
      <c r="B112" s="32" t="s">
        <v>1094</v>
      </c>
      <c r="C112" s="31" t="s">
        <v>1095</v>
      </c>
      <c r="D112" s="31" t="s">
        <v>973</v>
      </c>
      <c r="E112" s="31" t="s">
        <v>528</v>
      </c>
      <c r="F112" s="84">
        <v>56400</v>
      </c>
      <c r="G112" s="32">
        <v>149.43</v>
      </c>
      <c r="H112" s="32" t="s">
        <v>842</v>
      </c>
    </row>
    <row r="113" spans="1:8" customFormat="1" ht="15" customHeight="1">
      <c r="A113" s="83">
        <v>45512</v>
      </c>
      <c r="B113" s="32" t="s">
        <v>1094</v>
      </c>
      <c r="C113" s="31" t="s">
        <v>1095</v>
      </c>
      <c r="D113" s="31" t="s">
        <v>1096</v>
      </c>
      <c r="E113" s="31" t="s">
        <v>528</v>
      </c>
      <c r="F113" s="84">
        <v>72000</v>
      </c>
      <c r="G113" s="32">
        <v>150</v>
      </c>
      <c r="H113" s="32" t="s">
        <v>842</v>
      </c>
    </row>
    <row r="114" spans="1:8" customFormat="1" ht="15" customHeight="1">
      <c r="A114" s="83">
        <v>45512</v>
      </c>
      <c r="B114" s="32" t="s">
        <v>1097</v>
      </c>
      <c r="C114" s="31" t="s">
        <v>1098</v>
      </c>
      <c r="D114" s="31" t="s">
        <v>1099</v>
      </c>
      <c r="E114" s="31" t="s">
        <v>528</v>
      </c>
      <c r="F114" s="84">
        <v>16800</v>
      </c>
      <c r="G114" s="32">
        <v>94.3</v>
      </c>
      <c r="H114" s="32" t="s">
        <v>842</v>
      </c>
    </row>
    <row r="115" spans="1:8" customFormat="1" ht="15" customHeight="1">
      <c r="A115" s="83">
        <v>45512</v>
      </c>
      <c r="B115" s="32" t="s">
        <v>1100</v>
      </c>
      <c r="C115" s="31" t="s">
        <v>1101</v>
      </c>
      <c r="D115" s="31" t="s">
        <v>897</v>
      </c>
      <c r="E115" s="31" t="s">
        <v>528</v>
      </c>
      <c r="F115" s="84">
        <v>607151</v>
      </c>
      <c r="G115" s="32">
        <v>318.48</v>
      </c>
      <c r="H115" s="32" t="s">
        <v>842</v>
      </c>
    </row>
    <row r="116" spans="1:8" customFormat="1" ht="15" customHeight="1">
      <c r="A116" s="83">
        <v>45512</v>
      </c>
      <c r="B116" s="32" t="s">
        <v>965</v>
      </c>
      <c r="C116" s="31" t="s">
        <v>912</v>
      </c>
      <c r="D116" s="31" t="s">
        <v>1102</v>
      </c>
      <c r="E116" s="31" t="s">
        <v>528</v>
      </c>
      <c r="F116" s="84">
        <v>521342</v>
      </c>
      <c r="G116" s="32">
        <v>0.42</v>
      </c>
      <c r="H116" s="32" t="s">
        <v>842</v>
      </c>
    </row>
    <row r="117" spans="1:8" customFormat="1" ht="15" customHeight="1">
      <c r="A117" s="83">
        <v>45512</v>
      </c>
      <c r="B117" s="32" t="s">
        <v>919</v>
      </c>
      <c r="C117" s="31" t="s">
        <v>912</v>
      </c>
      <c r="D117" s="31" t="s">
        <v>1103</v>
      </c>
      <c r="E117" s="31" t="s">
        <v>528</v>
      </c>
      <c r="F117" s="84">
        <v>2001350</v>
      </c>
      <c r="G117" s="32">
        <v>0.06</v>
      </c>
      <c r="H117" s="32" t="s">
        <v>842</v>
      </c>
    </row>
    <row r="118" spans="1:8" customFormat="1" ht="15" customHeight="1">
      <c r="A118" s="83">
        <v>45512</v>
      </c>
      <c r="B118" s="32" t="s">
        <v>919</v>
      </c>
      <c r="C118" s="31" t="s">
        <v>912</v>
      </c>
      <c r="D118" s="31" t="s">
        <v>966</v>
      </c>
      <c r="E118" s="31" t="s">
        <v>528</v>
      </c>
      <c r="F118" s="84">
        <v>4892560</v>
      </c>
      <c r="G118" s="32">
        <v>0.06</v>
      </c>
      <c r="H118" s="32" t="s">
        <v>842</v>
      </c>
    </row>
    <row r="119" spans="1:8" customFormat="1" ht="15" customHeight="1">
      <c r="A119" s="83">
        <v>45512</v>
      </c>
      <c r="B119" s="32" t="s">
        <v>388</v>
      </c>
      <c r="C119" s="31" t="s">
        <v>967</v>
      </c>
      <c r="D119" s="31" t="s">
        <v>883</v>
      </c>
      <c r="E119" s="31" t="s">
        <v>528</v>
      </c>
      <c r="F119" s="84">
        <v>8155806</v>
      </c>
      <c r="G119" s="32">
        <v>139.91999999999999</v>
      </c>
      <c r="H119" s="32" t="s">
        <v>842</v>
      </c>
    </row>
    <row r="120" spans="1:8" customFormat="1" ht="15" customHeight="1">
      <c r="A120" s="83">
        <v>45512</v>
      </c>
      <c r="B120" s="32" t="s">
        <v>1104</v>
      </c>
      <c r="C120" s="31" t="s">
        <v>1105</v>
      </c>
      <c r="D120" s="31" t="s">
        <v>897</v>
      </c>
      <c r="E120" s="31" t="s">
        <v>528</v>
      </c>
      <c r="F120" s="84">
        <v>237525</v>
      </c>
      <c r="G120" s="32">
        <v>649.46</v>
      </c>
      <c r="H120" s="32" t="s">
        <v>842</v>
      </c>
    </row>
    <row r="121" spans="1:8" customFormat="1" ht="15" customHeight="1">
      <c r="A121" s="83">
        <v>45512</v>
      </c>
      <c r="B121" s="32" t="s">
        <v>1106</v>
      </c>
      <c r="C121" s="31" t="s">
        <v>1107</v>
      </c>
      <c r="D121" s="31" t="s">
        <v>1108</v>
      </c>
      <c r="E121" s="31" t="s">
        <v>528</v>
      </c>
      <c r="F121" s="84">
        <v>400000</v>
      </c>
      <c r="G121" s="32">
        <v>245</v>
      </c>
      <c r="H121" s="32" t="s">
        <v>842</v>
      </c>
    </row>
    <row r="122" spans="1:8" customFormat="1" ht="15" customHeight="1">
      <c r="A122" s="83">
        <v>45512</v>
      </c>
      <c r="B122" s="32" t="s">
        <v>1106</v>
      </c>
      <c r="C122" s="31" t="s">
        <v>1107</v>
      </c>
      <c r="D122" s="31" t="s">
        <v>1109</v>
      </c>
      <c r="E122" s="31" t="s">
        <v>528</v>
      </c>
      <c r="F122" s="84">
        <v>189</v>
      </c>
      <c r="G122" s="32">
        <v>251.74</v>
      </c>
      <c r="H122" s="32" t="s">
        <v>842</v>
      </c>
    </row>
    <row r="123" spans="1:8" customFormat="1" ht="15" customHeight="1">
      <c r="A123" s="83">
        <v>45512</v>
      </c>
      <c r="B123" s="32" t="s">
        <v>734</v>
      </c>
      <c r="C123" s="31" t="s">
        <v>1110</v>
      </c>
      <c r="D123" s="31" t="s">
        <v>1111</v>
      </c>
      <c r="E123" s="31" t="s">
        <v>528</v>
      </c>
      <c r="F123" s="84">
        <v>906214</v>
      </c>
      <c r="G123" s="32">
        <v>537.41</v>
      </c>
      <c r="H123" s="32" t="s">
        <v>842</v>
      </c>
    </row>
    <row r="124" spans="1:8" customFormat="1" ht="15" customHeight="1">
      <c r="A124" s="83">
        <v>45512</v>
      </c>
      <c r="B124" s="32" t="s">
        <v>734</v>
      </c>
      <c r="C124" s="31" t="s">
        <v>1110</v>
      </c>
      <c r="D124" s="31" t="s">
        <v>897</v>
      </c>
      <c r="E124" s="31" t="s">
        <v>528</v>
      </c>
      <c r="F124" s="84">
        <v>1085376</v>
      </c>
      <c r="G124" s="32">
        <v>531.96</v>
      </c>
      <c r="H124" s="32" t="s">
        <v>842</v>
      </c>
    </row>
    <row r="125" spans="1:8" customFormat="1" ht="15" customHeight="1">
      <c r="A125" s="83">
        <v>45512</v>
      </c>
      <c r="B125" s="32" t="s">
        <v>1112</v>
      </c>
      <c r="C125" s="31" t="s">
        <v>1113</v>
      </c>
      <c r="D125" s="31" t="s">
        <v>1114</v>
      </c>
      <c r="E125" s="31" t="s">
        <v>528</v>
      </c>
      <c r="F125" s="84">
        <v>2012031</v>
      </c>
      <c r="G125" s="32">
        <v>6.41</v>
      </c>
      <c r="H125" s="32" t="s">
        <v>842</v>
      </c>
    </row>
    <row r="126" spans="1:8" customFormat="1" ht="15" customHeight="1">
      <c r="A126" s="83">
        <v>45512</v>
      </c>
      <c r="B126" s="32" t="s">
        <v>1112</v>
      </c>
      <c r="C126" s="31" t="s">
        <v>1113</v>
      </c>
      <c r="D126" s="31" t="s">
        <v>1115</v>
      </c>
      <c r="E126" s="31" t="s">
        <v>528</v>
      </c>
      <c r="F126" s="84">
        <v>800000</v>
      </c>
      <c r="G126" s="32">
        <v>6.74</v>
      </c>
      <c r="H126" s="32" t="s">
        <v>842</v>
      </c>
    </row>
    <row r="127" spans="1:8" customFormat="1" ht="15" customHeight="1">
      <c r="A127" s="83">
        <v>45512</v>
      </c>
      <c r="B127" s="32" t="s">
        <v>424</v>
      </c>
      <c r="C127" s="31" t="s">
        <v>1116</v>
      </c>
      <c r="D127" s="31" t="s">
        <v>897</v>
      </c>
      <c r="E127" s="31" t="s">
        <v>528</v>
      </c>
      <c r="F127" s="84">
        <v>1470631</v>
      </c>
      <c r="G127" s="32">
        <v>273.08</v>
      </c>
      <c r="H127" s="32" t="s">
        <v>842</v>
      </c>
    </row>
    <row r="128" spans="1:8" customFormat="1" ht="15" customHeight="1">
      <c r="A128" s="83">
        <v>45512</v>
      </c>
      <c r="B128" s="32" t="s">
        <v>969</v>
      </c>
      <c r="C128" s="31" t="s">
        <v>970</v>
      </c>
      <c r="D128" s="31" t="s">
        <v>971</v>
      </c>
      <c r="E128" s="31" t="s">
        <v>528</v>
      </c>
      <c r="F128" s="84">
        <v>352559</v>
      </c>
      <c r="G128" s="32">
        <v>6.85</v>
      </c>
      <c r="H128" s="32" t="s">
        <v>842</v>
      </c>
    </row>
    <row r="129" spans="1:8" customFormat="1" ht="15" customHeight="1">
      <c r="A129" s="83">
        <v>45512</v>
      </c>
      <c r="B129" s="32" t="s">
        <v>969</v>
      </c>
      <c r="C129" s="31" t="s">
        <v>970</v>
      </c>
      <c r="D129" s="31" t="s">
        <v>1117</v>
      </c>
      <c r="E129" s="31" t="s">
        <v>528</v>
      </c>
      <c r="F129" s="84">
        <v>190000</v>
      </c>
      <c r="G129" s="32">
        <v>7.06</v>
      </c>
      <c r="H129" s="32" t="s">
        <v>842</v>
      </c>
    </row>
    <row r="130" spans="1:8" customFormat="1" ht="15" customHeight="1">
      <c r="A130" s="83">
        <v>45512</v>
      </c>
      <c r="B130" s="32" t="s">
        <v>1118</v>
      </c>
      <c r="C130" s="31" t="s">
        <v>1119</v>
      </c>
      <c r="D130" s="31" t="s">
        <v>1120</v>
      </c>
      <c r="E130" s="31" t="s">
        <v>528</v>
      </c>
      <c r="F130" s="84">
        <v>21000</v>
      </c>
      <c r="G130" s="32">
        <v>1316.98</v>
      </c>
      <c r="H130" s="32" t="s">
        <v>842</v>
      </c>
    </row>
    <row r="131" spans="1:8" customFormat="1" ht="15" customHeight="1">
      <c r="A131" s="83">
        <v>45512</v>
      </c>
      <c r="B131" s="32" t="s">
        <v>948</v>
      </c>
      <c r="C131" s="31" t="s">
        <v>949</v>
      </c>
      <c r="D131" s="31" t="s">
        <v>926</v>
      </c>
      <c r="E131" s="31" t="s">
        <v>528</v>
      </c>
      <c r="F131" s="84">
        <v>584853</v>
      </c>
      <c r="G131" s="32">
        <v>70.400000000000006</v>
      </c>
      <c r="H131" s="32" t="s">
        <v>842</v>
      </c>
    </row>
    <row r="132" spans="1:8" customFormat="1" ht="15" customHeight="1">
      <c r="A132" s="83">
        <v>45512</v>
      </c>
      <c r="B132" s="32" t="s">
        <v>948</v>
      </c>
      <c r="C132" s="31" t="s">
        <v>949</v>
      </c>
      <c r="D132" s="31" t="s">
        <v>1111</v>
      </c>
      <c r="E132" s="31" t="s">
        <v>528</v>
      </c>
      <c r="F132" s="84">
        <v>1427741</v>
      </c>
      <c r="G132" s="32">
        <v>69.38</v>
      </c>
      <c r="H132" s="32" t="s">
        <v>842</v>
      </c>
    </row>
    <row r="133" spans="1:8" customFormat="1" ht="15" customHeight="1">
      <c r="A133" s="83">
        <v>45512</v>
      </c>
      <c r="B133" s="32" t="s">
        <v>948</v>
      </c>
      <c r="C133" s="31" t="s">
        <v>949</v>
      </c>
      <c r="D133" s="31" t="s">
        <v>883</v>
      </c>
      <c r="E133" s="31" t="s">
        <v>528</v>
      </c>
      <c r="F133" s="84">
        <v>823108</v>
      </c>
      <c r="G133" s="32">
        <v>69.69</v>
      </c>
      <c r="H133" s="32" t="s">
        <v>842</v>
      </c>
    </row>
    <row r="134" spans="1:8" customFormat="1" ht="15" customHeight="1">
      <c r="A134" s="83">
        <v>45512</v>
      </c>
      <c r="B134" s="32" t="s">
        <v>1121</v>
      </c>
      <c r="C134" s="31" t="s">
        <v>1122</v>
      </c>
      <c r="D134" s="31" t="s">
        <v>897</v>
      </c>
      <c r="E134" s="31" t="s">
        <v>528</v>
      </c>
      <c r="F134" s="84">
        <v>510656</v>
      </c>
      <c r="G134" s="32">
        <v>86.5</v>
      </c>
      <c r="H134" s="32" t="s">
        <v>842</v>
      </c>
    </row>
    <row r="135" spans="1:8" customFormat="1" ht="15" customHeight="1">
      <c r="A135" s="83">
        <v>45512</v>
      </c>
      <c r="B135" s="32" t="s">
        <v>1121</v>
      </c>
      <c r="C135" s="31" t="s">
        <v>1122</v>
      </c>
      <c r="D135" s="31" t="s">
        <v>883</v>
      </c>
      <c r="E135" s="31" t="s">
        <v>528</v>
      </c>
      <c r="F135" s="84">
        <v>450852</v>
      </c>
      <c r="G135" s="32">
        <v>86.04</v>
      </c>
      <c r="H135" s="32" t="s">
        <v>842</v>
      </c>
    </row>
    <row r="136" spans="1:8" customFormat="1" ht="15" customHeight="1">
      <c r="A136" s="83">
        <v>45512</v>
      </c>
      <c r="B136" s="32" t="s">
        <v>1123</v>
      </c>
      <c r="C136" s="31" t="s">
        <v>1124</v>
      </c>
      <c r="D136" s="31" t="s">
        <v>1125</v>
      </c>
      <c r="E136" s="31" t="s">
        <v>528</v>
      </c>
      <c r="F136" s="84">
        <v>80000</v>
      </c>
      <c r="G136" s="32">
        <v>20.5</v>
      </c>
      <c r="H136" s="32" t="s">
        <v>842</v>
      </c>
    </row>
    <row r="137" spans="1:8" customFormat="1" ht="15" customHeight="1">
      <c r="A137" s="83">
        <v>45512</v>
      </c>
      <c r="B137" s="32" t="s">
        <v>1126</v>
      </c>
      <c r="C137" s="31" t="s">
        <v>1127</v>
      </c>
      <c r="D137" s="31" t="s">
        <v>897</v>
      </c>
      <c r="E137" s="31" t="s">
        <v>528</v>
      </c>
      <c r="F137" s="84">
        <v>1715070</v>
      </c>
      <c r="G137" s="32">
        <v>51.53</v>
      </c>
      <c r="H137" s="32" t="s">
        <v>842</v>
      </c>
    </row>
    <row r="138" spans="1:8" customFormat="1" ht="15" customHeight="1">
      <c r="A138" s="83">
        <v>45512</v>
      </c>
      <c r="B138" s="32" t="s">
        <v>1128</v>
      </c>
      <c r="C138" s="31" t="s">
        <v>1129</v>
      </c>
      <c r="D138" s="31" t="s">
        <v>897</v>
      </c>
      <c r="E138" s="31" t="s">
        <v>528</v>
      </c>
      <c r="F138" s="84">
        <v>309855</v>
      </c>
      <c r="G138" s="32">
        <v>344.86</v>
      </c>
      <c r="H138" s="32" t="s">
        <v>842</v>
      </c>
    </row>
    <row r="139" spans="1:8" customFormat="1" ht="15" customHeight="1">
      <c r="A139" s="83">
        <v>45512</v>
      </c>
      <c r="B139" s="32" t="s">
        <v>950</v>
      </c>
      <c r="C139" s="31" t="s">
        <v>951</v>
      </c>
      <c r="D139" s="31" t="s">
        <v>1130</v>
      </c>
      <c r="E139" s="31" t="s">
        <v>528</v>
      </c>
      <c r="F139" s="84">
        <v>198000</v>
      </c>
      <c r="G139" s="32">
        <v>83.5</v>
      </c>
      <c r="H139" s="32" t="s">
        <v>842</v>
      </c>
    </row>
    <row r="140" spans="1:8" customFormat="1" ht="15" customHeight="1">
      <c r="A140" s="83">
        <v>45512</v>
      </c>
      <c r="B140" s="32" t="s">
        <v>1131</v>
      </c>
      <c r="C140" s="31" t="s">
        <v>1132</v>
      </c>
      <c r="D140" s="31" t="s">
        <v>883</v>
      </c>
      <c r="E140" s="31" t="s">
        <v>528</v>
      </c>
      <c r="F140" s="84">
        <v>1706266</v>
      </c>
      <c r="G140" s="32">
        <v>32.880000000000003</v>
      </c>
      <c r="H140" s="32" t="s">
        <v>842</v>
      </c>
    </row>
    <row r="141" spans="1:8" customFormat="1" ht="15" customHeight="1">
      <c r="A141" s="83">
        <v>45512</v>
      </c>
      <c r="B141" s="32" t="s">
        <v>1131</v>
      </c>
      <c r="C141" s="31" t="s">
        <v>1132</v>
      </c>
      <c r="D141" s="31" t="s">
        <v>938</v>
      </c>
      <c r="E141" s="31" t="s">
        <v>528</v>
      </c>
      <c r="F141" s="84">
        <v>2491851</v>
      </c>
      <c r="G141" s="32">
        <v>33.159999999999997</v>
      </c>
      <c r="H141" s="32" t="s">
        <v>842</v>
      </c>
    </row>
    <row r="142" spans="1:8" customFormat="1" ht="15" customHeight="1">
      <c r="A142" s="83">
        <v>45512</v>
      </c>
      <c r="B142" s="32" t="s">
        <v>1131</v>
      </c>
      <c r="C142" s="31" t="s">
        <v>1132</v>
      </c>
      <c r="D142" s="31" t="s">
        <v>1133</v>
      </c>
      <c r="E142" s="31" t="s">
        <v>528</v>
      </c>
      <c r="F142" s="84">
        <v>2377248</v>
      </c>
      <c r="G142" s="32">
        <v>32.56</v>
      </c>
      <c r="H142" s="32" t="s">
        <v>842</v>
      </c>
    </row>
    <row r="143" spans="1:8" customFormat="1" ht="15" customHeight="1">
      <c r="A143" s="83">
        <v>45512</v>
      </c>
      <c r="B143" s="32" t="s">
        <v>1134</v>
      </c>
      <c r="C143" s="31" t="s">
        <v>1135</v>
      </c>
      <c r="D143" s="31" t="s">
        <v>897</v>
      </c>
      <c r="E143" s="31" t="s">
        <v>528</v>
      </c>
      <c r="F143" s="84">
        <v>263803</v>
      </c>
      <c r="G143" s="32">
        <v>822.91</v>
      </c>
      <c r="H143" s="32" t="s">
        <v>842</v>
      </c>
    </row>
    <row r="144" spans="1:8" customFormat="1" ht="15" customHeight="1">
      <c r="A144" s="83">
        <v>45512</v>
      </c>
      <c r="B144" s="32" t="s">
        <v>1136</v>
      </c>
      <c r="C144" s="31" t="s">
        <v>1137</v>
      </c>
      <c r="D144" s="31" t="s">
        <v>1138</v>
      </c>
      <c r="E144" s="31" t="s">
        <v>528</v>
      </c>
      <c r="F144" s="84">
        <v>251107</v>
      </c>
      <c r="G144" s="32">
        <v>17.420000000000002</v>
      </c>
      <c r="H144" s="32" t="s">
        <v>842</v>
      </c>
    </row>
    <row r="145" spans="1:8" customFormat="1" ht="15" customHeight="1">
      <c r="A145" s="83">
        <v>45512</v>
      </c>
      <c r="B145" s="32" t="s">
        <v>1139</v>
      </c>
      <c r="C145" s="31" t="s">
        <v>1140</v>
      </c>
      <c r="D145" s="31" t="s">
        <v>1141</v>
      </c>
      <c r="E145" s="31" t="s">
        <v>528</v>
      </c>
      <c r="F145" s="84">
        <v>231000</v>
      </c>
      <c r="G145" s="32">
        <v>263.2</v>
      </c>
      <c r="H145" s="32" t="s">
        <v>842</v>
      </c>
    </row>
    <row r="146" spans="1:8" customFormat="1" ht="15" customHeight="1">
      <c r="A146" s="83">
        <v>45512</v>
      </c>
      <c r="B146" s="32" t="s">
        <v>1142</v>
      </c>
      <c r="C146" s="31" t="s">
        <v>1143</v>
      </c>
      <c r="D146" s="31" t="s">
        <v>897</v>
      </c>
      <c r="E146" s="31" t="s">
        <v>528</v>
      </c>
      <c r="F146" s="84">
        <v>135529</v>
      </c>
      <c r="G146" s="32">
        <v>381.59</v>
      </c>
      <c r="H146" s="32" t="s">
        <v>842</v>
      </c>
    </row>
    <row r="147" spans="1:8" customFormat="1" ht="15" customHeight="1">
      <c r="A147" s="83">
        <v>45512</v>
      </c>
      <c r="B147" s="32" t="s">
        <v>1144</v>
      </c>
      <c r="C147" s="31" t="s">
        <v>1145</v>
      </c>
      <c r="D147" s="31" t="s">
        <v>897</v>
      </c>
      <c r="E147" s="31" t="s">
        <v>528</v>
      </c>
      <c r="F147" s="84">
        <v>1637249</v>
      </c>
      <c r="G147" s="32">
        <v>84.56</v>
      </c>
      <c r="H147" s="32" t="s">
        <v>842</v>
      </c>
    </row>
    <row r="148" spans="1:8" customFormat="1" ht="15" customHeight="1">
      <c r="A148" s="83">
        <v>45512</v>
      </c>
      <c r="B148" s="32" t="s">
        <v>1144</v>
      </c>
      <c r="C148" s="31" t="s">
        <v>1145</v>
      </c>
      <c r="D148" s="31" t="s">
        <v>883</v>
      </c>
      <c r="E148" s="31" t="s">
        <v>528</v>
      </c>
      <c r="F148" s="84">
        <v>1013798</v>
      </c>
      <c r="G148" s="32">
        <v>84.2</v>
      </c>
      <c r="H148" s="32" t="s">
        <v>842</v>
      </c>
    </row>
    <row r="149" spans="1:8" customFormat="1" ht="15" customHeight="1">
      <c r="A149" s="83">
        <v>45512</v>
      </c>
      <c r="B149" s="32" t="s">
        <v>952</v>
      </c>
      <c r="C149" s="31" t="s">
        <v>953</v>
      </c>
      <c r="D149" s="31" t="s">
        <v>954</v>
      </c>
      <c r="E149" s="31" t="s">
        <v>528</v>
      </c>
      <c r="F149" s="84">
        <v>12000</v>
      </c>
      <c r="G149" s="32">
        <v>262.06</v>
      </c>
      <c r="H149" s="32" t="s">
        <v>842</v>
      </c>
    </row>
    <row r="150" spans="1:8" customFormat="1" ht="15" customHeight="1">
      <c r="A150" s="83">
        <v>45512</v>
      </c>
      <c r="B150" s="32" t="s">
        <v>1146</v>
      </c>
      <c r="C150" s="31" t="s">
        <v>1147</v>
      </c>
      <c r="D150" s="31" t="s">
        <v>972</v>
      </c>
      <c r="E150" s="31" t="s">
        <v>528</v>
      </c>
      <c r="F150" s="84">
        <v>153000</v>
      </c>
      <c r="G150" s="32">
        <v>222.95</v>
      </c>
      <c r="H150" s="32" t="s">
        <v>842</v>
      </c>
    </row>
    <row r="151" spans="1:8" customFormat="1" ht="15" customHeight="1">
      <c r="A151" s="83">
        <v>45512</v>
      </c>
      <c r="B151" s="32" t="s">
        <v>1146</v>
      </c>
      <c r="C151" s="31" t="s">
        <v>1147</v>
      </c>
      <c r="D151" s="31" t="s">
        <v>976</v>
      </c>
      <c r="E151" s="31" t="s">
        <v>528</v>
      </c>
      <c r="F151" s="84">
        <v>2000</v>
      </c>
      <c r="G151" s="32">
        <v>246.35</v>
      </c>
      <c r="H151" s="32" t="s">
        <v>842</v>
      </c>
    </row>
    <row r="152" spans="1:8" customFormat="1" ht="15" customHeight="1">
      <c r="A152" s="83">
        <v>45512</v>
      </c>
      <c r="B152" s="32" t="s">
        <v>1146</v>
      </c>
      <c r="C152" s="31" t="s">
        <v>1147</v>
      </c>
      <c r="D152" s="31" t="s">
        <v>882</v>
      </c>
      <c r="E152" s="31" t="s">
        <v>528</v>
      </c>
      <c r="F152" s="84">
        <v>200000</v>
      </c>
      <c r="G152" s="32">
        <v>222.95</v>
      </c>
      <c r="H152" s="32" t="s">
        <v>842</v>
      </c>
    </row>
    <row r="153" spans="1:8" customFormat="1" ht="15" customHeight="1">
      <c r="A153" s="83">
        <v>45512</v>
      </c>
      <c r="B153" s="32" t="s">
        <v>1148</v>
      </c>
      <c r="C153" s="31" t="s">
        <v>1149</v>
      </c>
      <c r="D153" s="31" t="s">
        <v>897</v>
      </c>
      <c r="E153" s="31" t="s">
        <v>528</v>
      </c>
      <c r="F153" s="84">
        <v>347100</v>
      </c>
      <c r="G153" s="32">
        <v>1649.31</v>
      </c>
      <c r="H153" s="32" t="s">
        <v>842</v>
      </c>
    </row>
    <row r="154" spans="1:8" customFormat="1" ht="15" customHeight="1">
      <c r="A154" s="83">
        <v>45512</v>
      </c>
      <c r="B154" s="32" t="s">
        <v>1150</v>
      </c>
      <c r="C154" s="31" t="s">
        <v>1151</v>
      </c>
      <c r="D154" s="31" t="s">
        <v>1152</v>
      </c>
      <c r="E154" s="31" t="s">
        <v>528</v>
      </c>
      <c r="F154" s="84">
        <v>185752</v>
      </c>
      <c r="G154" s="32">
        <v>360.31</v>
      </c>
      <c r="H154" s="32" t="s">
        <v>842</v>
      </c>
    </row>
    <row r="155" spans="1:8" customFormat="1" ht="15" customHeight="1">
      <c r="A155" s="83">
        <v>45512</v>
      </c>
      <c r="B155" s="32" t="s">
        <v>955</v>
      </c>
      <c r="C155" s="31" t="s">
        <v>956</v>
      </c>
      <c r="D155" s="31" t="s">
        <v>897</v>
      </c>
      <c r="E155" s="31" t="s">
        <v>528</v>
      </c>
      <c r="F155" s="84">
        <v>471603</v>
      </c>
      <c r="G155" s="32">
        <v>169.86</v>
      </c>
      <c r="H155" s="32" t="s">
        <v>842</v>
      </c>
    </row>
    <row r="156" spans="1:8" customFormat="1" ht="15" customHeight="1">
      <c r="A156" s="83">
        <v>45512</v>
      </c>
      <c r="B156" s="32" t="s">
        <v>961</v>
      </c>
      <c r="C156" s="31" t="s">
        <v>977</v>
      </c>
      <c r="D156" s="31" t="s">
        <v>1153</v>
      </c>
      <c r="E156" s="31" t="s">
        <v>528</v>
      </c>
      <c r="F156" s="84">
        <v>500000</v>
      </c>
      <c r="G156" s="32">
        <v>560</v>
      </c>
      <c r="H156" s="32" t="s">
        <v>842</v>
      </c>
    </row>
    <row r="157" spans="1:8" customFormat="1" ht="15" customHeight="1">
      <c r="A157" s="83">
        <v>45512</v>
      </c>
      <c r="B157" s="32" t="s">
        <v>961</v>
      </c>
      <c r="C157" s="31" t="s">
        <v>977</v>
      </c>
      <c r="D157" s="31" t="s">
        <v>1154</v>
      </c>
      <c r="E157" s="31" t="s">
        <v>528</v>
      </c>
      <c r="F157" s="84">
        <v>600000</v>
      </c>
      <c r="G157" s="32">
        <v>559.88</v>
      </c>
      <c r="H157" s="32" t="s">
        <v>842</v>
      </c>
    </row>
    <row r="158" spans="1:8" customFormat="1" ht="15" customHeight="1">
      <c r="A158" s="83">
        <v>45512</v>
      </c>
      <c r="B158" s="32" t="s">
        <v>1155</v>
      </c>
      <c r="C158" s="31" t="s">
        <v>1156</v>
      </c>
      <c r="D158" s="31" t="s">
        <v>882</v>
      </c>
      <c r="E158" s="31" t="s">
        <v>528</v>
      </c>
      <c r="F158" s="84">
        <v>75000</v>
      </c>
      <c r="G158" s="32">
        <v>89.11</v>
      </c>
      <c r="H158" s="32" t="s">
        <v>842</v>
      </c>
    </row>
    <row r="159" spans="1:8" customFormat="1" ht="15" customHeight="1">
      <c r="A159" s="83">
        <v>45512</v>
      </c>
      <c r="B159" s="32" t="s">
        <v>978</v>
      </c>
      <c r="C159" s="31" t="s">
        <v>979</v>
      </c>
      <c r="D159" s="31" t="s">
        <v>897</v>
      </c>
      <c r="E159" s="31" t="s">
        <v>528</v>
      </c>
      <c r="F159" s="84">
        <v>106267</v>
      </c>
      <c r="G159" s="32">
        <v>2332.39</v>
      </c>
      <c r="H159" s="32" t="s">
        <v>842</v>
      </c>
    </row>
    <row r="160" spans="1:8" customFormat="1" ht="15" customHeight="1">
      <c r="A160" s="83">
        <v>45512</v>
      </c>
      <c r="B160" s="32" t="s">
        <v>1157</v>
      </c>
      <c r="C160" s="31" t="s">
        <v>1158</v>
      </c>
      <c r="D160" s="31" t="s">
        <v>897</v>
      </c>
      <c r="E160" s="31" t="s">
        <v>528</v>
      </c>
      <c r="F160" s="84">
        <v>677745</v>
      </c>
      <c r="G160" s="32">
        <v>281.55</v>
      </c>
      <c r="H160" s="32" t="s">
        <v>842</v>
      </c>
    </row>
    <row r="161" spans="1:8" customFormat="1" ht="15" customHeight="1">
      <c r="A161" s="83">
        <v>45512</v>
      </c>
      <c r="B161" s="32" t="s">
        <v>1065</v>
      </c>
      <c r="C161" s="31" t="s">
        <v>1066</v>
      </c>
      <c r="D161" s="31" t="s">
        <v>897</v>
      </c>
      <c r="E161" s="31" t="s">
        <v>529</v>
      </c>
      <c r="F161" s="84">
        <v>189927</v>
      </c>
      <c r="G161" s="32">
        <v>306.16000000000003</v>
      </c>
      <c r="H161" s="32" t="s">
        <v>842</v>
      </c>
    </row>
    <row r="162" spans="1:8" customFormat="1" ht="15" customHeight="1">
      <c r="A162" s="83">
        <v>45512</v>
      </c>
      <c r="B162" s="32" t="s">
        <v>1067</v>
      </c>
      <c r="C162" s="31" t="s">
        <v>1068</v>
      </c>
      <c r="D162" s="31" t="s">
        <v>1069</v>
      </c>
      <c r="E162" s="31" t="s">
        <v>529</v>
      </c>
      <c r="F162" s="84">
        <v>37195</v>
      </c>
      <c r="G162" s="32">
        <v>42.02</v>
      </c>
      <c r="H162" s="32" t="s">
        <v>842</v>
      </c>
    </row>
    <row r="163" spans="1:8" customFormat="1" ht="15" customHeight="1">
      <c r="A163" s="83">
        <v>45512</v>
      </c>
      <c r="B163" s="32" t="s">
        <v>995</v>
      </c>
      <c r="C163" s="31" t="s">
        <v>1070</v>
      </c>
      <c r="D163" s="31" t="s">
        <v>974</v>
      </c>
      <c r="E163" s="31" t="s">
        <v>529</v>
      </c>
      <c r="F163" s="84">
        <v>3668540</v>
      </c>
      <c r="G163" s="32">
        <v>2.1800000000000002</v>
      </c>
      <c r="H163" s="32" t="s">
        <v>842</v>
      </c>
    </row>
    <row r="164" spans="1:8" customFormat="1" ht="15" customHeight="1">
      <c r="A164" s="83">
        <v>45512</v>
      </c>
      <c r="B164" s="32" t="s">
        <v>995</v>
      </c>
      <c r="C164" s="31" t="s">
        <v>1070</v>
      </c>
      <c r="D164" s="31" t="s">
        <v>882</v>
      </c>
      <c r="E164" s="31" t="s">
        <v>529</v>
      </c>
      <c r="F164" s="84">
        <v>6003170</v>
      </c>
      <c r="G164" s="32">
        <v>2.1800000000000002</v>
      </c>
      <c r="H164" s="32" t="s">
        <v>842</v>
      </c>
    </row>
    <row r="165" spans="1:8" customFormat="1" ht="15" customHeight="1">
      <c r="A165" s="83">
        <v>45512</v>
      </c>
      <c r="B165" s="32" t="s">
        <v>995</v>
      </c>
      <c r="C165" s="31" t="s">
        <v>1070</v>
      </c>
      <c r="D165" s="31" t="s">
        <v>1072</v>
      </c>
      <c r="E165" s="31" t="s">
        <v>529</v>
      </c>
      <c r="F165" s="84">
        <v>5000000</v>
      </c>
      <c r="G165" s="32">
        <v>2.1800000000000002</v>
      </c>
      <c r="H165" s="32" t="s">
        <v>842</v>
      </c>
    </row>
    <row r="166" spans="1:8" customFormat="1" ht="15" customHeight="1">
      <c r="A166" s="83">
        <v>45512</v>
      </c>
      <c r="B166" s="32" t="s">
        <v>995</v>
      </c>
      <c r="C166" s="31" t="s">
        <v>1070</v>
      </c>
      <c r="D166" s="31" t="s">
        <v>1159</v>
      </c>
      <c r="E166" s="31" t="s">
        <v>529</v>
      </c>
      <c r="F166" s="84">
        <v>22200000</v>
      </c>
      <c r="G166" s="32">
        <v>2.35</v>
      </c>
      <c r="H166" s="32" t="s">
        <v>842</v>
      </c>
    </row>
    <row r="167" spans="1:8" customFormat="1" ht="15" customHeight="1">
      <c r="A167" s="83">
        <v>45512</v>
      </c>
      <c r="B167" s="32" t="s">
        <v>995</v>
      </c>
      <c r="C167" s="31" t="s">
        <v>1070</v>
      </c>
      <c r="D167" s="31" t="s">
        <v>997</v>
      </c>
      <c r="E167" s="31" t="s">
        <v>529</v>
      </c>
      <c r="F167" s="84">
        <v>5596823</v>
      </c>
      <c r="G167" s="32">
        <v>2.2400000000000002</v>
      </c>
      <c r="H167" s="32" t="s">
        <v>842</v>
      </c>
    </row>
    <row r="168" spans="1:8" customFormat="1" ht="15" customHeight="1">
      <c r="A168" s="83">
        <v>45512</v>
      </c>
      <c r="B168" s="32" t="s">
        <v>995</v>
      </c>
      <c r="C168" s="31" t="s">
        <v>1070</v>
      </c>
      <c r="D168" s="31" t="s">
        <v>922</v>
      </c>
      <c r="E168" s="31" t="s">
        <v>529</v>
      </c>
      <c r="F168" s="84">
        <v>12228655</v>
      </c>
      <c r="G168" s="32">
        <v>2.2200000000000002</v>
      </c>
      <c r="H168" s="32" t="s">
        <v>842</v>
      </c>
    </row>
    <row r="169" spans="1:8" customFormat="1" ht="15" customHeight="1">
      <c r="A169" s="83">
        <v>45512</v>
      </c>
      <c r="B169" s="32" t="s">
        <v>995</v>
      </c>
      <c r="C169" s="31" t="s">
        <v>1070</v>
      </c>
      <c r="D169" s="31" t="s">
        <v>1071</v>
      </c>
      <c r="E169" s="31" t="s">
        <v>529</v>
      </c>
      <c r="F169" s="84">
        <v>2500000</v>
      </c>
      <c r="G169" s="32">
        <v>2.1800000000000002</v>
      </c>
      <c r="H169" s="32" t="s">
        <v>842</v>
      </c>
    </row>
    <row r="170" spans="1:8" customFormat="1" ht="15" customHeight="1">
      <c r="A170" s="83">
        <v>45512</v>
      </c>
      <c r="B170" s="32" t="s">
        <v>995</v>
      </c>
      <c r="C170" s="31" t="s">
        <v>1070</v>
      </c>
      <c r="D170" s="31" t="s">
        <v>938</v>
      </c>
      <c r="E170" s="31" t="s">
        <v>529</v>
      </c>
      <c r="F170" s="84">
        <v>15854515</v>
      </c>
      <c r="G170" s="32">
        <v>2.23</v>
      </c>
      <c r="H170" s="32" t="s">
        <v>842</v>
      </c>
    </row>
    <row r="171" spans="1:8" customFormat="1" ht="15" customHeight="1">
      <c r="A171" s="83">
        <v>45512</v>
      </c>
      <c r="B171" s="32" t="s">
        <v>995</v>
      </c>
      <c r="C171" s="31" t="s">
        <v>1070</v>
      </c>
      <c r="D171" s="31" t="s">
        <v>1160</v>
      </c>
      <c r="E171" s="31" t="s">
        <v>529</v>
      </c>
      <c r="F171" s="84">
        <v>5500000</v>
      </c>
      <c r="G171" s="32">
        <v>2.35</v>
      </c>
      <c r="H171" s="32" t="s">
        <v>842</v>
      </c>
    </row>
    <row r="172" spans="1:8" customFormat="1" ht="15" customHeight="1">
      <c r="A172" s="83">
        <v>45512</v>
      </c>
      <c r="B172" s="32" t="s">
        <v>995</v>
      </c>
      <c r="C172" s="31" t="s">
        <v>1070</v>
      </c>
      <c r="D172" s="31" t="s">
        <v>1161</v>
      </c>
      <c r="E172" s="31" t="s">
        <v>529</v>
      </c>
      <c r="F172" s="84">
        <v>5000000</v>
      </c>
      <c r="G172" s="32">
        <v>2.35</v>
      </c>
      <c r="H172" s="32" t="s">
        <v>842</v>
      </c>
    </row>
    <row r="173" spans="1:8" customFormat="1" ht="15" customHeight="1">
      <c r="A173" s="83">
        <v>45512</v>
      </c>
      <c r="B173" s="32" t="s">
        <v>1078</v>
      </c>
      <c r="C173" s="31" t="s">
        <v>1079</v>
      </c>
      <c r="D173" s="31" t="s">
        <v>1080</v>
      </c>
      <c r="E173" s="31" t="s">
        <v>529</v>
      </c>
      <c r="F173" s="84">
        <v>1050064</v>
      </c>
      <c r="G173" s="32">
        <v>1.52</v>
      </c>
      <c r="H173" s="32" t="s">
        <v>842</v>
      </c>
    </row>
    <row r="174" spans="1:8" customFormat="1" ht="15" customHeight="1">
      <c r="A174" s="83">
        <v>45512</v>
      </c>
      <c r="B174" s="32" t="s">
        <v>1162</v>
      </c>
      <c r="C174" s="31" t="s">
        <v>1163</v>
      </c>
      <c r="D174" s="31" t="s">
        <v>1164</v>
      </c>
      <c r="E174" s="31" t="s">
        <v>529</v>
      </c>
      <c r="F174" s="84">
        <v>1600000</v>
      </c>
      <c r="G174" s="32">
        <v>111.95</v>
      </c>
      <c r="H174" s="32" t="s">
        <v>842</v>
      </c>
    </row>
    <row r="175" spans="1:8" customFormat="1" ht="15" customHeight="1">
      <c r="A175" s="83">
        <v>45512</v>
      </c>
      <c r="B175" s="32" t="s">
        <v>943</v>
      </c>
      <c r="C175" s="31" t="s">
        <v>944</v>
      </c>
      <c r="D175" s="31" t="s">
        <v>1088</v>
      </c>
      <c r="E175" s="31" t="s">
        <v>529</v>
      </c>
      <c r="F175" s="84">
        <v>18405</v>
      </c>
      <c r="G175" s="32">
        <v>77</v>
      </c>
      <c r="H175" s="32" t="s">
        <v>842</v>
      </c>
    </row>
    <row r="176" spans="1:8" customFormat="1" ht="15" customHeight="1">
      <c r="A176" s="83">
        <v>45512</v>
      </c>
      <c r="B176" s="32" t="s">
        <v>943</v>
      </c>
      <c r="C176" s="31" t="s">
        <v>944</v>
      </c>
      <c r="D176" s="31" t="s">
        <v>1086</v>
      </c>
      <c r="E176" s="31" t="s">
        <v>529</v>
      </c>
      <c r="F176" s="84">
        <v>92001</v>
      </c>
      <c r="G176" s="32">
        <v>78.34</v>
      </c>
      <c r="H176" s="32" t="s">
        <v>842</v>
      </c>
    </row>
    <row r="177" spans="1:8" customFormat="1" ht="15" customHeight="1">
      <c r="A177" s="83">
        <v>45512</v>
      </c>
      <c r="B177" s="32" t="s">
        <v>943</v>
      </c>
      <c r="C177" s="31" t="s">
        <v>944</v>
      </c>
      <c r="D177" s="31" t="s">
        <v>1085</v>
      </c>
      <c r="E177" s="31" t="s">
        <v>529</v>
      </c>
      <c r="F177" s="84">
        <v>65000</v>
      </c>
      <c r="G177" s="32">
        <v>77.27</v>
      </c>
      <c r="H177" s="32" t="s">
        <v>842</v>
      </c>
    </row>
    <row r="178" spans="1:8" customFormat="1" ht="15" customHeight="1">
      <c r="A178" s="83">
        <v>45512</v>
      </c>
      <c r="B178" s="32" t="s">
        <v>943</v>
      </c>
      <c r="C178" s="31" t="s">
        <v>944</v>
      </c>
      <c r="D178" s="31" t="s">
        <v>984</v>
      </c>
      <c r="E178" s="31" t="s">
        <v>529</v>
      </c>
      <c r="F178" s="84">
        <v>41981</v>
      </c>
      <c r="G178" s="32">
        <v>77.709999999999994</v>
      </c>
      <c r="H178" s="32" t="s">
        <v>842</v>
      </c>
    </row>
    <row r="179" spans="1:8" customFormat="1" ht="15" customHeight="1">
      <c r="A179" s="83">
        <v>45512</v>
      </c>
      <c r="B179" s="32" t="s">
        <v>943</v>
      </c>
      <c r="C179" s="31" t="s">
        <v>944</v>
      </c>
      <c r="D179" s="31" t="s">
        <v>1084</v>
      </c>
      <c r="E179" s="31" t="s">
        <v>529</v>
      </c>
      <c r="F179" s="84">
        <v>40359</v>
      </c>
      <c r="G179" s="32">
        <v>78.38</v>
      </c>
      <c r="H179" s="32" t="s">
        <v>842</v>
      </c>
    </row>
    <row r="180" spans="1:8" customFormat="1" ht="15" customHeight="1">
      <c r="A180" s="83">
        <v>45512</v>
      </c>
      <c r="B180" s="32" t="s">
        <v>943</v>
      </c>
      <c r="C180" s="31" t="s">
        <v>944</v>
      </c>
      <c r="D180" s="31" t="s">
        <v>999</v>
      </c>
      <c r="E180" s="31" t="s">
        <v>529</v>
      </c>
      <c r="F180" s="84">
        <v>7457</v>
      </c>
      <c r="G180" s="32">
        <v>76.92</v>
      </c>
      <c r="H180" s="32" t="s">
        <v>842</v>
      </c>
    </row>
    <row r="181" spans="1:8" customFormat="1" ht="15" customHeight="1">
      <c r="A181" s="83">
        <v>45512</v>
      </c>
      <c r="B181" s="32" t="s">
        <v>943</v>
      </c>
      <c r="C181" s="31" t="s">
        <v>944</v>
      </c>
      <c r="D181" s="31" t="s">
        <v>1083</v>
      </c>
      <c r="E181" s="31" t="s">
        <v>529</v>
      </c>
      <c r="F181" s="84">
        <v>38341</v>
      </c>
      <c r="G181" s="32">
        <v>78.3</v>
      </c>
      <c r="H181" s="32" t="s">
        <v>842</v>
      </c>
    </row>
    <row r="182" spans="1:8" customFormat="1" ht="15" customHeight="1">
      <c r="A182" s="83">
        <v>45512</v>
      </c>
      <c r="B182" s="32" t="s">
        <v>943</v>
      </c>
      <c r="C182" s="31" t="s">
        <v>944</v>
      </c>
      <c r="D182" s="31" t="s">
        <v>1082</v>
      </c>
      <c r="E182" s="31" t="s">
        <v>529</v>
      </c>
      <c r="F182" s="84">
        <v>16535</v>
      </c>
      <c r="G182" s="32">
        <v>76.709999999999994</v>
      </c>
      <c r="H182" s="32" t="s">
        <v>842</v>
      </c>
    </row>
    <row r="183" spans="1:8" customFormat="1" ht="15" customHeight="1">
      <c r="A183" s="83">
        <v>45512</v>
      </c>
      <c r="B183" s="32" t="s">
        <v>943</v>
      </c>
      <c r="C183" s="31" t="s">
        <v>944</v>
      </c>
      <c r="D183" s="31" t="s">
        <v>1081</v>
      </c>
      <c r="E183" s="31" t="s">
        <v>529</v>
      </c>
      <c r="F183" s="84">
        <v>17000</v>
      </c>
      <c r="G183" s="32">
        <v>75.349999999999994</v>
      </c>
      <c r="H183" s="32" t="s">
        <v>842</v>
      </c>
    </row>
    <row r="184" spans="1:8" customFormat="1" ht="15" customHeight="1">
      <c r="A184" s="83">
        <v>45512</v>
      </c>
      <c r="B184" s="32" t="s">
        <v>943</v>
      </c>
      <c r="C184" s="31" t="s">
        <v>944</v>
      </c>
      <c r="D184" s="31" t="s">
        <v>1089</v>
      </c>
      <c r="E184" s="31" t="s">
        <v>529</v>
      </c>
      <c r="F184" s="84">
        <v>79208</v>
      </c>
      <c r="G184" s="32">
        <v>77.58</v>
      </c>
      <c r="H184" s="32" t="s">
        <v>842</v>
      </c>
    </row>
    <row r="185" spans="1:8" customFormat="1" ht="15" customHeight="1">
      <c r="A185" s="83">
        <v>45512</v>
      </c>
      <c r="B185" s="32" t="s">
        <v>943</v>
      </c>
      <c r="C185" s="31" t="s">
        <v>944</v>
      </c>
      <c r="D185" s="31" t="s">
        <v>1087</v>
      </c>
      <c r="E185" s="31" t="s">
        <v>529</v>
      </c>
      <c r="F185" s="84">
        <v>5994</v>
      </c>
      <c r="G185" s="32">
        <v>76.48</v>
      </c>
      <c r="H185" s="32" t="s">
        <v>842</v>
      </c>
    </row>
    <row r="186" spans="1:8" customFormat="1" ht="15" customHeight="1">
      <c r="A186" s="83">
        <v>45512</v>
      </c>
      <c r="B186" s="32" t="s">
        <v>945</v>
      </c>
      <c r="C186" s="31" t="s">
        <v>946</v>
      </c>
      <c r="D186" s="31" t="s">
        <v>947</v>
      </c>
      <c r="E186" s="31" t="s">
        <v>529</v>
      </c>
      <c r="F186" s="84">
        <v>60000</v>
      </c>
      <c r="G186" s="32">
        <v>161.99</v>
      </c>
      <c r="H186" s="32" t="s">
        <v>842</v>
      </c>
    </row>
    <row r="187" spans="1:8" customFormat="1" ht="15" customHeight="1">
      <c r="A187" s="83">
        <v>45512</v>
      </c>
      <c r="B187" s="32" t="s">
        <v>945</v>
      </c>
      <c r="C187" s="31" t="s">
        <v>946</v>
      </c>
      <c r="D187" s="31" t="s">
        <v>1165</v>
      </c>
      <c r="E187" s="31" t="s">
        <v>529</v>
      </c>
      <c r="F187" s="84">
        <v>71000</v>
      </c>
      <c r="G187" s="32">
        <v>158.78</v>
      </c>
      <c r="H187" s="32" t="s">
        <v>842</v>
      </c>
    </row>
    <row r="188" spans="1:8" customFormat="1" ht="15" customHeight="1">
      <c r="A188" s="83">
        <v>45512</v>
      </c>
      <c r="B188" s="32" t="s">
        <v>1166</v>
      </c>
      <c r="C188" s="31" t="s">
        <v>1167</v>
      </c>
      <c r="D188" s="31" t="s">
        <v>923</v>
      </c>
      <c r="E188" s="31" t="s">
        <v>529</v>
      </c>
      <c r="F188" s="84">
        <v>80000</v>
      </c>
      <c r="G188" s="32">
        <v>175</v>
      </c>
      <c r="H188" s="32" t="s">
        <v>842</v>
      </c>
    </row>
    <row r="189" spans="1:8" customFormat="1" ht="15" customHeight="1">
      <c r="A189" s="83">
        <v>45512</v>
      </c>
      <c r="B189" s="32" t="s">
        <v>792</v>
      </c>
      <c r="C189" s="31" t="s">
        <v>1090</v>
      </c>
      <c r="D189" s="31" t="s">
        <v>1091</v>
      </c>
      <c r="E189" s="31" t="s">
        <v>529</v>
      </c>
      <c r="F189" s="84">
        <v>2274334</v>
      </c>
      <c r="G189" s="32">
        <v>398.18</v>
      </c>
      <c r="H189" s="32" t="s">
        <v>842</v>
      </c>
    </row>
    <row r="190" spans="1:8" customFormat="1" ht="15" customHeight="1">
      <c r="A190" s="83">
        <v>45512</v>
      </c>
      <c r="B190" s="32" t="s">
        <v>1092</v>
      </c>
      <c r="C190" s="31" t="s">
        <v>1093</v>
      </c>
      <c r="D190" s="31" t="s">
        <v>983</v>
      </c>
      <c r="E190" s="31" t="s">
        <v>529</v>
      </c>
      <c r="F190" s="84">
        <v>2464733</v>
      </c>
      <c r="G190" s="32">
        <v>71.349999999999994</v>
      </c>
      <c r="H190" s="32" t="s">
        <v>842</v>
      </c>
    </row>
    <row r="191" spans="1:8" customFormat="1" ht="15" customHeight="1">
      <c r="A191" s="83">
        <v>45512</v>
      </c>
      <c r="B191" s="32" t="s">
        <v>1100</v>
      </c>
      <c r="C191" s="31" t="s">
        <v>1101</v>
      </c>
      <c r="D191" s="31" t="s">
        <v>897</v>
      </c>
      <c r="E191" s="31" t="s">
        <v>529</v>
      </c>
      <c r="F191" s="84">
        <v>607151</v>
      </c>
      <c r="G191" s="32">
        <v>318.33999999999997</v>
      </c>
      <c r="H191" s="32" t="s">
        <v>842</v>
      </c>
    </row>
    <row r="192" spans="1:8" customFormat="1" ht="15" customHeight="1">
      <c r="A192" s="83">
        <v>45512</v>
      </c>
      <c r="B192" s="32" t="s">
        <v>919</v>
      </c>
      <c r="C192" s="31" t="s">
        <v>912</v>
      </c>
      <c r="D192" s="31" t="s">
        <v>1168</v>
      </c>
      <c r="E192" s="31" t="s">
        <v>529</v>
      </c>
      <c r="F192" s="84">
        <v>2000000</v>
      </c>
      <c r="G192" s="32">
        <v>0.06</v>
      </c>
      <c r="H192" s="32" t="s">
        <v>842</v>
      </c>
    </row>
    <row r="193" spans="1:8" customFormat="1" ht="15" customHeight="1">
      <c r="A193" s="83">
        <v>45512</v>
      </c>
      <c r="B193" s="32" t="s">
        <v>919</v>
      </c>
      <c r="C193" s="31" t="s">
        <v>912</v>
      </c>
      <c r="D193" s="31" t="s">
        <v>1169</v>
      </c>
      <c r="E193" s="31" t="s">
        <v>529</v>
      </c>
      <c r="F193" s="84">
        <v>2533900</v>
      </c>
      <c r="G193" s="32">
        <v>0.06</v>
      </c>
      <c r="H193" s="32" t="s">
        <v>842</v>
      </c>
    </row>
    <row r="194" spans="1:8" customFormat="1" ht="15" customHeight="1">
      <c r="A194" s="83">
        <v>45512</v>
      </c>
      <c r="B194" s="32" t="s">
        <v>919</v>
      </c>
      <c r="C194" s="31" t="s">
        <v>912</v>
      </c>
      <c r="D194" s="31" t="s">
        <v>1170</v>
      </c>
      <c r="E194" s="31" t="s">
        <v>529</v>
      </c>
      <c r="F194" s="84">
        <v>6972440</v>
      </c>
      <c r="G194" s="32">
        <v>0.05</v>
      </c>
      <c r="H194" s="32" t="s">
        <v>842</v>
      </c>
    </row>
    <row r="195" spans="1:8" customFormat="1" ht="15" customHeight="1">
      <c r="A195" s="307">
        <v>45512</v>
      </c>
      <c r="B195" s="308" t="s">
        <v>919</v>
      </c>
      <c r="C195" s="201" t="s">
        <v>912</v>
      </c>
      <c r="D195" s="201" t="s">
        <v>1171</v>
      </c>
      <c r="E195" s="201" t="s">
        <v>529</v>
      </c>
      <c r="F195" s="309">
        <v>3028349</v>
      </c>
      <c r="G195" s="308">
        <v>0.06</v>
      </c>
      <c r="H195" s="32" t="s">
        <v>842</v>
      </c>
    </row>
    <row r="196" spans="1:8" ht="15" customHeight="1">
      <c r="A196" s="310">
        <v>45512</v>
      </c>
      <c r="B196" s="225" t="s">
        <v>919</v>
      </c>
      <c r="C196" s="213" t="s">
        <v>912</v>
      </c>
      <c r="D196" s="213" t="s">
        <v>1172</v>
      </c>
      <c r="E196" s="213" t="s">
        <v>529</v>
      </c>
      <c r="F196" s="311">
        <v>2152000</v>
      </c>
      <c r="G196" s="225">
        <v>0.06</v>
      </c>
      <c r="H196" s="32" t="s">
        <v>842</v>
      </c>
    </row>
    <row r="197" spans="1:8" ht="15" customHeight="1">
      <c r="A197" s="310">
        <v>45512</v>
      </c>
      <c r="B197" s="225" t="s">
        <v>919</v>
      </c>
      <c r="C197" s="213" t="s">
        <v>912</v>
      </c>
      <c r="D197" s="213" t="s">
        <v>1173</v>
      </c>
      <c r="E197" s="213" t="s">
        <v>529</v>
      </c>
      <c r="F197" s="311">
        <v>2000000</v>
      </c>
      <c r="G197" s="225">
        <v>0.06</v>
      </c>
      <c r="H197" s="32" t="s">
        <v>842</v>
      </c>
    </row>
    <row r="198" spans="1:8" ht="15" customHeight="1">
      <c r="A198" s="310">
        <v>45512</v>
      </c>
      <c r="B198" s="225" t="s">
        <v>919</v>
      </c>
      <c r="C198" s="213" t="s">
        <v>912</v>
      </c>
      <c r="D198" s="213" t="s">
        <v>1174</v>
      </c>
      <c r="E198" s="213" t="s">
        <v>529</v>
      </c>
      <c r="F198" s="311">
        <v>2699300</v>
      </c>
      <c r="G198" s="225">
        <v>0.05</v>
      </c>
      <c r="H198" s="32" t="s">
        <v>842</v>
      </c>
    </row>
    <row r="199" spans="1:8" ht="15" customHeight="1">
      <c r="A199" s="310">
        <v>45512</v>
      </c>
      <c r="B199" s="225" t="s">
        <v>388</v>
      </c>
      <c r="C199" s="213" t="s">
        <v>967</v>
      </c>
      <c r="D199" s="213" t="s">
        <v>883</v>
      </c>
      <c r="E199" s="213" t="s">
        <v>529</v>
      </c>
      <c r="F199" s="311">
        <v>8146652</v>
      </c>
      <c r="G199" s="225">
        <v>140.08000000000001</v>
      </c>
      <c r="H199" s="32" t="s">
        <v>842</v>
      </c>
    </row>
    <row r="200" spans="1:8" ht="15" customHeight="1">
      <c r="A200" s="310">
        <v>45512</v>
      </c>
      <c r="B200" s="225" t="s">
        <v>1104</v>
      </c>
      <c r="C200" s="213" t="s">
        <v>1105</v>
      </c>
      <c r="D200" s="213" t="s">
        <v>897</v>
      </c>
      <c r="E200" s="213" t="s">
        <v>529</v>
      </c>
      <c r="F200" s="311">
        <v>237525</v>
      </c>
      <c r="G200" s="225">
        <v>649.87</v>
      </c>
      <c r="H200" s="32" t="s">
        <v>842</v>
      </c>
    </row>
    <row r="201" spans="1:8" ht="15" customHeight="1">
      <c r="A201" s="310">
        <v>45512</v>
      </c>
      <c r="B201" s="225" t="s">
        <v>1106</v>
      </c>
      <c r="C201" s="213" t="s">
        <v>1107</v>
      </c>
      <c r="D201" s="213" t="s">
        <v>1109</v>
      </c>
      <c r="E201" s="213" t="s">
        <v>529</v>
      </c>
      <c r="F201" s="311">
        <v>498813</v>
      </c>
      <c r="G201" s="225">
        <v>245</v>
      </c>
      <c r="H201" s="32" t="s">
        <v>842</v>
      </c>
    </row>
    <row r="202" spans="1:8" ht="15" customHeight="1">
      <c r="A202" s="310">
        <v>45512</v>
      </c>
      <c r="B202" s="225" t="s">
        <v>734</v>
      </c>
      <c r="C202" s="213" t="s">
        <v>1110</v>
      </c>
      <c r="D202" s="213" t="s">
        <v>1111</v>
      </c>
      <c r="E202" s="213" t="s">
        <v>529</v>
      </c>
      <c r="F202" s="311">
        <v>966519</v>
      </c>
      <c r="G202" s="225">
        <v>539.49</v>
      </c>
      <c r="H202" s="32" t="s">
        <v>842</v>
      </c>
    </row>
    <row r="203" spans="1:8" ht="15" customHeight="1">
      <c r="A203" s="310">
        <v>45512</v>
      </c>
      <c r="B203" s="225" t="s">
        <v>734</v>
      </c>
      <c r="C203" s="213" t="s">
        <v>1110</v>
      </c>
      <c r="D203" s="213" t="s">
        <v>897</v>
      </c>
      <c r="E203" s="213" t="s">
        <v>529</v>
      </c>
      <c r="F203" s="311">
        <v>1085376</v>
      </c>
      <c r="G203" s="225">
        <v>532.46</v>
      </c>
      <c r="H203" s="32" t="s">
        <v>842</v>
      </c>
    </row>
    <row r="204" spans="1:8" ht="15" customHeight="1">
      <c r="A204" s="310">
        <v>45512</v>
      </c>
      <c r="B204" s="225" t="s">
        <v>924</v>
      </c>
      <c r="C204" s="213" t="s">
        <v>925</v>
      </c>
      <c r="D204" s="213" t="s">
        <v>968</v>
      </c>
      <c r="E204" s="213" t="s">
        <v>529</v>
      </c>
      <c r="F204" s="311">
        <v>93000</v>
      </c>
      <c r="G204" s="225">
        <v>3.65</v>
      </c>
      <c r="H204" s="32" t="s">
        <v>842</v>
      </c>
    </row>
    <row r="205" spans="1:8" ht="15" customHeight="1">
      <c r="A205" s="310">
        <v>45512</v>
      </c>
      <c r="B205" s="225" t="s">
        <v>980</v>
      </c>
      <c r="C205" s="213" t="s">
        <v>981</v>
      </c>
      <c r="D205" s="213" t="s">
        <v>982</v>
      </c>
      <c r="E205" s="213" t="s">
        <v>529</v>
      </c>
      <c r="F205" s="311">
        <v>500000</v>
      </c>
      <c r="G205" s="225">
        <v>24.44</v>
      </c>
      <c r="H205" s="32" t="s">
        <v>842</v>
      </c>
    </row>
    <row r="206" spans="1:8" ht="15" customHeight="1">
      <c r="A206" s="310">
        <v>45512</v>
      </c>
      <c r="B206" s="225" t="s">
        <v>1112</v>
      </c>
      <c r="C206" s="213" t="s">
        <v>1113</v>
      </c>
      <c r="D206" s="213" t="s">
        <v>1114</v>
      </c>
      <c r="E206" s="213" t="s">
        <v>529</v>
      </c>
      <c r="F206" s="311">
        <v>502718</v>
      </c>
      <c r="G206" s="225">
        <v>6.77</v>
      </c>
      <c r="H206" s="32" t="s">
        <v>842</v>
      </c>
    </row>
    <row r="207" spans="1:8" ht="15" customHeight="1">
      <c r="A207" s="310">
        <v>45512</v>
      </c>
      <c r="B207" s="225" t="s">
        <v>1112</v>
      </c>
      <c r="C207" s="213" t="s">
        <v>1113</v>
      </c>
      <c r="D207" s="213" t="s">
        <v>1175</v>
      </c>
      <c r="E207" s="213" t="s">
        <v>529</v>
      </c>
      <c r="F207" s="311">
        <v>625000</v>
      </c>
      <c r="G207" s="225">
        <v>6.4</v>
      </c>
      <c r="H207" s="32" t="s">
        <v>842</v>
      </c>
    </row>
    <row r="208" spans="1:8" ht="15" customHeight="1">
      <c r="A208" s="310">
        <v>45512</v>
      </c>
      <c r="B208" s="225" t="s">
        <v>1112</v>
      </c>
      <c r="C208" s="213" t="s">
        <v>1113</v>
      </c>
      <c r="D208" s="213" t="s">
        <v>882</v>
      </c>
      <c r="E208" s="213" t="s">
        <v>529</v>
      </c>
      <c r="F208" s="311">
        <v>821027</v>
      </c>
      <c r="G208" s="225">
        <v>6.43</v>
      </c>
      <c r="H208" s="32" t="s">
        <v>842</v>
      </c>
    </row>
    <row r="209" spans="1:8" ht="15" customHeight="1">
      <c r="A209" s="310">
        <v>45512</v>
      </c>
      <c r="B209" s="225" t="s">
        <v>424</v>
      </c>
      <c r="C209" s="213" t="s">
        <v>1116</v>
      </c>
      <c r="D209" s="213" t="s">
        <v>897</v>
      </c>
      <c r="E209" s="213" t="s">
        <v>529</v>
      </c>
      <c r="F209" s="311">
        <v>1470631</v>
      </c>
      <c r="G209" s="225">
        <v>273.04000000000002</v>
      </c>
      <c r="H209" s="32" t="s">
        <v>842</v>
      </c>
    </row>
    <row r="210" spans="1:8" ht="15" customHeight="1">
      <c r="A210" s="310">
        <v>45512</v>
      </c>
      <c r="B210" s="225" t="s">
        <v>969</v>
      </c>
      <c r="C210" s="213" t="s">
        <v>970</v>
      </c>
      <c r="D210" s="213" t="s">
        <v>971</v>
      </c>
      <c r="E210" s="213" t="s">
        <v>529</v>
      </c>
      <c r="F210" s="311">
        <v>352599</v>
      </c>
      <c r="G210" s="225">
        <v>7.2</v>
      </c>
      <c r="H210" s="32" t="s">
        <v>842</v>
      </c>
    </row>
    <row r="211" spans="1:8" ht="15" customHeight="1">
      <c r="A211" s="310">
        <v>45512</v>
      </c>
      <c r="B211" s="225" t="s">
        <v>969</v>
      </c>
      <c r="C211" s="213" t="s">
        <v>970</v>
      </c>
      <c r="D211" s="213" t="s">
        <v>1117</v>
      </c>
      <c r="E211" s="213" t="s">
        <v>529</v>
      </c>
      <c r="F211" s="311">
        <v>190000</v>
      </c>
      <c r="G211" s="225">
        <v>6.28</v>
      </c>
      <c r="H211" s="32" t="s">
        <v>842</v>
      </c>
    </row>
    <row r="212" spans="1:8" ht="15" customHeight="1">
      <c r="A212" s="310">
        <v>45512</v>
      </c>
      <c r="B212" s="225" t="s">
        <v>948</v>
      </c>
      <c r="C212" s="213" t="s">
        <v>949</v>
      </c>
      <c r="D212" s="213" t="s">
        <v>1111</v>
      </c>
      <c r="E212" s="213" t="s">
        <v>529</v>
      </c>
      <c r="F212" s="311">
        <v>1503418</v>
      </c>
      <c r="G212" s="225">
        <v>69.430000000000007</v>
      </c>
      <c r="H212" s="32" t="s">
        <v>842</v>
      </c>
    </row>
    <row r="213" spans="1:8" ht="15" customHeight="1">
      <c r="A213" s="310">
        <v>45512</v>
      </c>
      <c r="B213" s="225" t="s">
        <v>948</v>
      </c>
      <c r="C213" s="213" t="s">
        <v>949</v>
      </c>
      <c r="D213" s="213" t="s">
        <v>883</v>
      </c>
      <c r="E213" s="213" t="s">
        <v>529</v>
      </c>
      <c r="F213" s="311">
        <v>1867734</v>
      </c>
      <c r="G213" s="225">
        <v>70</v>
      </c>
      <c r="H213" s="32" t="s">
        <v>842</v>
      </c>
    </row>
    <row r="214" spans="1:8" ht="15" customHeight="1">
      <c r="A214" s="310">
        <v>45512</v>
      </c>
      <c r="B214" s="225" t="s">
        <v>948</v>
      </c>
      <c r="C214" s="213" t="s">
        <v>949</v>
      </c>
      <c r="D214" s="213" t="s">
        <v>926</v>
      </c>
      <c r="E214" s="213" t="s">
        <v>529</v>
      </c>
      <c r="F214" s="311">
        <v>1484853</v>
      </c>
      <c r="G214" s="225">
        <v>67.540000000000006</v>
      </c>
      <c r="H214" s="32" t="s">
        <v>842</v>
      </c>
    </row>
    <row r="215" spans="1:8" ht="15" customHeight="1">
      <c r="A215" s="310">
        <v>45512</v>
      </c>
      <c r="B215" s="225" t="s">
        <v>1121</v>
      </c>
      <c r="C215" s="213" t="s">
        <v>1122</v>
      </c>
      <c r="D215" s="213" t="s">
        <v>883</v>
      </c>
      <c r="E215" s="213" t="s">
        <v>529</v>
      </c>
      <c r="F215" s="311">
        <v>514752</v>
      </c>
      <c r="G215" s="225">
        <v>86.01</v>
      </c>
      <c r="H215" s="32" t="s">
        <v>842</v>
      </c>
    </row>
    <row r="216" spans="1:8" ht="15" customHeight="1">
      <c r="A216" s="310">
        <v>45512</v>
      </c>
      <c r="B216" s="225" t="s">
        <v>1121</v>
      </c>
      <c r="C216" s="213" t="s">
        <v>1122</v>
      </c>
      <c r="D216" s="213" t="s">
        <v>897</v>
      </c>
      <c r="E216" s="213" t="s">
        <v>529</v>
      </c>
      <c r="F216" s="311">
        <v>510656</v>
      </c>
      <c r="G216" s="225">
        <v>86.28</v>
      </c>
      <c r="H216" s="32" t="s">
        <v>842</v>
      </c>
    </row>
    <row r="217" spans="1:8" ht="15" customHeight="1">
      <c r="A217" s="310">
        <v>45512</v>
      </c>
      <c r="B217" s="225" t="s">
        <v>1123</v>
      </c>
      <c r="C217" s="213" t="s">
        <v>1124</v>
      </c>
      <c r="D217" s="213" t="s">
        <v>1176</v>
      </c>
      <c r="E217" s="213" t="s">
        <v>529</v>
      </c>
      <c r="F217" s="311">
        <v>82000</v>
      </c>
      <c r="G217" s="225">
        <v>20.5</v>
      </c>
      <c r="H217" s="32" t="s">
        <v>842</v>
      </c>
    </row>
    <row r="218" spans="1:8" ht="15" customHeight="1">
      <c r="A218" s="310">
        <v>45512</v>
      </c>
      <c r="B218" s="225" t="s">
        <v>1126</v>
      </c>
      <c r="C218" s="213" t="s">
        <v>1127</v>
      </c>
      <c r="D218" s="213" t="s">
        <v>897</v>
      </c>
      <c r="E218" s="213" t="s">
        <v>529</v>
      </c>
      <c r="F218" s="311">
        <v>1715070</v>
      </c>
      <c r="G218" s="225">
        <v>51.54</v>
      </c>
      <c r="H218" s="32" t="s">
        <v>842</v>
      </c>
    </row>
    <row r="219" spans="1:8" ht="15" customHeight="1">
      <c r="A219" s="310">
        <v>45512</v>
      </c>
      <c r="B219" s="225" t="s">
        <v>1128</v>
      </c>
      <c r="C219" s="213" t="s">
        <v>1129</v>
      </c>
      <c r="D219" s="213" t="s">
        <v>897</v>
      </c>
      <c r="E219" s="213" t="s">
        <v>529</v>
      </c>
      <c r="F219" s="311">
        <v>309855</v>
      </c>
      <c r="G219" s="225">
        <v>345.06</v>
      </c>
      <c r="H219" s="32" t="s">
        <v>842</v>
      </c>
    </row>
    <row r="220" spans="1:8" ht="15" customHeight="1">
      <c r="A220" s="310">
        <v>45512</v>
      </c>
      <c r="B220" s="225" t="s">
        <v>1177</v>
      </c>
      <c r="C220" s="213" t="s">
        <v>1178</v>
      </c>
      <c r="D220" s="213" t="s">
        <v>1179</v>
      </c>
      <c r="E220" s="213" t="s">
        <v>529</v>
      </c>
      <c r="F220" s="311">
        <v>17000</v>
      </c>
      <c r="G220" s="225">
        <v>100.67</v>
      </c>
      <c r="H220" s="32" t="s">
        <v>842</v>
      </c>
    </row>
    <row r="221" spans="1:8" ht="15" customHeight="1">
      <c r="A221" s="310">
        <v>45512</v>
      </c>
      <c r="B221" s="225" t="s">
        <v>1180</v>
      </c>
      <c r="C221" s="213" t="s">
        <v>1181</v>
      </c>
      <c r="D221" s="213" t="s">
        <v>1182</v>
      </c>
      <c r="E221" s="213" t="s">
        <v>529</v>
      </c>
      <c r="F221" s="311">
        <v>1000510</v>
      </c>
      <c r="G221" s="225">
        <v>80.180000000000007</v>
      </c>
      <c r="H221" s="32" t="s">
        <v>842</v>
      </c>
    </row>
    <row r="222" spans="1:8" ht="15" customHeight="1">
      <c r="A222" s="310">
        <v>45512</v>
      </c>
      <c r="B222" s="225" t="s">
        <v>1131</v>
      </c>
      <c r="C222" s="213" t="s">
        <v>1132</v>
      </c>
      <c r="D222" s="213" t="s">
        <v>938</v>
      </c>
      <c r="E222" s="213" t="s">
        <v>529</v>
      </c>
      <c r="F222" s="311">
        <v>2180378</v>
      </c>
      <c r="G222" s="225">
        <v>32.81</v>
      </c>
      <c r="H222" s="32" t="s">
        <v>842</v>
      </c>
    </row>
    <row r="223" spans="1:8" ht="15" customHeight="1">
      <c r="A223" s="310">
        <v>45512</v>
      </c>
      <c r="B223" s="225" t="s">
        <v>1131</v>
      </c>
      <c r="C223" s="213" t="s">
        <v>1132</v>
      </c>
      <c r="D223" s="213" t="s">
        <v>1133</v>
      </c>
      <c r="E223" s="213" t="s">
        <v>529</v>
      </c>
      <c r="F223" s="311">
        <v>456559</v>
      </c>
      <c r="G223" s="225">
        <v>33.36</v>
      </c>
      <c r="H223" s="32" t="s">
        <v>842</v>
      </c>
    </row>
    <row r="224" spans="1:8" ht="15" customHeight="1">
      <c r="A224" s="310">
        <v>45512</v>
      </c>
      <c r="B224" s="225" t="s">
        <v>1131</v>
      </c>
      <c r="C224" s="213" t="s">
        <v>1132</v>
      </c>
      <c r="D224" s="213" t="s">
        <v>883</v>
      </c>
      <c r="E224" s="213" t="s">
        <v>529</v>
      </c>
      <c r="F224" s="311">
        <v>2070881</v>
      </c>
      <c r="G224" s="225">
        <v>32.96</v>
      </c>
      <c r="H224" s="32" t="s">
        <v>842</v>
      </c>
    </row>
    <row r="225" spans="1:8" ht="15" customHeight="1">
      <c r="A225" s="310">
        <v>45512</v>
      </c>
      <c r="B225" s="225" t="s">
        <v>1134</v>
      </c>
      <c r="C225" s="213" t="s">
        <v>1135</v>
      </c>
      <c r="D225" s="213" t="s">
        <v>897</v>
      </c>
      <c r="E225" s="213" t="s">
        <v>529</v>
      </c>
      <c r="F225" s="311">
        <v>263803</v>
      </c>
      <c r="G225" s="225">
        <v>822.93</v>
      </c>
      <c r="H225" s="32" t="s">
        <v>842</v>
      </c>
    </row>
    <row r="226" spans="1:8" ht="15" customHeight="1">
      <c r="A226" s="310">
        <v>45512</v>
      </c>
      <c r="B226" s="225" t="s">
        <v>1136</v>
      </c>
      <c r="C226" s="213" t="s">
        <v>1137</v>
      </c>
      <c r="D226" s="213" t="s">
        <v>1138</v>
      </c>
      <c r="E226" s="213" t="s">
        <v>529</v>
      </c>
      <c r="F226" s="311">
        <v>231288</v>
      </c>
      <c r="G226" s="225">
        <v>17.47</v>
      </c>
      <c r="H226" s="32" t="s">
        <v>842</v>
      </c>
    </row>
    <row r="227" spans="1:8" ht="15" customHeight="1">
      <c r="A227" s="310">
        <v>45512</v>
      </c>
      <c r="B227" s="225" t="s">
        <v>1139</v>
      </c>
      <c r="C227" s="213" t="s">
        <v>1140</v>
      </c>
      <c r="D227" s="213" t="s">
        <v>1141</v>
      </c>
      <c r="E227" s="213" t="s">
        <v>529</v>
      </c>
      <c r="F227" s="311">
        <v>188000</v>
      </c>
      <c r="G227" s="225">
        <v>263.66000000000003</v>
      </c>
      <c r="H227" s="32" t="s">
        <v>842</v>
      </c>
    </row>
    <row r="228" spans="1:8" ht="15" customHeight="1">
      <c r="A228" s="310">
        <v>45512</v>
      </c>
      <c r="B228" s="225" t="s">
        <v>1183</v>
      </c>
      <c r="C228" s="213" t="s">
        <v>1184</v>
      </c>
      <c r="D228" s="213" t="s">
        <v>1185</v>
      </c>
      <c r="E228" s="213" t="s">
        <v>529</v>
      </c>
      <c r="F228" s="311">
        <v>208700</v>
      </c>
      <c r="G228" s="225">
        <v>6.78</v>
      </c>
      <c r="H228" s="32" t="s">
        <v>842</v>
      </c>
    </row>
    <row r="229" spans="1:8" ht="15" customHeight="1">
      <c r="A229" s="310">
        <v>45512</v>
      </c>
      <c r="B229" s="225" t="s">
        <v>1142</v>
      </c>
      <c r="C229" s="213" t="s">
        <v>1143</v>
      </c>
      <c r="D229" s="213" t="s">
        <v>897</v>
      </c>
      <c r="E229" s="213" t="s">
        <v>529</v>
      </c>
      <c r="F229" s="311">
        <v>135529</v>
      </c>
      <c r="G229" s="225">
        <v>381.46</v>
      </c>
      <c r="H229" s="32" t="s">
        <v>842</v>
      </c>
    </row>
    <row r="230" spans="1:8" ht="15" customHeight="1">
      <c r="A230" s="310">
        <v>45512</v>
      </c>
      <c r="B230" s="225" t="s">
        <v>1144</v>
      </c>
      <c r="C230" s="213" t="s">
        <v>1145</v>
      </c>
      <c r="D230" s="213" t="s">
        <v>883</v>
      </c>
      <c r="E230" s="213" t="s">
        <v>529</v>
      </c>
      <c r="F230" s="311">
        <v>825989</v>
      </c>
      <c r="G230" s="225">
        <v>83.83</v>
      </c>
      <c r="H230" s="32" t="s">
        <v>842</v>
      </c>
    </row>
    <row r="231" spans="1:8" ht="15" customHeight="1">
      <c r="A231" s="310">
        <v>45512</v>
      </c>
      <c r="B231" s="225" t="s">
        <v>1144</v>
      </c>
      <c r="C231" s="213" t="s">
        <v>1145</v>
      </c>
      <c r="D231" s="213" t="s">
        <v>897</v>
      </c>
      <c r="E231" s="213" t="s">
        <v>529</v>
      </c>
      <c r="F231" s="311">
        <v>1637249</v>
      </c>
      <c r="G231" s="225">
        <v>84.55</v>
      </c>
      <c r="H231" s="32" t="s">
        <v>842</v>
      </c>
    </row>
    <row r="232" spans="1:8" ht="15" customHeight="1">
      <c r="A232" s="310">
        <v>45512</v>
      </c>
      <c r="B232" s="225" t="s">
        <v>952</v>
      </c>
      <c r="C232" s="213" t="s">
        <v>953</v>
      </c>
      <c r="D232" s="213" t="s">
        <v>954</v>
      </c>
      <c r="E232" s="213" t="s">
        <v>529</v>
      </c>
      <c r="F232" s="311">
        <v>11200</v>
      </c>
      <c r="G232" s="225">
        <v>261.47000000000003</v>
      </c>
      <c r="H232" s="32" t="s">
        <v>842</v>
      </c>
    </row>
    <row r="233" spans="1:8" ht="15" customHeight="1">
      <c r="A233" s="310">
        <v>45512</v>
      </c>
      <c r="B233" s="225" t="s">
        <v>1146</v>
      </c>
      <c r="C233" s="213" t="s">
        <v>1147</v>
      </c>
      <c r="D233" s="213" t="s">
        <v>976</v>
      </c>
      <c r="E233" s="213" t="s">
        <v>529</v>
      </c>
      <c r="F233" s="311">
        <v>121000</v>
      </c>
      <c r="G233" s="225">
        <v>245.95</v>
      </c>
      <c r="H233" s="32" t="s">
        <v>842</v>
      </c>
    </row>
    <row r="234" spans="1:8" ht="15" customHeight="1">
      <c r="A234" s="310">
        <v>45512</v>
      </c>
      <c r="B234" s="225" t="s">
        <v>1186</v>
      </c>
      <c r="C234" s="213" t="s">
        <v>1187</v>
      </c>
      <c r="D234" s="213" t="s">
        <v>882</v>
      </c>
      <c r="E234" s="213" t="s">
        <v>529</v>
      </c>
      <c r="F234" s="311">
        <v>2850000</v>
      </c>
      <c r="G234" s="225">
        <v>2.12</v>
      </c>
      <c r="H234" s="32" t="s">
        <v>842</v>
      </c>
    </row>
    <row r="235" spans="1:8" ht="15" customHeight="1">
      <c r="A235" s="310">
        <v>45512</v>
      </c>
      <c r="B235" s="225" t="s">
        <v>1148</v>
      </c>
      <c r="C235" s="213" t="s">
        <v>1149</v>
      </c>
      <c r="D235" s="213" t="s">
        <v>897</v>
      </c>
      <c r="E235" s="213" t="s">
        <v>529</v>
      </c>
      <c r="F235" s="311">
        <v>347100</v>
      </c>
      <c r="G235" s="225">
        <v>1651.32</v>
      </c>
      <c r="H235" s="32" t="s">
        <v>842</v>
      </c>
    </row>
    <row r="236" spans="1:8" ht="15" customHeight="1">
      <c r="A236" s="310">
        <v>45512</v>
      </c>
      <c r="B236" s="225" t="s">
        <v>1150</v>
      </c>
      <c r="C236" s="213" t="s">
        <v>1151</v>
      </c>
      <c r="D236" s="213" t="s">
        <v>1152</v>
      </c>
      <c r="E236" s="213" t="s">
        <v>529</v>
      </c>
      <c r="F236" s="311">
        <v>35452</v>
      </c>
      <c r="G236" s="225">
        <v>358.86</v>
      </c>
      <c r="H236" s="32" t="s">
        <v>842</v>
      </c>
    </row>
    <row r="237" spans="1:8" ht="15" customHeight="1">
      <c r="A237" s="310">
        <v>45512</v>
      </c>
      <c r="B237" s="225" t="s">
        <v>955</v>
      </c>
      <c r="C237" s="213" t="s">
        <v>956</v>
      </c>
      <c r="D237" s="213" t="s">
        <v>897</v>
      </c>
      <c r="E237" s="213" t="s">
        <v>529</v>
      </c>
      <c r="F237" s="311">
        <v>470482</v>
      </c>
      <c r="G237" s="225">
        <v>169.62</v>
      </c>
      <c r="H237" s="32" t="s">
        <v>842</v>
      </c>
    </row>
    <row r="238" spans="1:8" ht="15" customHeight="1">
      <c r="A238" s="310">
        <v>45512</v>
      </c>
      <c r="B238" s="225" t="s">
        <v>961</v>
      </c>
      <c r="C238" s="213" t="s">
        <v>977</v>
      </c>
      <c r="D238" s="213" t="s">
        <v>962</v>
      </c>
      <c r="E238" s="213" t="s">
        <v>529</v>
      </c>
      <c r="F238" s="311">
        <v>1504619</v>
      </c>
      <c r="G238" s="225">
        <v>561.92999999999995</v>
      </c>
      <c r="H238" s="32" t="s">
        <v>842</v>
      </c>
    </row>
    <row r="239" spans="1:8" ht="15" customHeight="1">
      <c r="A239" s="310">
        <v>45512</v>
      </c>
      <c r="B239" s="225" t="s">
        <v>917</v>
      </c>
      <c r="C239" s="213" t="s">
        <v>918</v>
      </c>
      <c r="D239" s="213" t="s">
        <v>882</v>
      </c>
      <c r="E239" s="213" t="s">
        <v>529</v>
      </c>
      <c r="F239" s="311">
        <v>87600</v>
      </c>
      <c r="G239" s="225">
        <v>233.15</v>
      </c>
      <c r="H239" s="32" t="s">
        <v>842</v>
      </c>
    </row>
    <row r="240" spans="1:8" ht="15" customHeight="1">
      <c r="A240" s="310">
        <v>45512</v>
      </c>
      <c r="B240" s="225" t="s">
        <v>978</v>
      </c>
      <c r="C240" s="213" t="s">
        <v>979</v>
      </c>
      <c r="D240" s="213" t="s">
        <v>897</v>
      </c>
      <c r="E240" s="213" t="s">
        <v>529</v>
      </c>
      <c r="F240" s="311">
        <v>106267</v>
      </c>
      <c r="G240" s="225">
        <v>2332.7600000000002</v>
      </c>
      <c r="H240" s="32" t="s">
        <v>842</v>
      </c>
    </row>
    <row r="241" spans="1:8" ht="15" customHeight="1">
      <c r="A241" s="310">
        <v>45512</v>
      </c>
      <c r="B241" s="225" t="s">
        <v>1157</v>
      </c>
      <c r="C241" s="213" t="s">
        <v>1158</v>
      </c>
      <c r="D241" s="213" t="s">
        <v>897</v>
      </c>
      <c r="E241" s="213" t="s">
        <v>529</v>
      </c>
      <c r="F241" s="311">
        <v>677745</v>
      </c>
      <c r="G241" s="225">
        <v>281.63</v>
      </c>
      <c r="H241" s="32" t="s">
        <v>842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1"/>
  <sheetViews>
    <sheetView zoomScale="70" zoomScaleNormal="70" workbookViewId="0">
      <selection activeCell="G19" sqref="G19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42" bestFit="1" customWidth="1"/>
    <col min="5" max="5" width="8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304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891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45513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530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520</v>
      </c>
      <c r="C9" s="93"/>
      <c r="D9" s="94" t="s">
        <v>531</v>
      </c>
      <c r="E9" s="93" t="s">
        <v>532</v>
      </c>
      <c r="F9" s="93" t="s">
        <v>533</v>
      </c>
      <c r="G9" s="93" t="s">
        <v>534</v>
      </c>
      <c r="H9" s="93" t="s">
        <v>535</v>
      </c>
      <c r="I9" s="93" t="s">
        <v>536</v>
      </c>
      <c r="J9" s="92" t="s">
        <v>537</v>
      </c>
      <c r="K9" s="93" t="s">
        <v>538</v>
      </c>
      <c r="L9" s="95" t="s">
        <v>539</v>
      </c>
      <c r="M9" s="95" t="s">
        <v>540</v>
      </c>
      <c r="N9" s="93" t="s">
        <v>541</v>
      </c>
      <c r="O9" s="238" t="s">
        <v>542</v>
      </c>
      <c r="P9" s="195" t="s">
        <v>543</v>
      </c>
      <c r="Q9" s="195" t="s">
        <v>811</v>
      </c>
      <c r="R9" s="1"/>
      <c r="S9" s="1"/>
      <c r="T9" s="1"/>
      <c r="U9" s="1"/>
      <c r="V9" s="1"/>
      <c r="W9" s="1"/>
      <c r="X9" s="1"/>
    </row>
    <row r="10" spans="1:26" ht="15" customHeight="1">
      <c r="A10" s="300">
        <v>1</v>
      </c>
      <c r="B10" s="301">
        <v>45468</v>
      </c>
      <c r="C10" s="302"/>
      <c r="D10" s="303" t="s">
        <v>389</v>
      </c>
      <c r="E10" s="304" t="s">
        <v>544</v>
      </c>
      <c r="F10" s="305">
        <v>830</v>
      </c>
      <c r="G10" s="306">
        <v>795</v>
      </c>
      <c r="H10" s="305">
        <v>780</v>
      </c>
      <c r="I10" s="305" t="s">
        <v>886</v>
      </c>
      <c r="J10" s="295" t="s">
        <v>927</v>
      </c>
      <c r="K10" s="295">
        <f t="shared" ref="K10" si="0">H10-F10</f>
        <v>-50</v>
      </c>
      <c r="L10" s="296">
        <f t="shared" ref="L10" si="1">(F10*-0.3)/100</f>
        <v>-2.4900000000000002</v>
      </c>
      <c r="M10" s="297">
        <f t="shared" ref="M10" si="2">(K10+L10)/F10</f>
        <v>-6.3240963855421689E-2</v>
      </c>
      <c r="N10" s="295" t="s">
        <v>556</v>
      </c>
      <c r="O10" s="298">
        <v>45509</v>
      </c>
      <c r="P10" s="299"/>
      <c r="Q10" s="228"/>
      <c r="R10" s="54" t="s">
        <v>844</v>
      </c>
    </row>
    <row r="11" spans="1:26" ht="15" customHeight="1">
      <c r="A11" s="290">
        <v>2</v>
      </c>
      <c r="B11" s="265">
        <v>45470</v>
      </c>
      <c r="C11" s="291"/>
      <c r="D11" s="292" t="s">
        <v>65</v>
      </c>
      <c r="E11" s="293" t="s">
        <v>544</v>
      </c>
      <c r="F11" s="248">
        <v>9325</v>
      </c>
      <c r="G11" s="249">
        <v>8900</v>
      </c>
      <c r="H11" s="248">
        <v>9825</v>
      </c>
      <c r="I11" s="248" t="s">
        <v>887</v>
      </c>
      <c r="J11" s="247" t="s">
        <v>914</v>
      </c>
      <c r="K11" s="247">
        <f t="shared" ref="K11:K12" si="3">H11-F11</f>
        <v>500</v>
      </c>
      <c r="L11" s="261">
        <f t="shared" ref="L11:L12" si="4">(F11*-0.3)/100</f>
        <v>-27.975000000000001</v>
      </c>
      <c r="M11" s="262">
        <f t="shared" ref="M11:M12" si="5">(K11+L11)/F11</f>
        <v>5.0619302949061661E-2</v>
      </c>
      <c r="N11" s="247" t="s">
        <v>546</v>
      </c>
      <c r="O11" s="263">
        <v>45505</v>
      </c>
      <c r="P11" s="264"/>
      <c r="Q11" s="228"/>
      <c r="R11" s="54" t="s">
        <v>844</v>
      </c>
    </row>
    <row r="12" spans="1:26" ht="15" customHeight="1">
      <c r="A12" s="300">
        <v>3</v>
      </c>
      <c r="B12" s="301">
        <v>45474</v>
      </c>
      <c r="C12" s="302"/>
      <c r="D12" s="303" t="s">
        <v>205</v>
      </c>
      <c r="E12" s="304" t="s">
        <v>544</v>
      </c>
      <c r="F12" s="305">
        <v>3075</v>
      </c>
      <c r="G12" s="306">
        <v>2940</v>
      </c>
      <c r="H12" s="305">
        <v>2900</v>
      </c>
      <c r="I12" s="305" t="s">
        <v>888</v>
      </c>
      <c r="J12" s="295" t="s">
        <v>928</v>
      </c>
      <c r="K12" s="295">
        <f t="shared" si="3"/>
        <v>-175</v>
      </c>
      <c r="L12" s="296">
        <f t="shared" si="4"/>
        <v>-9.2249999999999996</v>
      </c>
      <c r="M12" s="297">
        <f t="shared" si="5"/>
        <v>-5.9910569105691057E-2</v>
      </c>
      <c r="N12" s="295" t="s">
        <v>556</v>
      </c>
      <c r="O12" s="298">
        <v>45509</v>
      </c>
      <c r="P12" s="299"/>
      <c r="Q12" s="228"/>
      <c r="R12" s="54" t="s">
        <v>844</v>
      </c>
    </row>
    <row r="13" spans="1:26" ht="15" customHeight="1">
      <c r="A13" s="300">
        <v>4</v>
      </c>
      <c r="B13" s="301">
        <v>45492</v>
      </c>
      <c r="C13" s="302"/>
      <c r="D13" s="303" t="s">
        <v>67</v>
      </c>
      <c r="E13" s="304" t="s">
        <v>544</v>
      </c>
      <c r="F13" s="305">
        <v>1617</v>
      </c>
      <c r="G13" s="306">
        <v>1560</v>
      </c>
      <c r="H13" s="305">
        <v>1555</v>
      </c>
      <c r="I13" s="305" t="s">
        <v>896</v>
      </c>
      <c r="J13" s="295" t="s">
        <v>991</v>
      </c>
      <c r="K13" s="295">
        <f t="shared" ref="K13" si="6">H13-F13</f>
        <v>-62</v>
      </c>
      <c r="L13" s="296">
        <f t="shared" ref="L13" si="7">(F13*-0.3)/100</f>
        <v>-4.851</v>
      </c>
      <c r="M13" s="297">
        <f t="shared" ref="M13" si="8">(K13+L13)/F13</f>
        <v>-4.1342609771181198E-2</v>
      </c>
      <c r="N13" s="295" t="s">
        <v>556</v>
      </c>
      <c r="O13" s="298">
        <v>45512</v>
      </c>
      <c r="P13" s="299"/>
      <c r="Q13" s="228"/>
      <c r="R13" s="54" t="s">
        <v>844</v>
      </c>
    </row>
    <row r="14" spans="1:26" ht="15" customHeight="1">
      <c r="A14" s="187">
        <v>5</v>
      </c>
      <c r="B14" s="184">
        <v>45498</v>
      </c>
      <c r="C14" s="188"/>
      <c r="D14" s="192" t="s">
        <v>183</v>
      </c>
      <c r="E14" s="189" t="s">
        <v>544</v>
      </c>
      <c r="F14" s="183" t="s">
        <v>898</v>
      </c>
      <c r="G14" s="185">
        <v>2330</v>
      </c>
      <c r="H14" s="183"/>
      <c r="I14" s="183" t="s">
        <v>899</v>
      </c>
      <c r="J14" s="185" t="s">
        <v>545</v>
      </c>
      <c r="K14" s="185"/>
      <c r="L14" s="186"/>
      <c r="M14" s="190"/>
      <c r="N14" s="185"/>
      <c r="O14" s="191"/>
      <c r="P14" s="186">
        <f>VLOOKUP(D14,'MidCap Intra'!$B$11:$C$571,2,0)</f>
        <v>2489.1</v>
      </c>
      <c r="Q14" s="228"/>
      <c r="R14" s="54" t="s">
        <v>844</v>
      </c>
    </row>
    <row r="15" spans="1:26" ht="15" customHeight="1">
      <c r="A15" s="187">
        <v>6</v>
      </c>
      <c r="B15" s="184">
        <v>45499</v>
      </c>
      <c r="C15" s="188"/>
      <c r="D15" s="192" t="s">
        <v>841</v>
      </c>
      <c r="E15" s="189" t="s">
        <v>544</v>
      </c>
      <c r="F15" s="183" t="s">
        <v>902</v>
      </c>
      <c r="G15" s="185">
        <v>164</v>
      </c>
      <c r="H15" s="183"/>
      <c r="I15" s="183" t="s">
        <v>903</v>
      </c>
      <c r="J15" s="185" t="s">
        <v>545</v>
      </c>
      <c r="K15" s="185"/>
      <c r="L15" s="186"/>
      <c r="M15" s="190"/>
      <c r="N15" s="185"/>
      <c r="O15" s="191"/>
      <c r="P15" s="186">
        <f>VLOOKUP(D15,'MidCap Intra'!$B$11:$C$571,2,0)</f>
        <v>165.65</v>
      </c>
      <c r="Q15" s="228"/>
      <c r="R15" s="54" t="s">
        <v>844</v>
      </c>
    </row>
    <row r="16" spans="1:26" ht="15" customHeight="1">
      <c r="A16" s="290">
        <v>7</v>
      </c>
      <c r="B16" s="265">
        <v>45499</v>
      </c>
      <c r="C16" s="291"/>
      <c r="D16" s="292" t="s">
        <v>804</v>
      </c>
      <c r="E16" s="293" t="s">
        <v>544</v>
      </c>
      <c r="F16" s="248">
        <v>840</v>
      </c>
      <c r="G16" s="249">
        <v>790</v>
      </c>
      <c r="H16" s="248">
        <v>882</v>
      </c>
      <c r="I16" s="248" t="s">
        <v>886</v>
      </c>
      <c r="J16" s="247" t="s">
        <v>731</v>
      </c>
      <c r="K16" s="247">
        <f t="shared" ref="K16:K17" si="9">H16-F16</f>
        <v>42</v>
      </c>
      <c r="L16" s="261">
        <f t="shared" ref="L16:L17" si="10">(F16*-0.3)/100</f>
        <v>-2.52</v>
      </c>
      <c r="M16" s="262">
        <f t="shared" ref="M16:M17" si="11">(K16+L16)/F16</f>
        <v>4.6999999999999993E-2</v>
      </c>
      <c r="N16" s="247" t="s">
        <v>546</v>
      </c>
      <c r="O16" s="263">
        <v>45506</v>
      </c>
      <c r="P16" s="264"/>
      <c r="Q16" s="228"/>
      <c r="R16" s="54" t="s">
        <v>844</v>
      </c>
    </row>
    <row r="17" spans="1:38" ht="15" customHeight="1">
      <c r="A17" s="300">
        <v>8</v>
      </c>
      <c r="B17" s="301">
        <v>45502</v>
      </c>
      <c r="C17" s="302"/>
      <c r="D17" s="303" t="s">
        <v>343</v>
      </c>
      <c r="E17" s="304" t="s">
        <v>544</v>
      </c>
      <c r="F17" s="305">
        <v>1710</v>
      </c>
      <c r="G17" s="306">
        <v>1645</v>
      </c>
      <c r="H17" s="305">
        <v>1605</v>
      </c>
      <c r="I17" s="305" t="s">
        <v>904</v>
      </c>
      <c r="J17" s="295" t="s">
        <v>921</v>
      </c>
      <c r="K17" s="295">
        <f t="shared" si="9"/>
        <v>-105</v>
      </c>
      <c r="L17" s="296">
        <f t="shared" si="10"/>
        <v>-5.13</v>
      </c>
      <c r="M17" s="297">
        <f t="shared" si="11"/>
        <v>-6.4403508771929824E-2</v>
      </c>
      <c r="N17" s="295" t="s">
        <v>556</v>
      </c>
      <c r="O17" s="298">
        <v>45509</v>
      </c>
      <c r="P17" s="299"/>
      <c r="Q17" s="228"/>
      <c r="R17" s="54" t="s">
        <v>844</v>
      </c>
    </row>
    <row r="18" spans="1:38" ht="15" customHeight="1">
      <c r="A18" s="187">
        <v>9</v>
      </c>
      <c r="B18" s="184">
        <v>45503</v>
      </c>
      <c r="C18" s="188"/>
      <c r="D18" s="192" t="s">
        <v>164</v>
      </c>
      <c r="E18" s="189" t="s">
        <v>544</v>
      </c>
      <c r="F18" s="183" t="s">
        <v>905</v>
      </c>
      <c r="G18" s="185">
        <v>4800</v>
      </c>
      <c r="H18" s="183"/>
      <c r="I18" s="183" t="s">
        <v>906</v>
      </c>
      <c r="J18" s="185" t="s">
        <v>545</v>
      </c>
      <c r="K18" s="185"/>
      <c r="L18" s="186"/>
      <c r="M18" s="190"/>
      <c r="N18" s="185"/>
      <c r="O18" s="191"/>
      <c r="P18" s="186">
        <f>VLOOKUP(D18,'MidCap Intra'!$B$11:$C$571,2,0)</f>
        <v>4896.3500000000004</v>
      </c>
      <c r="Q18" s="228"/>
      <c r="R18" s="54" t="s">
        <v>845</v>
      </c>
    </row>
    <row r="19" spans="1:38" ht="15" customHeight="1">
      <c r="A19" s="300">
        <v>10</v>
      </c>
      <c r="B19" s="301">
        <v>45503</v>
      </c>
      <c r="C19" s="302"/>
      <c r="D19" s="303" t="s">
        <v>297</v>
      </c>
      <c r="E19" s="304" t="s">
        <v>544</v>
      </c>
      <c r="F19" s="305">
        <v>1565</v>
      </c>
      <c r="G19" s="306">
        <v>1495</v>
      </c>
      <c r="H19" s="305">
        <v>1490</v>
      </c>
      <c r="I19" s="305" t="s">
        <v>907</v>
      </c>
      <c r="J19" s="295" t="s">
        <v>936</v>
      </c>
      <c r="K19" s="295">
        <f t="shared" ref="K19" si="12">H19-F19</f>
        <v>-75</v>
      </c>
      <c r="L19" s="296">
        <f t="shared" ref="L19" si="13">(F19*-0.3)/100</f>
        <v>-4.6950000000000003</v>
      </c>
      <c r="M19" s="297">
        <f t="shared" ref="M19" si="14">(K19+L19)/F19</f>
        <v>-5.0923322683706064E-2</v>
      </c>
      <c r="N19" s="295" t="s">
        <v>556</v>
      </c>
      <c r="O19" s="298">
        <v>45510</v>
      </c>
      <c r="P19" s="299"/>
      <c r="Q19" s="228"/>
      <c r="R19" s="54" t="s">
        <v>844</v>
      </c>
    </row>
    <row r="20" spans="1:38" ht="15" customHeight="1">
      <c r="A20" s="300">
        <v>11</v>
      </c>
      <c r="B20" s="301">
        <v>45503</v>
      </c>
      <c r="C20" s="302"/>
      <c r="D20" s="303" t="s">
        <v>150</v>
      </c>
      <c r="E20" s="304" t="s">
        <v>544</v>
      </c>
      <c r="F20" s="305">
        <v>177.5</v>
      </c>
      <c r="G20" s="306">
        <v>167</v>
      </c>
      <c r="H20" s="305">
        <v>167</v>
      </c>
      <c r="I20" s="305" t="s">
        <v>894</v>
      </c>
      <c r="J20" s="295" t="s">
        <v>937</v>
      </c>
      <c r="K20" s="295">
        <f t="shared" ref="K20" si="15">H20-F20</f>
        <v>-10.5</v>
      </c>
      <c r="L20" s="296">
        <f t="shared" ref="L20" si="16">(F20*-0.3)/100</f>
        <v>-0.53249999999999997</v>
      </c>
      <c r="M20" s="297">
        <f t="shared" ref="M20" si="17">(K20+L20)/F20</f>
        <v>-6.2154929577464789E-2</v>
      </c>
      <c r="N20" s="295" t="s">
        <v>556</v>
      </c>
      <c r="O20" s="298">
        <v>45510</v>
      </c>
      <c r="P20" s="299"/>
      <c r="Q20" s="228"/>
      <c r="R20" s="54" t="s">
        <v>844</v>
      </c>
    </row>
    <row r="21" spans="1:38" ht="15" customHeight="1">
      <c r="A21" s="300">
        <v>12</v>
      </c>
      <c r="B21" s="301">
        <v>45505</v>
      </c>
      <c r="C21" s="302"/>
      <c r="D21" s="303" t="s">
        <v>227</v>
      </c>
      <c r="E21" s="304" t="s">
        <v>544</v>
      </c>
      <c r="F21" s="305">
        <v>5700</v>
      </c>
      <c r="G21" s="306">
        <v>5400</v>
      </c>
      <c r="H21" s="305">
        <v>5375</v>
      </c>
      <c r="I21" s="305" t="s">
        <v>913</v>
      </c>
      <c r="J21" s="295" t="s">
        <v>920</v>
      </c>
      <c r="K21" s="295">
        <f t="shared" ref="K21" si="18">H21-F21</f>
        <v>-325</v>
      </c>
      <c r="L21" s="296">
        <f t="shared" ref="L21" si="19">(F21*-0.3)/100</f>
        <v>-17.100000000000001</v>
      </c>
      <c r="M21" s="297">
        <f t="shared" ref="M21" si="20">(K21+L21)/F21</f>
        <v>-6.0017543859649129E-2</v>
      </c>
      <c r="N21" s="295" t="s">
        <v>556</v>
      </c>
      <c r="O21" s="298">
        <v>45509</v>
      </c>
      <c r="P21" s="299"/>
      <c r="Q21" s="228"/>
    </row>
    <row r="22" spans="1:38" ht="15" customHeight="1">
      <c r="A22" s="187">
        <v>13</v>
      </c>
      <c r="B22" s="184">
        <v>45510</v>
      </c>
      <c r="C22" s="188"/>
      <c r="D22" s="192" t="s">
        <v>220</v>
      </c>
      <c r="E22" s="189" t="s">
        <v>544</v>
      </c>
      <c r="F22" s="183" t="s">
        <v>929</v>
      </c>
      <c r="G22" s="185">
        <v>948</v>
      </c>
      <c r="H22" s="183"/>
      <c r="I22" s="183" t="s">
        <v>930</v>
      </c>
      <c r="J22" s="185" t="s">
        <v>545</v>
      </c>
      <c r="K22" s="185"/>
      <c r="L22" s="186"/>
      <c r="M22" s="190"/>
      <c r="N22" s="185"/>
      <c r="O22" s="191"/>
      <c r="P22" s="186">
        <f>VLOOKUP(D22,'MidCap Intra'!$B$11:$C$571,2,0)</f>
        <v>1041.75</v>
      </c>
      <c r="Q22" s="228"/>
    </row>
    <row r="23" spans="1:38" ht="15" customHeight="1">
      <c r="A23" s="187">
        <v>14</v>
      </c>
      <c r="B23" s="184">
        <v>45510</v>
      </c>
      <c r="C23" s="188"/>
      <c r="D23" s="192" t="s">
        <v>162</v>
      </c>
      <c r="E23" s="189" t="s">
        <v>544</v>
      </c>
      <c r="F23" s="183" t="s">
        <v>931</v>
      </c>
      <c r="G23" s="185">
        <v>3440</v>
      </c>
      <c r="H23" s="183"/>
      <c r="I23" s="183" t="s">
        <v>932</v>
      </c>
      <c r="J23" s="185" t="s">
        <v>545</v>
      </c>
      <c r="K23" s="185"/>
      <c r="L23" s="186"/>
      <c r="M23" s="190"/>
      <c r="N23" s="185"/>
      <c r="O23" s="191"/>
      <c r="P23" s="186">
        <f>VLOOKUP(D23,'MidCap Intra'!$B$11:$C$571,2,0)</f>
        <v>3553.55</v>
      </c>
      <c r="Q23" s="228"/>
    </row>
    <row r="24" spans="1:38" ht="15" customHeight="1">
      <c r="A24" s="290">
        <v>15</v>
      </c>
      <c r="B24" s="265">
        <v>45510</v>
      </c>
      <c r="C24" s="291"/>
      <c r="D24" s="292" t="s">
        <v>497</v>
      </c>
      <c r="E24" s="293" t="s">
        <v>544</v>
      </c>
      <c r="F24" s="248">
        <v>259</v>
      </c>
      <c r="G24" s="249">
        <v>246</v>
      </c>
      <c r="H24" s="248">
        <v>271.5</v>
      </c>
      <c r="I24" s="248" t="s">
        <v>933</v>
      </c>
      <c r="J24" s="247" t="s">
        <v>987</v>
      </c>
      <c r="K24" s="247">
        <f t="shared" ref="K24" si="21">H24-F24</f>
        <v>12.5</v>
      </c>
      <c r="L24" s="261">
        <f t="shared" ref="L24" si="22">(F24*-0.3)/100</f>
        <v>-0.77700000000000002</v>
      </c>
      <c r="M24" s="262">
        <f t="shared" ref="M24" si="23">(K24+L24)/F24</f>
        <v>4.5262548262548268E-2</v>
      </c>
      <c r="N24" s="247" t="s">
        <v>546</v>
      </c>
      <c r="O24" s="263">
        <v>45512</v>
      </c>
      <c r="P24" s="264"/>
      <c r="Q24" s="228"/>
    </row>
    <row r="25" spans="1:38" ht="15" customHeight="1">
      <c r="A25" s="187">
        <v>16</v>
      </c>
      <c r="B25" s="184">
        <v>45510</v>
      </c>
      <c r="C25" s="188"/>
      <c r="D25" s="192" t="s">
        <v>74</v>
      </c>
      <c r="E25" s="189" t="s">
        <v>544</v>
      </c>
      <c r="F25" s="183" t="s">
        <v>934</v>
      </c>
      <c r="G25" s="185">
        <v>268</v>
      </c>
      <c r="H25" s="183"/>
      <c r="I25" s="183" t="s">
        <v>935</v>
      </c>
      <c r="J25" s="185" t="s">
        <v>545</v>
      </c>
      <c r="K25" s="185"/>
      <c r="L25" s="186"/>
      <c r="M25" s="190"/>
      <c r="N25" s="185"/>
      <c r="O25" s="191"/>
      <c r="P25" s="186">
        <f>VLOOKUP(D25,'MidCap Intra'!$B$11:$C$571,2,0)</f>
        <v>298.25</v>
      </c>
      <c r="Q25" s="228"/>
    </row>
    <row r="26" spans="1:38" ht="15" customHeight="1">
      <c r="A26" s="187">
        <v>17</v>
      </c>
      <c r="B26" s="184">
        <v>45512</v>
      </c>
      <c r="C26" s="188"/>
      <c r="D26" s="192" t="s">
        <v>78</v>
      </c>
      <c r="E26" s="189" t="s">
        <v>544</v>
      </c>
      <c r="F26" s="183" t="s">
        <v>985</v>
      </c>
      <c r="G26" s="185">
        <v>1390</v>
      </c>
      <c r="H26" s="183"/>
      <c r="I26" s="183" t="s">
        <v>986</v>
      </c>
      <c r="J26" s="185" t="s">
        <v>545</v>
      </c>
      <c r="K26" s="185"/>
      <c r="L26" s="186"/>
      <c r="M26" s="190"/>
      <c r="N26" s="185"/>
      <c r="O26" s="191"/>
      <c r="P26" s="186">
        <f>VLOOKUP(D26,'MidCap Intra'!$B$11:$C$571,2,0)</f>
        <v>1451.8</v>
      </c>
      <c r="Q26" s="228"/>
    </row>
    <row r="27" spans="1:38" ht="15" customHeight="1">
      <c r="A27" s="187">
        <v>18</v>
      </c>
      <c r="B27" s="184">
        <v>45512</v>
      </c>
      <c r="C27" s="188"/>
      <c r="D27" s="192" t="s">
        <v>56</v>
      </c>
      <c r="E27" s="189" t="s">
        <v>544</v>
      </c>
      <c r="F27" s="183" t="s">
        <v>988</v>
      </c>
      <c r="G27" s="185">
        <v>232</v>
      </c>
      <c r="H27" s="183"/>
      <c r="I27" s="183" t="s">
        <v>989</v>
      </c>
      <c r="J27" s="185" t="s">
        <v>545</v>
      </c>
      <c r="K27" s="185"/>
      <c r="L27" s="186"/>
      <c r="M27" s="190"/>
      <c r="N27" s="185"/>
      <c r="O27" s="191"/>
      <c r="P27" s="186">
        <f>VLOOKUP(D27,'MidCap Intra'!$B$11:$C$571,2,0)</f>
        <v>246.3</v>
      </c>
      <c r="Q27" s="228"/>
    </row>
    <row r="28" spans="1:38" ht="15" customHeight="1">
      <c r="A28" s="187">
        <v>19</v>
      </c>
      <c r="B28" s="184">
        <v>45512</v>
      </c>
      <c r="C28" s="188"/>
      <c r="D28" s="192" t="s">
        <v>287</v>
      </c>
      <c r="E28" s="189" t="s">
        <v>544</v>
      </c>
      <c r="F28" s="183" t="s">
        <v>990</v>
      </c>
      <c r="G28" s="185">
        <v>345</v>
      </c>
      <c r="H28" s="183"/>
      <c r="I28" s="183" t="s">
        <v>992</v>
      </c>
      <c r="J28" s="185" t="s">
        <v>545</v>
      </c>
      <c r="K28" s="185"/>
      <c r="L28" s="186"/>
      <c r="M28" s="190"/>
      <c r="N28" s="185"/>
      <c r="O28" s="191"/>
      <c r="P28" s="186">
        <f>VLOOKUP(D28,'MidCap Intra'!$B$11:$C$571,2,0)</f>
        <v>368.8</v>
      </c>
      <c r="Q28" s="228"/>
    </row>
    <row r="29" spans="1:38" ht="15" customHeight="1">
      <c r="A29" s="187"/>
      <c r="B29" s="184"/>
      <c r="C29" s="188"/>
      <c r="D29" s="192"/>
      <c r="E29" s="189"/>
      <c r="F29" s="183"/>
      <c r="G29" s="185"/>
      <c r="H29" s="183"/>
      <c r="I29" s="183"/>
      <c r="J29" s="185"/>
      <c r="K29" s="185"/>
      <c r="L29" s="186"/>
      <c r="M29" s="190"/>
      <c r="N29" s="185"/>
      <c r="O29" s="191"/>
      <c r="P29" s="186"/>
      <c r="Q29" s="228"/>
    </row>
    <row r="30" spans="1:38" ht="15" customHeight="1">
      <c r="A30" s="187"/>
      <c r="B30" s="184"/>
      <c r="C30" s="188"/>
      <c r="D30" s="192"/>
      <c r="E30" s="189"/>
      <c r="F30" s="183"/>
      <c r="G30" s="185"/>
      <c r="H30" s="183"/>
      <c r="I30" s="183"/>
      <c r="J30" s="185"/>
      <c r="K30" s="185"/>
      <c r="L30" s="186"/>
      <c r="M30" s="190"/>
      <c r="N30" s="185"/>
      <c r="O30" s="191"/>
      <c r="P30" s="186"/>
      <c r="Q30" s="228"/>
    </row>
    <row r="31" spans="1:38" ht="15" customHeight="1">
      <c r="G31" s="54"/>
      <c r="H31" s="54"/>
      <c r="I31" s="54"/>
      <c r="J31" s="54"/>
      <c r="K31" s="54"/>
      <c r="L31" s="54"/>
      <c r="M31" s="54"/>
      <c r="N31" s="54"/>
      <c r="O31" s="54"/>
      <c r="P31" s="54"/>
    </row>
    <row r="32" spans="1:38" ht="14.25" customHeight="1">
      <c r="A32" s="96"/>
      <c r="B32" s="97"/>
      <c r="C32" s="98"/>
      <c r="D32" s="99"/>
      <c r="E32" s="100"/>
      <c r="F32" s="100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102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ht="12" customHeight="1">
      <c r="A33" s="103" t="s">
        <v>547</v>
      </c>
      <c r="B33" s="104"/>
      <c r="C33" s="105"/>
      <c r="E33" s="106"/>
      <c r="F33" s="106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 ht="12" customHeight="1">
      <c r="A34" s="107" t="s">
        <v>548</v>
      </c>
      <c r="B34" s="103"/>
      <c r="C34" s="103"/>
      <c r="D34" s="103"/>
      <c r="E34" s="37"/>
      <c r="F34" s="108" t="s">
        <v>549</v>
      </c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</row>
    <row r="35" spans="1:38" ht="12" customHeight="1">
      <c r="A35" s="103" t="s">
        <v>550</v>
      </c>
      <c r="B35" s="103"/>
      <c r="C35" s="103"/>
      <c r="D35" s="103" t="s">
        <v>551</v>
      </c>
      <c r="E35" s="6"/>
      <c r="F35" s="108" t="s">
        <v>552</v>
      </c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1:38" ht="12" customHeight="1">
      <c r="A36" s="103"/>
      <c r="B36" s="103"/>
      <c r="C36" s="103"/>
      <c r="D36" s="103"/>
      <c r="E36" s="6"/>
      <c r="F36" s="6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</row>
    <row r="37" spans="1:38" ht="12" customHeight="1">
      <c r="A37" s="196"/>
      <c r="B37" s="196"/>
      <c r="C37" s="196"/>
      <c r="D37" s="196"/>
      <c r="E37" s="197"/>
      <c r="F37" s="197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</row>
    <row r="38" spans="1:38" ht="14.25" customHeight="1">
      <c r="A38" s="103"/>
      <c r="B38" s="103"/>
      <c r="C38" s="103"/>
      <c r="D38" s="103"/>
      <c r="E38" s="6"/>
      <c r="F38" s="6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</row>
    <row r="39" spans="1:38" ht="12.75" customHeight="1">
      <c r="A39" s="115" t="s">
        <v>557</v>
      </c>
      <c r="B39" s="115"/>
      <c r="C39" s="115"/>
      <c r="D39" s="115"/>
      <c r="E39" s="6"/>
      <c r="F39" s="6"/>
      <c r="G39" s="54"/>
      <c r="H39" s="54"/>
      <c r="I39" s="54"/>
      <c r="J39" s="54"/>
      <c r="K39" s="54"/>
      <c r="L39" s="54"/>
      <c r="M39" s="54"/>
      <c r="N39" s="54"/>
      <c r="O39" s="54"/>
      <c r="P39" s="54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</row>
    <row r="40" spans="1:38" ht="38.25" customHeight="1">
      <c r="A40" s="93" t="s">
        <v>16</v>
      </c>
      <c r="B40" s="93" t="s">
        <v>520</v>
      </c>
      <c r="C40" s="93"/>
      <c r="D40" s="94" t="s">
        <v>531</v>
      </c>
      <c r="E40" s="93" t="s">
        <v>532</v>
      </c>
      <c r="F40" s="93" t="s">
        <v>533</v>
      </c>
      <c r="G40" s="93" t="s">
        <v>553</v>
      </c>
      <c r="H40" s="93" t="s">
        <v>535</v>
      </c>
      <c r="I40" s="193" t="s">
        <v>536</v>
      </c>
      <c r="J40" s="195" t="s">
        <v>537</v>
      </c>
      <c r="K40" s="194" t="s">
        <v>558</v>
      </c>
      <c r="L40" s="95" t="s">
        <v>539</v>
      </c>
      <c r="M40" s="116" t="s">
        <v>559</v>
      </c>
      <c r="N40" s="93" t="s">
        <v>560</v>
      </c>
      <c r="O40" s="92" t="s">
        <v>541</v>
      </c>
      <c r="P40" s="260" t="s">
        <v>542</v>
      </c>
      <c r="Q40" s="230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</row>
    <row r="41" spans="1:38" ht="12.75" customHeight="1">
      <c r="A41" s="183"/>
      <c r="B41" s="231"/>
      <c r="C41" s="227"/>
      <c r="D41" s="227"/>
      <c r="E41" s="183"/>
      <c r="F41" s="183"/>
      <c r="G41" s="183"/>
      <c r="H41" s="183"/>
      <c r="I41" s="185"/>
      <c r="J41" s="185"/>
      <c r="K41" s="183"/>
      <c r="L41" s="186"/>
      <c r="M41" s="273"/>
      <c r="N41" s="183"/>
      <c r="O41" s="185"/>
      <c r="P41" s="231"/>
      <c r="Q41" s="226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118"/>
      <c r="AK41" s="118"/>
      <c r="AL41" s="118"/>
    </row>
    <row r="42" spans="1:38" s="268" customFormat="1" ht="12.75" customHeight="1">
      <c r="A42" s="183"/>
      <c r="B42" s="231"/>
      <c r="C42" s="227"/>
      <c r="D42" s="227"/>
      <c r="E42" s="183"/>
      <c r="F42" s="183"/>
      <c r="G42" s="183"/>
      <c r="H42" s="183"/>
      <c r="I42" s="185"/>
      <c r="J42" s="185"/>
      <c r="K42" s="183"/>
      <c r="L42" s="186"/>
      <c r="M42" s="273"/>
      <c r="N42" s="183"/>
      <c r="O42" s="185"/>
      <c r="P42" s="231"/>
      <c r="Q42" s="226"/>
      <c r="R42" s="266"/>
      <c r="S42" s="266"/>
      <c r="T42" s="266"/>
      <c r="U42" s="266"/>
      <c r="V42" s="266"/>
      <c r="W42" s="266"/>
      <c r="X42" s="266"/>
      <c r="Y42" s="266"/>
      <c r="Z42" s="266"/>
      <c r="AA42" s="266"/>
      <c r="AB42" s="266"/>
      <c r="AC42" s="266"/>
      <c r="AD42" s="266"/>
      <c r="AE42" s="266"/>
      <c r="AF42" s="266"/>
      <c r="AG42" s="266"/>
      <c r="AH42" s="266"/>
      <c r="AI42" s="266"/>
      <c r="AJ42" s="267"/>
      <c r="AK42" s="267"/>
      <c r="AL42" s="267"/>
    </row>
    <row r="43" spans="1:38" s="268" customFormat="1" ht="15" customHeight="1">
      <c r="A43" s="267"/>
      <c r="B43" s="226"/>
      <c r="C43" s="269"/>
      <c r="D43" s="269"/>
      <c r="E43" s="267"/>
      <c r="F43" s="267"/>
      <c r="G43" s="267"/>
      <c r="H43" s="267"/>
      <c r="I43" s="270"/>
      <c r="J43" s="270"/>
      <c r="K43" s="267"/>
      <c r="L43" s="271"/>
      <c r="M43" s="272"/>
      <c r="N43" s="267"/>
      <c r="O43" s="270"/>
      <c r="P43" s="226"/>
      <c r="R43" s="266"/>
      <c r="S43" s="266"/>
      <c r="T43" s="266"/>
      <c r="U43" s="266"/>
      <c r="V43" s="266"/>
      <c r="W43" s="266"/>
      <c r="X43" s="266"/>
      <c r="Y43" s="266"/>
      <c r="Z43" s="266"/>
      <c r="AA43" s="266"/>
      <c r="AB43" s="266"/>
      <c r="AC43" s="266"/>
      <c r="AD43" s="266"/>
      <c r="AE43" s="266"/>
      <c r="AF43" s="266"/>
      <c r="AG43" s="266"/>
      <c r="AH43" s="266"/>
      <c r="AI43" s="266"/>
    </row>
    <row r="44" spans="1:38" ht="12.75" customHeight="1">
      <c r="A44" s="118"/>
      <c r="B44" s="120"/>
      <c r="C44" s="117"/>
      <c r="D44" s="117"/>
      <c r="E44" s="118"/>
      <c r="F44" s="118"/>
      <c r="G44" s="118"/>
      <c r="H44" s="121"/>
      <c r="I44" s="121"/>
      <c r="J44" s="121"/>
      <c r="K44" s="117"/>
      <c r="L44" s="118"/>
      <c r="M44" s="118"/>
      <c r="N44" s="118"/>
      <c r="O44" s="121"/>
      <c r="P44" s="121"/>
      <c r="Q44" s="121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118"/>
      <c r="AK44" s="118"/>
      <c r="AL44" s="118"/>
    </row>
    <row r="45" spans="1:38" ht="13.8">
      <c r="A45" s="122" t="s">
        <v>561</v>
      </c>
      <c r="B45" s="122"/>
      <c r="C45" s="122"/>
      <c r="D45" s="122"/>
      <c r="E45" s="123"/>
      <c r="F45" s="101"/>
      <c r="G45" s="101"/>
      <c r="H45" s="101"/>
      <c r="I45" s="101"/>
      <c r="J45" s="1"/>
      <c r="K45" s="6"/>
      <c r="L45" s="6"/>
      <c r="M45" s="6"/>
      <c r="N45" s="1"/>
      <c r="O45" s="1"/>
      <c r="P45" s="37"/>
      <c r="Q45" s="37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37"/>
      <c r="AK45" s="37"/>
      <c r="AL45" s="37"/>
    </row>
    <row r="46" spans="1:38" ht="39.6">
      <c r="A46" s="93" t="s">
        <v>16</v>
      </c>
      <c r="B46" s="93" t="s">
        <v>520</v>
      </c>
      <c r="C46" s="93"/>
      <c r="D46" s="94" t="s">
        <v>531</v>
      </c>
      <c r="E46" s="93" t="s">
        <v>532</v>
      </c>
      <c r="F46" s="93" t="s">
        <v>533</v>
      </c>
      <c r="G46" s="93" t="s">
        <v>553</v>
      </c>
      <c r="H46" s="93" t="s">
        <v>535</v>
      </c>
      <c r="I46" s="93" t="s">
        <v>536</v>
      </c>
      <c r="J46" s="92" t="s">
        <v>537</v>
      </c>
      <c r="K46" s="92" t="s">
        <v>562</v>
      </c>
      <c r="L46" s="95" t="s">
        <v>539</v>
      </c>
      <c r="M46" s="116" t="s">
        <v>559</v>
      </c>
      <c r="N46" s="93" t="s">
        <v>560</v>
      </c>
      <c r="O46" s="93" t="s">
        <v>541</v>
      </c>
      <c r="P46" s="94" t="s">
        <v>542</v>
      </c>
      <c r="Q46" s="229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37"/>
      <c r="AK46" s="37"/>
      <c r="AL46" s="37"/>
    </row>
    <row r="47" spans="1:38" ht="12.75" customHeight="1">
      <c r="A47" s="284"/>
      <c r="B47" s="285"/>
      <c r="C47" s="286"/>
      <c r="D47" s="286"/>
      <c r="E47" s="284"/>
      <c r="F47" s="284"/>
      <c r="G47" s="284"/>
      <c r="H47" s="284"/>
      <c r="I47" s="287"/>
      <c r="J47" s="287"/>
      <c r="K47" s="284"/>
      <c r="L47" s="288"/>
      <c r="M47" s="289"/>
      <c r="N47" s="284"/>
      <c r="O47" s="287"/>
      <c r="P47" s="285"/>
      <c r="Q47" s="226"/>
      <c r="R47" s="54"/>
      <c r="S47" s="54"/>
      <c r="T47" s="37"/>
      <c r="U47" s="54"/>
      <c r="V47" s="37"/>
      <c r="W47" s="54"/>
      <c r="X47" s="37"/>
      <c r="Y47" s="54"/>
      <c r="Z47" s="37"/>
      <c r="AA47" s="54"/>
      <c r="AB47" s="37"/>
      <c r="AC47" s="54"/>
      <c r="AD47" s="37"/>
      <c r="AE47" s="54"/>
      <c r="AF47" s="37"/>
      <c r="AG47" s="119"/>
      <c r="AH47" s="117"/>
      <c r="AI47" s="117"/>
      <c r="AJ47" s="118"/>
      <c r="AK47" s="118"/>
      <c r="AL47" s="118"/>
    </row>
    <row r="48" spans="1:38" s="243" customFormat="1" ht="12.75" customHeight="1">
      <c r="A48" s="284"/>
      <c r="B48" s="285"/>
      <c r="C48" s="286"/>
      <c r="D48" s="286"/>
      <c r="E48" s="284"/>
      <c r="F48" s="284"/>
      <c r="G48" s="284"/>
      <c r="H48" s="284"/>
      <c r="I48" s="287"/>
      <c r="J48" s="287"/>
      <c r="K48" s="284"/>
      <c r="L48" s="288"/>
      <c r="M48" s="289"/>
      <c r="N48" s="284"/>
      <c r="O48" s="287"/>
      <c r="P48" s="285"/>
      <c r="Q48" s="239"/>
      <c r="R48" s="54"/>
      <c r="S48" s="54"/>
      <c r="T48" s="37"/>
      <c r="U48" s="54"/>
      <c r="V48" s="37"/>
      <c r="W48" s="54"/>
      <c r="X48" s="37"/>
      <c r="Y48" s="54"/>
      <c r="Z48" s="37"/>
      <c r="AA48" s="54"/>
      <c r="AB48" s="37"/>
      <c r="AC48" s="54"/>
      <c r="AD48" s="37"/>
      <c r="AE48" s="54"/>
      <c r="AF48" s="37"/>
      <c r="AG48" s="242"/>
      <c r="AH48" s="240"/>
      <c r="AI48" s="240"/>
      <c r="AJ48" s="241"/>
      <c r="AK48" s="241"/>
      <c r="AL48" s="241"/>
    </row>
    <row r="49" spans="1:38" ht="38.25" customHeight="1">
      <c r="A49" s="91" t="s">
        <v>567</v>
      </c>
      <c r="B49" s="124"/>
      <c r="C49" s="124"/>
      <c r="D49" s="125"/>
      <c r="E49" s="109"/>
      <c r="F49" s="6"/>
      <c r="G49" s="6"/>
      <c r="H49" s="110"/>
      <c r="I49" s="126"/>
      <c r="J49" s="1"/>
      <c r="K49" s="6"/>
      <c r="L49" s="6"/>
      <c r="M49" s="6"/>
      <c r="N49" s="1"/>
      <c r="O49" s="1"/>
      <c r="R49" s="54"/>
      <c r="S49" s="54"/>
      <c r="T49" s="37"/>
      <c r="U49" s="54"/>
      <c r="V49" s="37"/>
      <c r="W49" s="54"/>
      <c r="X49" s="37"/>
      <c r="Y49" s="54"/>
      <c r="Z49" s="37"/>
      <c r="AA49" s="54"/>
      <c r="AB49" s="37"/>
      <c r="AC49" s="54"/>
      <c r="AD49" s="37"/>
      <c r="AE49" s="54"/>
      <c r="AF49" s="37"/>
      <c r="AG49" s="1"/>
      <c r="AH49" s="1"/>
      <c r="AI49" s="1"/>
      <c r="AJ49" s="6"/>
      <c r="AK49" s="1"/>
    </row>
    <row r="50" spans="1:38" ht="39.6">
      <c r="A50" s="92" t="s">
        <v>16</v>
      </c>
      <c r="B50" s="93" t="s">
        <v>520</v>
      </c>
      <c r="C50" s="93"/>
      <c r="D50" s="94" t="s">
        <v>531</v>
      </c>
      <c r="E50" s="93" t="s">
        <v>532</v>
      </c>
      <c r="F50" s="93" t="s">
        <v>533</v>
      </c>
      <c r="G50" s="93" t="s">
        <v>534</v>
      </c>
      <c r="H50" s="93" t="s">
        <v>535</v>
      </c>
      <c r="I50" s="93" t="s">
        <v>536</v>
      </c>
      <c r="J50" s="92" t="s">
        <v>537</v>
      </c>
      <c r="K50" s="113" t="s">
        <v>554</v>
      </c>
      <c r="L50" s="114" t="s">
        <v>539</v>
      </c>
      <c r="M50" s="95" t="s">
        <v>540</v>
      </c>
      <c r="N50" s="93" t="s">
        <v>541</v>
      </c>
      <c r="O50" s="94" t="s">
        <v>542</v>
      </c>
      <c r="P50" s="193" t="s">
        <v>543</v>
      </c>
      <c r="Q50" s="195" t="s">
        <v>811</v>
      </c>
      <c r="R50" s="54"/>
      <c r="S50" s="54"/>
      <c r="T50" s="37"/>
      <c r="U50" s="54"/>
      <c r="V50" s="37"/>
      <c r="W50" s="54"/>
      <c r="X50" s="37"/>
      <c r="Y50" s="54"/>
      <c r="Z50" s="37"/>
      <c r="AA50" s="54"/>
      <c r="AB50" s="37"/>
      <c r="AC50" s="54"/>
      <c r="AD50" s="37"/>
      <c r="AE50" s="54"/>
      <c r="AF50" s="37"/>
      <c r="AG50" s="37"/>
      <c r="AH50" s="37"/>
      <c r="AI50" s="37"/>
      <c r="AJ50" s="37"/>
      <c r="AK50" s="37"/>
      <c r="AL50" s="37"/>
    </row>
    <row r="51" spans="1:38" ht="12.75" customHeight="1">
      <c r="A51" s="183">
        <v>1</v>
      </c>
      <c r="B51" s="184">
        <v>45356</v>
      </c>
      <c r="C51" s="227"/>
      <c r="D51" s="227" t="s">
        <v>294</v>
      </c>
      <c r="E51" s="183" t="s">
        <v>843</v>
      </c>
      <c r="F51" s="183">
        <v>38.94</v>
      </c>
      <c r="G51" s="183">
        <v>34.64</v>
      </c>
      <c r="H51" s="183"/>
      <c r="I51" s="183" t="s">
        <v>881</v>
      </c>
      <c r="J51" s="183" t="s">
        <v>545</v>
      </c>
      <c r="K51" s="183"/>
      <c r="L51" s="245"/>
      <c r="M51" s="246"/>
      <c r="N51" s="183"/>
      <c r="O51" s="231"/>
      <c r="P51" s="186">
        <f>VLOOKUP(D51,'MidCap Intra'!$B$11:$C$571,2,0)</f>
        <v>38.01</v>
      </c>
      <c r="Q51" s="244"/>
      <c r="R51" s="54" t="s">
        <v>844</v>
      </c>
      <c r="S51" s="54"/>
      <c r="T51" s="37"/>
      <c r="U51" s="54"/>
      <c r="V51" s="37"/>
      <c r="W51" s="54"/>
      <c r="X51" s="37"/>
      <c r="Y51" s="54"/>
      <c r="Z51" s="37"/>
      <c r="AA51" s="54"/>
      <c r="AB51" s="37"/>
      <c r="AC51" s="54"/>
      <c r="AD51" s="37"/>
      <c r="AE51" s="54"/>
      <c r="AF51" s="37"/>
    </row>
    <row r="52" spans="1:38" ht="12.75" customHeight="1">
      <c r="A52" s="183">
        <v>2</v>
      </c>
      <c r="B52" s="184">
        <v>45498</v>
      </c>
      <c r="C52" s="227"/>
      <c r="D52" s="227" t="s">
        <v>474</v>
      </c>
      <c r="E52" s="183" t="s">
        <v>544</v>
      </c>
      <c r="F52" s="183" t="s">
        <v>900</v>
      </c>
      <c r="G52" s="183">
        <v>3600</v>
      </c>
      <c r="H52" s="183"/>
      <c r="I52" s="183" t="s">
        <v>901</v>
      </c>
      <c r="J52" s="183" t="s">
        <v>545</v>
      </c>
      <c r="K52" s="183"/>
      <c r="L52" s="245"/>
      <c r="M52" s="246"/>
      <c r="N52" s="183"/>
      <c r="O52" s="231"/>
      <c r="P52" s="186">
        <f>VLOOKUP(D52,'MidCap Intra'!$B$11:$C$571,2,0)</f>
        <v>3896.85</v>
      </c>
      <c r="Q52" s="244"/>
      <c r="R52" s="54" t="s">
        <v>844</v>
      </c>
      <c r="S52" s="54"/>
      <c r="T52" s="37"/>
      <c r="U52" s="54"/>
      <c r="V52" s="37"/>
      <c r="W52" s="54"/>
      <c r="X52" s="37"/>
      <c r="Y52" s="54"/>
      <c r="Z52" s="37"/>
      <c r="AA52" s="54"/>
      <c r="AB52" s="37"/>
      <c r="AC52" s="54"/>
      <c r="AD52" s="37"/>
      <c r="AE52" s="54"/>
      <c r="AF52" s="37"/>
    </row>
    <row r="53" spans="1:38" ht="12.75" customHeight="1">
      <c r="A53" s="183"/>
      <c r="B53" s="184"/>
      <c r="C53" s="227"/>
      <c r="D53" s="227"/>
      <c r="E53" s="183"/>
      <c r="F53" s="183"/>
      <c r="G53" s="183"/>
      <c r="H53" s="183"/>
      <c r="I53" s="183"/>
      <c r="J53" s="183"/>
      <c r="K53" s="183"/>
      <c r="L53" s="245"/>
      <c r="M53" s="246"/>
      <c r="N53" s="183"/>
      <c r="O53" s="231"/>
      <c r="P53" s="186"/>
      <c r="Q53" s="244"/>
      <c r="R53" s="54"/>
      <c r="S53" s="54"/>
      <c r="T53" s="37"/>
      <c r="U53" s="54"/>
      <c r="V53" s="37"/>
      <c r="W53" s="54"/>
      <c r="X53" s="37"/>
      <c r="Y53" s="54"/>
      <c r="Z53" s="37"/>
      <c r="AA53" s="54"/>
      <c r="AB53" s="37"/>
      <c r="AC53" s="54"/>
      <c r="AD53" s="37"/>
      <c r="AE53" s="54"/>
      <c r="AF53" s="37"/>
    </row>
    <row r="54" spans="1:38" ht="12.75" customHeight="1">
      <c r="A54" s="183"/>
      <c r="B54" s="184"/>
      <c r="C54" s="227"/>
      <c r="D54" s="227"/>
      <c r="E54" s="183"/>
      <c r="F54" s="183"/>
      <c r="G54" s="183"/>
      <c r="H54" s="183"/>
      <c r="I54" s="183"/>
      <c r="J54" s="183"/>
      <c r="K54" s="183"/>
      <c r="L54" s="245"/>
      <c r="M54" s="246"/>
      <c r="N54" s="183"/>
      <c r="O54" s="231"/>
      <c r="P54" s="184"/>
      <c r="Q54" s="244"/>
      <c r="R54" s="54"/>
      <c r="S54" s="54"/>
      <c r="T54" s="37"/>
      <c r="U54" s="54"/>
      <c r="V54" s="37"/>
      <c r="W54" s="54"/>
      <c r="X54" s="37"/>
      <c r="Y54" s="54"/>
      <c r="Z54" s="37"/>
      <c r="AA54" s="54"/>
      <c r="AB54" s="37"/>
      <c r="AC54" s="54"/>
      <c r="AD54" s="37"/>
      <c r="AE54" s="54"/>
      <c r="AF54" s="37"/>
    </row>
    <row r="55" spans="1:38" ht="12.75" customHeight="1">
      <c r="A55" s="103" t="s">
        <v>547</v>
      </c>
      <c r="B55" s="103"/>
      <c r="C55" s="103"/>
      <c r="D55" s="54"/>
      <c r="E55" s="37"/>
      <c r="F55" s="108" t="s">
        <v>549</v>
      </c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37"/>
      <c r="U55" s="54"/>
      <c r="V55" s="37"/>
      <c r="W55" s="54"/>
      <c r="X55" s="37"/>
      <c r="Y55" s="54"/>
      <c r="Z55" s="37"/>
      <c r="AA55" s="54"/>
      <c r="AB55" s="37"/>
      <c r="AC55" s="54"/>
      <c r="AD55" s="37"/>
      <c r="AE55" s="54"/>
      <c r="AF55" s="37"/>
    </row>
    <row r="56" spans="1:38" ht="12.75" customHeight="1">
      <c r="A56" s="107" t="s">
        <v>548</v>
      </c>
      <c r="B56" s="103"/>
      <c r="C56" s="103"/>
      <c r="D56" s="54"/>
      <c r="E56" s="37"/>
      <c r="F56" s="108" t="s">
        <v>552</v>
      </c>
      <c r="G56" s="54"/>
      <c r="H56" s="54" t="s">
        <v>569</v>
      </c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37"/>
      <c r="U56" s="54"/>
      <c r="V56" s="37"/>
      <c r="W56" s="54"/>
      <c r="X56" s="37"/>
      <c r="Y56" s="54"/>
      <c r="Z56" s="37"/>
      <c r="AA56" s="54"/>
      <c r="AB56" s="37"/>
      <c r="AC56" s="54"/>
      <c r="AD56" s="37"/>
      <c r="AE56" s="54"/>
      <c r="AF56" s="37"/>
    </row>
    <row r="57" spans="1:38" ht="12.75" customHeight="1">
      <c r="A57" s="54"/>
      <c r="B57" s="54"/>
      <c r="C57" s="103"/>
      <c r="D57" s="54"/>
      <c r="E57" s="37"/>
      <c r="F57" s="108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37"/>
      <c r="U57" s="54"/>
      <c r="V57" s="37"/>
      <c r="W57" s="54"/>
      <c r="X57" s="37"/>
      <c r="Y57" s="54"/>
      <c r="Z57" s="37"/>
      <c r="AA57" s="54"/>
      <c r="AB57" s="37"/>
      <c r="AC57" s="54"/>
      <c r="AD57" s="37"/>
      <c r="AE57" s="54"/>
      <c r="AF57" s="37"/>
    </row>
    <row r="58" spans="1:38" ht="12.75" customHeight="1">
      <c r="A58" s="54"/>
      <c r="B58" s="54"/>
      <c r="C58" s="103"/>
      <c r="D58" s="54"/>
      <c r="E58" s="37"/>
      <c r="F58" s="108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37"/>
      <c r="U58" s="54"/>
      <c r="V58" s="37"/>
      <c r="W58" s="54"/>
      <c r="X58" s="37"/>
      <c r="Y58" s="54"/>
      <c r="Z58" s="37"/>
      <c r="AA58" s="54"/>
      <c r="AB58" s="37"/>
      <c r="AC58" s="54"/>
      <c r="AD58" s="37"/>
    </row>
    <row r="59" spans="1:38" ht="12.75" customHeight="1">
      <c r="A59" s="54"/>
      <c r="B59" s="54"/>
      <c r="C59" s="103"/>
      <c r="D59" s="54"/>
      <c r="E59" s="37"/>
      <c r="F59" s="108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37"/>
      <c r="U59" s="54"/>
      <c r="V59" s="37"/>
      <c r="W59" s="54"/>
      <c r="X59" s="37"/>
      <c r="Y59" s="54"/>
      <c r="Z59" s="37"/>
      <c r="AA59" s="54"/>
      <c r="AB59" s="37"/>
      <c r="AC59" s="54"/>
      <c r="AD59" s="37"/>
    </row>
    <row r="60" spans="1:38" ht="12.75" customHeight="1">
      <c r="A60" s="54"/>
      <c r="B60" s="54"/>
      <c r="C60" s="103"/>
      <c r="D60" s="54"/>
      <c r="E60" s="37"/>
      <c r="F60" s="108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37"/>
      <c r="U60" s="54"/>
      <c r="V60" s="37"/>
      <c r="W60" s="54"/>
      <c r="X60" s="37"/>
      <c r="Y60" s="54"/>
      <c r="Z60" s="37"/>
      <c r="AA60" s="54"/>
      <c r="AB60" s="37"/>
      <c r="AC60" s="54"/>
      <c r="AD60" s="37"/>
    </row>
    <row r="61" spans="1:38" ht="12.75" customHeight="1">
      <c r="A61" s="54"/>
      <c r="B61" s="54"/>
      <c r="C61" s="103"/>
      <c r="D61" s="54"/>
      <c r="E61" s="37"/>
      <c r="F61" s="108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37"/>
      <c r="U61" s="54"/>
      <c r="V61" s="37"/>
      <c r="W61" s="54"/>
      <c r="X61" s="37"/>
      <c r="Y61" s="54"/>
      <c r="Z61" s="37"/>
      <c r="AA61" s="54"/>
      <c r="AB61" s="37"/>
      <c r="AC61" s="54"/>
      <c r="AD61" s="37"/>
    </row>
    <row r="62" spans="1:38" ht="12.75" customHeight="1">
      <c r="A62" s="54"/>
      <c r="B62" s="54"/>
      <c r="C62" s="103"/>
      <c r="D62" s="54"/>
      <c r="E62" s="37"/>
      <c r="F62" s="108"/>
      <c r="G62" s="54"/>
      <c r="H62" s="37"/>
      <c r="I62" s="54"/>
      <c r="J62" s="54"/>
      <c r="K62" s="54"/>
      <c r="L62" s="54"/>
      <c r="M62" s="54"/>
      <c r="N62" s="54"/>
      <c r="O62" s="54"/>
      <c r="P62" s="54"/>
      <c r="Q62" s="54"/>
      <c r="S62" s="54"/>
      <c r="T62" s="37"/>
      <c r="U62" s="54"/>
      <c r="V62" s="37"/>
      <c r="W62" s="54"/>
      <c r="X62" s="37"/>
      <c r="Y62" s="54"/>
      <c r="Z62" s="37"/>
      <c r="AA62" s="54"/>
      <c r="AB62" s="37"/>
      <c r="AC62" s="54"/>
      <c r="AD62" s="37"/>
    </row>
    <row r="63" spans="1:38" ht="12.75" customHeight="1">
      <c r="A63" s="54"/>
      <c r="B63" s="54"/>
      <c r="C63" s="103"/>
      <c r="D63" s="54"/>
      <c r="E63" s="37"/>
      <c r="F63" s="108"/>
      <c r="G63" s="54"/>
      <c r="H63" s="37"/>
      <c r="I63" s="54"/>
      <c r="J63" s="54"/>
      <c r="K63" s="54"/>
      <c r="L63" s="54"/>
      <c r="M63" s="54"/>
      <c r="N63" s="54"/>
      <c r="O63" s="54"/>
      <c r="P63" s="54"/>
      <c r="Q63" s="54"/>
      <c r="S63" s="54"/>
      <c r="T63" s="37"/>
      <c r="U63" s="54"/>
      <c r="V63" s="37"/>
      <c r="W63" s="54"/>
      <c r="X63" s="37"/>
      <c r="Y63" s="54"/>
      <c r="Z63" s="37"/>
      <c r="AA63" s="54"/>
      <c r="AB63" s="37"/>
      <c r="AC63" s="54"/>
      <c r="AD63" s="37"/>
    </row>
    <row r="64" spans="1:38" ht="12.75" customHeight="1">
      <c r="A64" s="54"/>
      <c r="B64" s="54"/>
      <c r="C64" s="97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S64" s="54"/>
      <c r="T64" s="37"/>
      <c r="U64" s="54"/>
      <c r="V64" s="37"/>
      <c r="W64" s="54"/>
      <c r="X64" s="37"/>
      <c r="Y64" s="54"/>
      <c r="Z64" s="37"/>
      <c r="AA64" s="54"/>
      <c r="AB64" s="37"/>
      <c r="AC64" s="54"/>
      <c r="AD64" s="37"/>
    </row>
    <row r="65" spans="1:30" ht="38.25" customHeight="1">
      <c r="A65" s="37"/>
      <c r="B65" s="127" t="s">
        <v>570</v>
      </c>
      <c r="C65" s="127"/>
      <c r="D65" s="54"/>
      <c r="E65" s="127"/>
      <c r="F65" s="6"/>
      <c r="G65" s="6"/>
      <c r="H65" s="111"/>
      <c r="I65" s="6"/>
      <c r="J65" s="111"/>
      <c r="K65" s="112"/>
      <c r="L65" s="6"/>
      <c r="M65" s="6"/>
      <c r="N65" s="1"/>
      <c r="O65" s="54"/>
      <c r="P65" s="54"/>
      <c r="Q65" s="198"/>
      <c r="R65" s="54"/>
      <c r="S65" s="54"/>
      <c r="T65" s="37"/>
      <c r="U65" s="54"/>
      <c r="V65" s="37"/>
      <c r="W65" s="54"/>
      <c r="X65" s="37"/>
      <c r="Y65" s="54"/>
      <c r="Z65" s="37"/>
      <c r="AA65" s="54"/>
      <c r="AB65" s="37"/>
      <c r="AC65" s="54"/>
      <c r="AD65" s="37"/>
    </row>
    <row r="66" spans="1:30" ht="12.75" customHeight="1">
      <c r="A66" s="92" t="s">
        <v>16</v>
      </c>
      <c r="B66" s="93" t="s">
        <v>520</v>
      </c>
      <c r="C66" s="93"/>
      <c r="D66" s="94" t="s">
        <v>531</v>
      </c>
      <c r="E66" s="93" t="s">
        <v>532</v>
      </c>
      <c r="F66" s="93" t="s">
        <v>533</v>
      </c>
      <c r="G66" s="93" t="s">
        <v>571</v>
      </c>
      <c r="H66" s="93" t="s">
        <v>572</v>
      </c>
      <c r="I66" s="93" t="s">
        <v>536</v>
      </c>
      <c r="J66" s="128" t="s">
        <v>537</v>
      </c>
      <c r="K66" s="93" t="s">
        <v>538</v>
      </c>
      <c r="L66" s="93" t="s">
        <v>573</v>
      </c>
      <c r="M66" s="93" t="s">
        <v>541</v>
      </c>
      <c r="N66" s="94" t="s">
        <v>542</v>
      </c>
      <c r="O66" s="54"/>
      <c r="P66" s="54"/>
      <c r="Q66" s="198"/>
      <c r="R66" s="54"/>
      <c r="S66" s="54"/>
      <c r="T66" s="37"/>
      <c r="U66" s="54"/>
      <c r="V66" s="37"/>
      <c r="W66" s="54"/>
      <c r="X66" s="37"/>
      <c r="Y66" s="54"/>
      <c r="Z66" s="37"/>
      <c r="AA66" s="54"/>
      <c r="AB66" s="37"/>
      <c r="AC66" s="54"/>
      <c r="AD66" s="37"/>
    </row>
    <row r="67" spans="1:30" ht="12.75" customHeight="1">
      <c r="A67" s="129">
        <v>1</v>
      </c>
      <c r="B67" s="130">
        <v>41579</v>
      </c>
      <c r="C67" s="130"/>
      <c r="D67" s="131" t="s">
        <v>574</v>
      </c>
      <c r="E67" s="132" t="s">
        <v>544</v>
      </c>
      <c r="F67" s="133">
        <v>82</v>
      </c>
      <c r="G67" s="132" t="s">
        <v>575</v>
      </c>
      <c r="H67" s="132">
        <v>100</v>
      </c>
      <c r="I67" s="134">
        <v>100</v>
      </c>
      <c r="J67" s="135" t="s">
        <v>576</v>
      </c>
      <c r="K67" s="136">
        <f t="shared" ref="K67:K98" si="24">H67-F67</f>
        <v>18</v>
      </c>
      <c r="L67" s="137">
        <f t="shared" ref="L67:L98" si="25">K67/F67</f>
        <v>0.21951219512195122</v>
      </c>
      <c r="M67" s="132" t="s">
        <v>546</v>
      </c>
      <c r="N67" s="138">
        <v>42657</v>
      </c>
      <c r="O67" s="54"/>
      <c r="P67" s="54"/>
      <c r="Q67" s="198"/>
      <c r="R67" s="54"/>
      <c r="S67" s="54"/>
      <c r="T67" s="37"/>
      <c r="U67" s="54"/>
      <c r="V67" s="37"/>
      <c r="W67" s="54"/>
      <c r="X67" s="37"/>
      <c r="Y67" s="54"/>
      <c r="Z67" s="37"/>
      <c r="AA67" s="54"/>
      <c r="AB67" s="37"/>
      <c r="AC67" s="54"/>
      <c r="AD67" s="37"/>
    </row>
    <row r="68" spans="1:30" ht="12.75" customHeight="1">
      <c r="A68" s="129">
        <v>2</v>
      </c>
      <c r="B68" s="130">
        <v>41794</v>
      </c>
      <c r="C68" s="130"/>
      <c r="D68" s="131" t="s">
        <v>577</v>
      </c>
      <c r="E68" s="132" t="s">
        <v>555</v>
      </c>
      <c r="F68" s="133">
        <v>257</v>
      </c>
      <c r="G68" s="132" t="s">
        <v>575</v>
      </c>
      <c r="H68" s="132">
        <v>300</v>
      </c>
      <c r="I68" s="134">
        <v>300</v>
      </c>
      <c r="J68" s="135" t="s">
        <v>576</v>
      </c>
      <c r="K68" s="136">
        <f t="shared" si="24"/>
        <v>43</v>
      </c>
      <c r="L68" s="137">
        <f t="shared" si="25"/>
        <v>0.16731517509727625</v>
      </c>
      <c r="M68" s="132" t="s">
        <v>546</v>
      </c>
      <c r="N68" s="138">
        <v>41822</v>
      </c>
      <c r="O68" s="54"/>
      <c r="P68" s="54"/>
      <c r="Q68" s="198"/>
      <c r="R68" s="54"/>
      <c r="S68" s="54"/>
      <c r="T68" s="37"/>
      <c r="U68" s="54"/>
      <c r="V68" s="37"/>
      <c r="W68" s="54"/>
      <c r="X68" s="37"/>
      <c r="Y68" s="54"/>
      <c r="Z68" s="37"/>
      <c r="AA68" s="54"/>
      <c r="AB68" s="37"/>
      <c r="AC68" s="54"/>
      <c r="AD68" s="37"/>
    </row>
    <row r="69" spans="1:30" ht="12.75" customHeight="1">
      <c r="A69" s="129">
        <v>3</v>
      </c>
      <c r="B69" s="130">
        <v>41828</v>
      </c>
      <c r="C69" s="130"/>
      <c r="D69" s="131" t="s">
        <v>578</v>
      </c>
      <c r="E69" s="132" t="s">
        <v>555</v>
      </c>
      <c r="F69" s="133">
        <v>393</v>
      </c>
      <c r="G69" s="132" t="s">
        <v>575</v>
      </c>
      <c r="H69" s="132">
        <v>468</v>
      </c>
      <c r="I69" s="134">
        <v>468</v>
      </c>
      <c r="J69" s="135" t="s">
        <v>576</v>
      </c>
      <c r="K69" s="136">
        <f t="shared" si="24"/>
        <v>75</v>
      </c>
      <c r="L69" s="137">
        <f t="shared" si="25"/>
        <v>0.19083969465648856</v>
      </c>
      <c r="M69" s="132" t="s">
        <v>546</v>
      </c>
      <c r="N69" s="138">
        <v>41863</v>
      </c>
      <c r="O69" s="54"/>
      <c r="P69" s="54"/>
      <c r="Q69" s="198"/>
      <c r="R69" s="54"/>
      <c r="S69" s="54"/>
      <c r="T69" s="37"/>
      <c r="U69" s="54"/>
      <c r="V69" s="37"/>
      <c r="W69" s="54"/>
      <c r="X69" s="37"/>
      <c r="Y69" s="54"/>
      <c r="Z69" s="37"/>
      <c r="AA69" s="54"/>
      <c r="AB69" s="37"/>
      <c r="AC69" s="54"/>
      <c r="AD69" s="37"/>
    </row>
    <row r="70" spans="1:30" ht="12.75" customHeight="1">
      <c r="A70" s="129">
        <v>4</v>
      </c>
      <c r="B70" s="130">
        <v>41857</v>
      </c>
      <c r="C70" s="130"/>
      <c r="D70" s="131" t="s">
        <v>579</v>
      </c>
      <c r="E70" s="132" t="s">
        <v>555</v>
      </c>
      <c r="F70" s="133">
        <v>205</v>
      </c>
      <c r="G70" s="132" t="s">
        <v>575</v>
      </c>
      <c r="H70" s="132">
        <v>275</v>
      </c>
      <c r="I70" s="134">
        <v>250</v>
      </c>
      <c r="J70" s="135" t="s">
        <v>576</v>
      </c>
      <c r="K70" s="136">
        <f t="shared" si="24"/>
        <v>70</v>
      </c>
      <c r="L70" s="137">
        <f t="shared" si="25"/>
        <v>0.34146341463414637</v>
      </c>
      <c r="M70" s="132" t="s">
        <v>546</v>
      </c>
      <c r="N70" s="138">
        <v>41962</v>
      </c>
      <c r="O70" s="54"/>
      <c r="P70" s="54"/>
      <c r="Q70" s="198"/>
      <c r="R70" s="54"/>
      <c r="S70" s="54"/>
      <c r="T70" s="37"/>
      <c r="U70" s="54"/>
      <c r="V70" s="37"/>
      <c r="W70" s="54"/>
      <c r="X70" s="37"/>
      <c r="Y70" s="54"/>
      <c r="Z70" s="37"/>
      <c r="AA70" s="54"/>
      <c r="AB70" s="37"/>
      <c r="AC70" s="54"/>
      <c r="AD70" s="37"/>
    </row>
    <row r="71" spans="1:30" ht="12.75" customHeight="1">
      <c r="A71" s="129">
        <v>5</v>
      </c>
      <c r="B71" s="130">
        <v>41886</v>
      </c>
      <c r="C71" s="130"/>
      <c r="D71" s="131" t="s">
        <v>580</v>
      </c>
      <c r="E71" s="132" t="s">
        <v>555</v>
      </c>
      <c r="F71" s="133">
        <v>162</v>
      </c>
      <c r="G71" s="132" t="s">
        <v>575</v>
      </c>
      <c r="H71" s="132">
        <v>190</v>
      </c>
      <c r="I71" s="134">
        <v>190</v>
      </c>
      <c r="J71" s="135" t="s">
        <v>576</v>
      </c>
      <c r="K71" s="136">
        <f t="shared" si="24"/>
        <v>28</v>
      </c>
      <c r="L71" s="137">
        <f t="shared" si="25"/>
        <v>0.1728395061728395</v>
      </c>
      <c r="M71" s="132" t="s">
        <v>546</v>
      </c>
      <c r="N71" s="138">
        <v>42006</v>
      </c>
      <c r="O71" s="54"/>
      <c r="P71" s="54"/>
      <c r="Q71" s="198"/>
      <c r="R71" s="54"/>
      <c r="S71" s="54"/>
      <c r="T71" s="37"/>
      <c r="U71" s="54"/>
      <c r="V71" s="37"/>
      <c r="W71" s="54"/>
      <c r="X71" s="37"/>
      <c r="Y71" s="54"/>
      <c r="Z71" s="37"/>
      <c r="AA71" s="54"/>
      <c r="AB71" s="37"/>
      <c r="AC71" s="54"/>
      <c r="AD71" s="37"/>
    </row>
    <row r="72" spans="1:30" ht="12.75" customHeight="1">
      <c r="A72" s="129">
        <v>6</v>
      </c>
      <c r="B72" s="130">
        <v>41886</v>
      </c>
      <c r="C72" s="130"/>
      <c r="D72" s="131" t="s">
        <v>581</v>
      </c>
      <c r="E72" s="132" t="s">
        <v>555</v>
      </c>
      <c r="F72" s="133">
        <v>75</v>
      </c>
      <c r="G72" s="132" t="s">
        <v>575</v>
      </c>
      <c r="H72" s="132">
        <v>91.5</v>
      </c>
      <c r="I72" s="134" t="s">
        <v>568</v>
      </c>
      <c r="J72" s="135" t="s">
        <v>582</v>
      </c>
      <c r="K72" s="136">
        <f t="shared" si="24"/>
        <v>16.5</v>
      </c>
      <c r="L72" s="137">
        <f t="shared" si="25"/>
        <v>0.22</v>
      </c>
      <c r="M72" s="132" t="s">
        <v>546</v>
      </c>
      <c r="N72" s="138">
        <v>41954</v>
      </c>
      <c r="O72" s="54"/>
      <c r="P72" s="54"/>
      <c r="Q72" s="198"/>
      <c r="R72" s="54"/>
      <c r="S72" s="54"/>
      <c r="T72" s="37"/>
      <c r="U72" s="54"/>
      <c r="V72" s="37"/>
      <c r="W72" s="54"/>
      <c r="X72" s="37"/>
      <c r="Y72" s="54"/>
      <c r="Z72" s="37"/>
      <c r="AA72" s="54"/>
      <c r="AB72" s="37"/>
      <c r="AC72" s="54"/>
      <c r="AD72" s="37"/>
    </row>
    <row r="73" spans="1:30" ht="12.75" customHeight="1">
      <c r="A73" s="129">
        <v>7</v>
      </c>
      <c r="B73" s="130">
        <v>41913</v>
      </c>
      <c r="C73" s="130"/>
      <c r="D73" s="131" t="s">
        <v>583</v>
      </c>
      <c r="E73" s="132" t="s">
        <v>555</v>
      </c>
      <c r="F73" s="133">
        <v>850</v>
      </c>
      <c r="G73" s="132" t="s">
        <v>575</v>
      </c>
      <c r="H73" s="132">
        <v>982.5</v>
      </c>
      <c r="I73" s="134">
        <v>1050</v>
      </c>
      <c r="J73" s="135" t="s">
        <v>584</v>
      </c>
      <c r="K73" s="136">
        <f t="shared" si="24"/>
        <v>132.5</v>
      </c>
      <c r="L73" s="137">
        <f t="shared" si="25"/>
        <v>0.15588235294117647</v>
      </c>
      <c r="M73" s="132" t="s">
        <v>546</v>
      </c>
      <c r="N73" s="138">
        <v>42039</v>
      </c>
      <c r="O73" s="54"/>
      <c r="P73" s="54"/>
      <c r="Q73" s="198"/>
      <c r="R73" s="54"/>
      <c r="S73" s="54"/>
      <c r="T73" s="37"/>
      <c r="U73" s="54"/>
      <c r="V73" s="37"/>
      <c r="W73" s="54"/>
      <c r="X73" s="37"/>
      <c r="Y73" s="54"/>
      <c r="Z73" s="37"/>
      <c r="AA73" s="54"/>
      <c r="AB73" s="37"/>
      <c r="AC73" s="54"/>
      <c r="AD73" s="37"/>
    </row>
    <row r="74" spans="1:30" ht="12.75" customHeight="1">
      <c r="A74" s="129">
        <v>8</v>
      </c>
      <c r="B74" s="130">
        <v>41913</v>
      </c>
      <c r="C74" s="130"/>
      <c r="D74" s="131" t="s">
        <v>585</v>
      </c>
      <c r="E74" s="132" t="s">
        <v>555</v>
      </c>
      <c r="F74" s="133">
        <v>475</v>
      </c>
      <c r="G74" s="132" t="s">
        <v>575</v>
      </c>
      <c r="H74" s="132">
        <v>515</v>
      </c>
      <c r="I74" s="134">
        <v>600</v>
      </c>
      <c r="J74" s="135" t="s">
        <v>586</v>
      </c>
      <c r="K74" s="136">
        <f t="shared" si="24"/>
        <v>40</v>
      </c>
      <c r="L74" s="137">
        <f t="shared" si="25"/>
        <v>8.4210526315789472E-2</v>
      </c>
      <c r="M74" s="132" t="s">
        <v>546</v>
      </c>
      <c r="N74" s="138">
        <v>41939</v>
      </c>
      <c r="O74" s="54"/>
      <c r="P74" s="54"/>
      <c r="Q74" s="198"/>
      <c r="R74" s="54"/>
      <c r="S74" s="54"/>
      <c r="T74" s="37"/>
      <c r="U74" s="54"/>
      <c r="V74" s="37"/>
      <c r="W74" s="54"/>
      <c r="X74" s="37"/>
      <c r="Y74" s="54"/>
      <c r="Z74" s="37"/>
      <c r="AA74" s="54"/>
      <c r="AB74" s="37"/>
      <c r="AC74" s="54"/>
      <c r="AD74" s="37"/>
    </row>
    <row r="75" spans="1:30" ht="12.75" customHeight="1">
      <c r="A75" s="129">
        <v>9</v>
      </c>
      <c r="B75" s="130">
        <v>41913</v>
      </c>
      <c r="C75" s="130"/>
      <c r="D75" s="131" t="s">
        <v>587</v>
      </c>
      <c r="E75" s="132" t="s">
        <v>555</v>
      </c>
      <c r="F75" s="133">
        <v>86</v>
      </c>
      <c r="G75" s="132" t="s">
        <v>575</v>
      </c>
      <c r="H75" s="132">
        <v>99</v>
      </c>
      <c r="I75" s="134">
        <v>140</v>
      </c>
      <c r="J75" s="135" t="s">
        <v>588</v>
      </c>
      <c r="K75" s="136">
        <f t="shared" si="24"/>
        <v>13</v>
      </c>
      <c r="L75" s="137">
        <f t="shared" si="25"/>
        <v>0.15116279069767441</v>
      </c>
      <c r="M75" s="132" t="s">
        <v>546</v>
      </c>
      <c r="N75" s="138">
        <v>41939</v>
      </c>
      <c r="O75" s="54"/>
      <c r="P75" s="54"/>
      <c r="Q75" s="198"/>
      <c r="R75" s="54"/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</row>
    <row r="76" spans="1:30" ht="12.75" customHeight="1">
      <c r="A76" s="129">
        <v>10</v>
      </c>
      <c r="B76" s="130">
        <v>41926</v>
      </c>
      <c r="C76" s="130"/>
      <c r="D76" s="131" t="s">
        <v>589</v>
      </c>
      <c r="E76" s="132" t="s">
        <v>555</v>
      </c>
      <c r="F76" s="133">
        <v>496.6</v>
      </c>
      <c r="G76" s="132" t="s">
        <v>575</v>
      </c>
      <c r="H76" s="132">
        <v>621</v>
      </c>
      <c r="I76" s="134">
        <v>580</v>
      </c>
      <c r="J76" s="135" t="s">
        <v>576</v>
      </c>
      <c r="K76" s="136">
        <f t="shared" si="24"/>
        <v>124.39999999999998</v>
      </c>
      <c r="L76" s="137">
        <f t="shared" si="25"/>
        <v>0.25050342327829234</v>
      </c>
      <c r="M76" s="132" t="s">
        <v>546</v>
      </c>
      <c r="N76" s="138">
        <v>42605</v>
      </c>
      <c r="O76" s="54"/>
      <c r="P76" s="54"/>
      <c r="Q76" s="198"/>
      <c r="R76" s="54"/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</row>
    <row r="77" spans="1:30" ht="12.75" customHeight="1">
      <c r="A77" s="129">
        <v>11</v>
      </c>
      <c r="B77" s="130">
        <v>41926</v>
      </c>
      <c r="C77" s="130"/>
      <c r="D77" s="131" t="s">
        <v>590</v>
      </c>
      <c r="E77" s="132" t="s">
        <v>555</v>
      </c>
      <c r="F77" s="133">
        <v>2481.9</v>
      </c>
      <c r="G77" s="132" t="s">
        <v>575</v>
      </c>
      <c r="H77" s="132">
        <v>2840</v>
      </c>
      <c r="I77" s="134">
        <v>2870</v>
      </c>
      <c r="J77" s="135" t="s">
        <v>591</v>
      </c>
      <c r="K77" s="136">
        <f t="shared" si="24"/>
        <v>358.09999999999991</v>
      </c>
      <c r="L77" s="137">
        <f t="shared" si="25"/>
        <v>0.14428462065353154</v>
      </c>
      <c r="M77" s="132" t="s">
        <v>546</v>
      </c>
      <c r="N77" s="138">
        <v>42017</v>
      </c>
      <c r="O77" s="54"/>
      <c r="P77" s="54"/>
      <c r="Q77" s="198"/>
      <c r="R77" s="54"/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</row>
    <row r="78" spans="1:30" ht="12.75" customHeight="1">
      <c r="A78" s="129">
        <v>12</v>
      </c>
      <c r="B78" s="130">
        <v>41928</v>
      </c>
      <c r="C78" s="130"/>
      <c r="D78" s="131" t="s">
        <v>592</v>
      </c>
      <c r="E78" s="132" t="s">
        <v>555</v>
      </c>
      <c r="F78" s="133">
        <v>84.5</v>
      </c>
      <c r="G78" s="132" t="s">
        <v>575</v>
      </c>
      <c r="H78" s="132">
        <v>93</v>
      </c>
      <c r="I78" s="134">
        <v>110</v>
      </c>
      <c r="J78" s="135" t="s">
        <v>593</v>
      </c>
      <c r="K78" s="136">
        <f t="shared" si="24"/>
        <v>8.5</v>
      </c>
      <c r="L78" s="137">
        <f t="shared" si="25"/>
        <v>0.10059171597633136</v>
      </c>
      <c r="M78" s="132" t="s">
        <v>546</v>
      </c>
      <c r="N78" s="138">
        <v>41939</v>
      </c>
      <c r="O78" s="54"/>
      <c r="P78" s="54"/>
      <c r="Q78" s="198"/>
      <c r="R78" s="54"/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</row>
    <row r="79" spans="1:30" ht="12.75" customHeight="1">
      <c r="A79" s="129">
        <v>13</v>
      </c>
      <c r="B79" s="130">
        <v>41928</v>
      </c>
      <c r="C79" s="130"/>
      <c r="D79" s="131" t="s">
        <v>594</v>
      </c>
      <c r="E79" s="132" t="s">
        <v>555</v>
      </c>
      <c r="F79" s="133">
        <v>401</v>
      </c>
      <c r="G79" s="132" t="s">
        <v>575</v>
      </c>
      <c r="H79" s="132">
        <v>428</v>
      </c>
      <c r="I79" s="134">
        <v>450</v>
      </c>
      <c r="J79" s="135" t="s">
        <v>595</v>
      </c>
      <c r="K79" s="136">
        <f t="shared" si="24"/>
        <v>27</v>
      </c>
      <c r="L79" s="137">
        <f t="shared" si="25"/>
        <v>6.7331670822942641E-2</v>
      </c>
      <c r="M79" s="132" t="s">
        <v>546</v>
      </c>
      <c r="N79" s="138">
        <v>42020</v>
      </c>
      <c r="O79" s="54"/>
      <c r="P79" s="54"/>
      <c r="Q79" s="198"/>
      <c r="R79" s="54"/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</row>
    <row r="80" spans="1:30" ht="12.75" customHeight="1">
      <c r="A80" s="129">
        <v>14</v>
      </c>
      <c r="B80" s="130">
        <v>41928</v>
      </c>
      <c r="C80" s="130"/>
      <c r="D80" s="131" t="s">
        <v>596</v>
      </c>
      <c r="E80" s="132" t="s">
        <v>555</v>
      </c>
      <c r="F80" s="133">
        <v>101</v>
      </c>
      <c r="G80" s="132" t="s">
        <v>575</v>
      </c>
      <c r="H80" s="132">
        <v>112</v>
      </c>
      <c r="I80" s="134">
        <v>120</v>
      </c>
      <c r="J80" s="135" t="s">
        <v>597</v>
      </c>
      <c r="K80" s="136">
        <f t="shared" si="24"/>
        <v>11</v>
      </c>
      <c r="L80" s="137">
        <f t="shared" si="25"/>
        <v>0.10891089108910891</v>
      </c>
      <c r="M80" s="132" t="s">
        <v>546</v>
      </c>
      <c r="N80" s="138">
        <v>41939</v>
      </c>
      <c r="O80" s="54"/>
      <c r="P80" s="54"/>
      <c r="Q80" s="198"/>
      <c r="R80" s="54"/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</row>
    <row r="81" spans="1:30" ht="12.75" customHeight="1">
      <c r="A81" s="129">
        <v>15</v>
      </c>
      <c r="B81" s="130">
        <v>41954</v>
      </c>
      <c r="C81" s="130"/>
      <c r="D81" s="131" t="s">
        <v>598</v>
      </c>
      <c r="E81" s="132" t="s">
        <v>555</v>
      </c>
      <c r="F81" s="133">
        <v>59</v>
      </c>
      <c r="G81" s="132" t="s">
        <v>575</v>
      </c>
      <c r="H81" s="132">
        <v>76</v>
      </c>
      <c r="I81" s="134">
        <v>76</v>
      </c>
      <c r="J81" s="135" t="s">
        <v>576</v>
      </c>
      <c r="K81" s="136">
        <f t="shared" si="24"/>
        <v>17</v>
      </c>
      <c r="L81" s="137">
        <f t="shared" si="25"/>
        <v>0.28813559322033899</v>
      </c>
      <c r="M81" s="132" t="s">
        <v>546</v>
      </c>
      <c r="N81" s="138">
        <v>43032</v>
      </c>
      <c r="O81" s="54"/>
      <c r="P81" s="54"/>
      <c r="Q81" s="198"/>
      <c r="R81" s="54"/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</row>
    <row r="82" spans="1:30" ht="12.75" customHeight="1">
      <c r="A82" s="129">
        <v>16</v>
      </c>
      <c r="B82" s="130">
        <v>41954</v>
      </c>
      <c r="C82" s="130"/>
      <c r="D82" s="131" t="s">
        <v>587</v>
      </c>
      <c r="E82" s="132" t="s">
        <v>555</v>
      </c>
      <c r="F82" s="133">
        <v>99</v>
      </c>
      <c r="G82" s="132" t="s">
        <v>575</v>
      </c>
      <c r="H82" s="132">
        <v>120</v>
      </c>
      <c r="I82" s="134">
        <v>120</v>
      </c>
      <c r="J82" s="135" t="s">
        <v>564</v>
      </c>
      <c r="K82" s="136">
        <f t="shared" si="24"/>
        <v>21</v>
      </c>
      <c r="L82" s="137">
        <f t="shared" si="25"/>
        <v>0.21212121212121213</v>
      </c>
      <c r="M82" s="132" t="s">
        <v>546</v>
      </c>
      <c r="N82" s="138">
        <v>41960</v>
      </c>
      <c r="O82" s="54"/>
      <c r="P82" s="54"/>
      <c r="Q82" s="198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</row>
    <row r="83" spans="1:30" ht="12.75" customHeight="1">
      <c r="A83" s="129">
        <v>17</v>
      </c>
      <c r="B83" s="130">
        <v>41956</v>
      </c>
      <c r="C83" s="130"/>
      <c r="D83" s="131" t="s">
        <v>599</v>
      </c>
      <c r="E83" s="132" t="s">
        <v>555</v>
      </c>
      <c r="F83" s="133">
        <v>22</v>
      </c>
      <c r="G83" s="132" t="s">
        <v>575</v>
      </c>
      <c r="H83" s="132">
        <v>33.549999999999997</v>
      </c>
      <c r="I83" s="134">
        <v>32</v>
      </c>
      <c r="J83" s="135" t="s">
        <v>600</v>
      </c>
      <c r="K83" s="136">
        <f t="shared" si="24"/>
        <v>11.549999999999997</v>
      </c>
      <c r="L83" s="137">
        <f t="shared" si="25"/>
        <v>0.52499999999999991</v>
      </c>
      <c r="M83" s="132" t="s">
        <v>546</v>
      </c>
      <c r="N83" s="138">
        <v>42188</v>
      </c>
      <c r="O83" s="54"/>
      <c r="P83" s="54"/>
      <c r="Q83" s="198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</row>
    <row r="84" spans="1:30" ht="12.75" customHeight="1">
      <c r="A84" s="129">
        <v>18</v>
      </c>
      <c r="B84" s="130">
        <v>41976</v>
      </c>
      <c r="C84" s="130"/>
      <c r="D84" s="131" t="s">
        <v>601</v>
      </c>
      <c r="E84" s="132" t="s">
        <v>555</v>
      </c>
      <c r="F84" s="133">
        <v>440</v>
      </c>
      <c r="G84" s="132" t="s">
        <v>575</v>
      </c>
      <c r="H84" s="132">
        <v>520</v>
      </c>
      <c r="I84" s="134">
        <v>520</v>
      </c>
      <c r="J84" s="135" t="s">
        <v>602</v>
      </c>
      <c r="K84" s="136">
        <f t="shared" si="24"/>
        <v>80</v>
      </c>
      <c r="L84" s="137">
        <f t="shared" si="25"/>
        <v>0.18181818181818182</v>
      </c>
      <c r="M84" s="132" t="s">
        <v>546</v>
      </c>
      <c r="N84" s="138">
        <v>42208</v>
      </c>
      <c r="O84" s="54"/>
      <c r="P84" s="54"/>
      <c r="Q84" s="198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</row>
    <row r="85" spans="1:30" ht="12.75" customHeight="1">
      <c r="A85" s="129">
        <v>19</v>
      </c>
      <c r="B85" s="130">
        <v>41976</v>
      </c>
      <c r="C85" s="130"/>
      <c r="D85" s="131" t="s">
        <v>603</v>
      </c>
      <c r="E85" s="132" t="s">
        <v>555</v>
      </c>
      <c r="F85" s="133">
        <v>360</v>
      </c>
      <c r="G85" s="132" t="s">
        <v>575</v>
      </c>
      <c r="H85" s="132">
        <v>427</v>
      </c>
      <c r="I85" s="134">
        <v>425</v>
      </c>
      <c r="J85" s="135" t="s">
        <v>604</v>
      </c>
      <c r="K85" s="136">
        <f t="shared" si="24"/>
        <v>67</v>
      </c>
      <c r="L85" s="137">
        <f t="shared" si="25"/>
        <v>0.18611111111111112</v>
      </c>
      <c r="M85" s="132" t="s">
        <v>546</v>
      </c>
      <c r="N85" s="138">
        <v>42058</v>
      </c>
      <c r="O85" s="54"/>
      <c r="P85" s="54"/>
      <c r="Q85" s="198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</row>
    <row r="86" spans="1:30" ht="12.75" customHeight="1">
      <c r="A86" s="129">
        <v>20</v>
      </c>
      <c r="B86" s="130">
        <v>42012</v>
      </c>
      <c r="C86" s="130"/>
      <c r="D86" s="131" t="s">
        <v>605</v>
      </c>
      <c r="E86" s="132" t="s">
        <v>555</v>
      </c>
      <c r="F86" s="133">
        <v>360</v>
      </c>
      <c r="G86" s="132" t="s">
        <v>575</v>
      </c>
      <c r="H86" s="132">
        <v>455</v>
      </c>
      <c r="I86" s="134">
        <v>420</v>
      </c>
      <c r="J86" s="135" t="s">
        <v>606</v>
      </c>
      <c r="K86" s="136">
        <f t="shared" si="24"/>
        <v>95</v>
      </c>
      <c r="L86" s="137">
        <f t="shared" si="25"/>
        <v>0.2638888888888889</v>
      </c>
      <c r="M86" s="132" t="s">
        <v>546</v>
      </c>
      <c r="N86" s="138">
        <v>42024</v>
      </c>
      <c r="O86" s="54"/>
      <c r="P86" s="54"/>
      <c r="Q86" s="198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</row>
    <row r="87" spans="1:30" ht="12.75" customHeight="1">
      <c r="A87" s="129">
        <v>21</v>
      </c>
      <c r="B87" s="130">
        <v>42012</v>
      </c>
      <c r="C87" s="130"/>
      <c r="D87" s="131" t="s">
        <v>607</v>
      </c>
      <c r="E87" s="132" t="s">
        <v>555</v>
      </c>
      <c r="F87" s="133">
        <v>130</v>
      </c>
      <c r="G87" s="132"/>
      <c r="H87" s="132">
        <v>175.5</v>
      </c>
      <c r="I87" s="134">
        <v>165</v>
      </c>
      <c r="J87" s="135" t="s">
        <v>608</v>
      </c>
      <c r="K87" s="136">
        <f t="shared" si="24"/>
        <v>45.5</v>
      </c>
      <c r="L87" s="137">
        <f t="shared" si="25"/>
        <v>0.35</v>
      </c>
      <c r="M87" s="132" t="s">
        <v>546</v>
      </c>
      <c r="N87" s="138">
        <v>43088</v>
      </c>
      <c r="O87" s="54"/>
      <c r="P87" s="54"/>
      <c r="Q87" s="198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</row>
    <row r="88" spans="1:30" ht="12.75" customHeight="1">
      <c r="A88" s="129">
        <v>22</v>
      </c>
      <c r="B88" s="130">
        <v>42040</v>
      </c>
      <c r="C88" s="130"/>
      <c r="D88" s="131" t="s">
        <v>386</v>
      </c>
      <c r="E88" s="132" t="s">
        <v>544</v>
      </c>
      <c r="F88" s="133">
        <v>98</v>
      </c>
      <c r="G88" s="132"/>
      <c r="H88" s="132">
        <v>120</v>
      </c>
      <c r="I88" s="134">
        <v>120</v>
      </c>
      <c r="J88" s="135" t="s">
        <v>576</v>
      </c>
      <c r="K88" s="136">
        <f t="shared" si="24"/>
        <v>22</v>
      </c>
      <c r="L88" s="137">
        <f t="shared" si="25"/>
        <v>0.22448979591836735</v>
      </c>
      <c r="M88" s="132" t="s">
        <v>546</v>
      </c>
      <c r="N88" s="138">
        <v>42753</v>
      </c>
      <c r="O88" s="54"/>
      <c r="P88" s="54"/>
      <c r="Q88" s="198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</row>
    <row r="89" spans="1:30" ht="12.75" customHeight="1">
      <c r="A89" s="129">
        <v>23</v>
      </c>
      <c r="B89" s="130">
        <v>42040</v>
      </c>
      <c r="C89" s="130"/>
      <c r="D89" s="131" t="s">
        <v>609</v>
      </c>
      <c r="E89" s="132" t="s">
        <v>544</v>
      </c>
      <c r="F89" s="133">
        <v>196</v>
      </c>
      <c r="G89" s="132"/>
      <c r="H89" s="132">
        <v>262</v>
      </c>
      <c r="I89" s="134">
        <v>255</v>
      </c>
      <c r="J89" s="135" t="s">
        <v>576</v>
      </c>
      <c r="K89" s="136">
        <f t="shared" si="24"/>
        <v>66</v>
      </c>
      <c r="L89" s="137">
        <f t="shared" si="25"/>
        <v>0.33673469387755101</v>
      </c>
      <c r="M89" s="132" t="s">
        <v>546</v>
      </c>
      <c r="N89" s="138">
        <v>42599</v>
      </c>
      <c r="O89" s="54"/>
      <c r="P89" s="54"/>
      <c r="Q89" s="198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</row>
    <row r="90" spans="1:30" ht="12.75" customHeight="1">
      <c r="A90" s="139">
        <v>24</v>
      </c>
      <c r="B90" s="140">
        <v>42067</v>
      </c>
      <c r="C90" s="140"/>
      <c r="D90" s="141" t="s">
        <v>385</v>
      </c>
      <c r="E90" s="142" t="s">
        <v>544</v>
      </c>
      <c r="F90" s="143">
        <v>235</v>
      </c>
      <c r="G90" s="143"/>
      <c r="H90" s="144">
        <v>77</v>
      </c>
      <c r="I90" s="144" t="s">
        <v>610</v>
      </c>
      <c r="J90" s="145" t="s">
        <v>611</v>
      </c>
      <c r="K90" s="146">
        <f t="shared" si="24"/>
        <v>-158</v>
      </c>
      <c r="L90" s="147">
        <f t="shared" si="25"/>
        <v>-0.67234042553191486</v>
      </c>
      <c r="M90" s="143" t="s">
        <v>556</v>
      </c>
      <c r="N90" s="140">
        <v>43522</v>
      </c>
      <c r="O90" s="54"/>
      <c r="P90" s="54"/>
      <c r="Q90" s="198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</row>
    <row r="91" spans="1:30" ht="12.75" customHeight="1">
      <c r="A91" s="129">
        <v>25</v>
      </c>
      <c r="B91" s="130">
        <v>42067</v>
      </c>
      <c r="C91" s="130"/>
      <c r="D91" s="131" t="s">
        <v>612</v>
      </c>
      <c r="E91" s="132" t="s">
        <v>544</v>
      </c>
      <c r="F91" s="133">
        <v>185</v>
      </c>
      <c r="G91" s="132"/>
      <c r="H91" s="132">
        <v>224</v>
      </c>
      <c r="I91" s="134" t="s">
        <v>613</v>
      </c>
      <c r="J91" s="135" t="s">
        <v>576</v>
      </c>
      <c r="K91" s="136">
        <f t="shared" si="24"/>
        <v>39</v>
      </c>
      <c r="L91" s="137">
        <f t="shared" si="25"/>
        <v>0.21081081081081082</v>
      </c>
      <c r="M91" s="132" t="s">
        <v>546</v>
      </c>
      <c r="N91" s="138">
        <v>42647</v>
      </c>
      <c r="O91" s="54"/>
      <c r="P91" s="54"/>
      <c r="Q91" s="198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</row>
    <row r="92" spans="1:30" ht="12.75" customHeight="1">
      <c r="A92" s="139">
        <v>26</v>
      </c>
      <c r="B92" s="140">
        <v>42090</v>
      </c>
      <c r="C92" s="140"/>
      <c r="D92" s="148" t="s">
        <v>614</v>
      </c>
      <c r="E92" s="143" t="s">
        <v>544</v>
      </c>
      <c r="F92" s="143">
        <v>49.5</v>
      </c>
      <c r="G92" s="144"/>
      <c r="H92" s="144">
        <v>15.85</v>
      </c>
      <c r="I92" s="144">
        <v>67</v>
      </c>
      <c r="J92" s="145" t="s">
        <v>615</v>
      </c>
      <c r="K92" s="144">
        <f t="shared" si="24"/>
        <v>-33.65</v>
      </c>
      <c r="L92" s="149">
        <f t="shared" si="25"/>
        <v>-0.67979797979797973</v>
      </c>
      <c r="M92" s="143" t="s">
        <v>556</v>
      </c>
      <c r="N92" s="150">
        <v>43627</v>
      </c>
      <c r="O92" s="54"/>
      <c r="P92" s="54"/>
      <c r="Q92" s="198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</row>
    <row r="93" spans="1:30" ht="12.75" customHeight="1">
      <c r="A93" s="129">
        <v>27</v>
      </c>
      <c r="B93" s="130">
        <v>42093</v>
      </c>
      <c r="C93" s="130"/>
      <c r="D93" s="131" t="s">
        <v>616</v>
      </c>
      <c r="E93" s="132" t="s">
        <v>544</v>
      </c>
      <c r="F93" s="133">
        <v>183.5</v>
      </c>
      <c r="G93" s="132"/>
      <c r="H93" s="132">
        <v>219</v>
      </c>
      <c r="I93" s="134">
        <v>218</v>
      </c>
      <c r="J93" s="135" t="s">
        <v>617</v>
      </c>
      <c r="K93" s="136">
        <f t="shared" si="24"/>
        <v>35.5</v>
      </c>
      <c r="L93" s="137">
        <f t="shared" si="25"/>
        <v>0.19346049046321526</v>
      </c>
      <c r="M93" s="132" t="s">
        <v>546</v>
      </c>
      <c r="N93" s="138">
        <v>42103</v>
      </c>
      <c r="O93" s="54"/>
      <c r="P93" s="54"/>
      <c r="Q93" s="198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</row>
    <row r="94" spans="1:30" ht="12.75" customHeight="1">
      <c r="A94" s="129">
        <v>28</v>
      </c>
      <c r="B94" s="130">
        <v>42114</v>
      </c>
      <c r="C94" s="130"/>
      <c r="D94" s="131" t="s">
        <v>618</v>
      </c>
      <c r="E94" s="132" t="s">
        <v>544</v>
      </c>
      <c r="F94" s="133">
        <f>(227+237)/2</f>
        <v>232</v>
      </c>
      <c r="G94" s="132"/>
      <c r="H94" s="132">
        <v>298</v>
      </c>
      <c r="I94" s="134">
        <v>298</v>
      </c>
      <c r="J94" s="135" t="s">
        <v>576</v>
      </c>
      <c r="K94" s="136">
        <f t="shared" si="24"/>
        <v>66</v>
      </c>
      <c r="L94" s="137">
        <f t="shared" si="25"/>
        <v>0.28448275862068967</v>
      </c>
      <c r="M94" s="132" t="s">
        <v>546</v>
      </c>
      <c r="N94" s="138">
        <v>42823</v>
      </c>
      <c r="O94" s="54"/>
      <c r="P94" s="54"/>
      <c r="Q94" s="198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</row>
    <row r="95" spans="1:30" ht="12.75" customHeight="1">
      <c r="A95" s="129">
        <v>29</v>
      </c>
      <c r="B95" s="130">
        <v>42128</v>
      </c>
      <c r="C95" s="130"/>
      <c r="D95" s="131" t="s">
        <v>619</v>
      </c>
      <c r="E95" s="132" t="s">
        <v>555</v>
      </c>
      <c r="F95" s="133">
        <v>385</v>
      </c>
      <c r="G95" s="132"/>
      <c r="H95" s="132">
        <f>212.5+331</f>
        <v>543.5</v>
      </c>
      <c r="I95" s="134">
        <v>510</v>
      </c>
      <c r="J95" s="135" t="s">
        <v>620</v>
      </c>
      <c r="K95" s="136">
        <f t="shared" si="24"/>
        <v>158.5</v>
      </c>
      <c r="L95" s="137">
        <f t="shared" si="25"/>
        <v>0.41168831168831171</v>
      </c>
      <c r="M95" s="132" t="s">
        <v>546</v>
      </c>
      <c r="N95" s="138">
        <v>42235</v>
      </c>
      <c r="O95" s="54"/>
      <c r="P95" s="54"/>
      <c r="Q95" s="198"/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</row>
    <row r="96" spans="1:30" ht="12.75" customHeight="1">
      <c r="A96" s="129">
        <v>30</v>
      </c>
      <c r="B96" s="130">
        <v>42128</v>
      </c>
      <c r="C96" s="130"/>
      <c r="D96" s="131" t="s">
        <v>621</v>
      </c>
      <c r="E96" s="132" t="s">
        <v>555</v>
      </c>
      <c r="F96" s="133">
        <v>115.5</v>
      </c>
      <c r="G96" s="132"/>
      <c r="H96" s="132">
        <v>146</v>
      </c>
      <c r="I96" s="134">
        <v>142</v>
      </c>
      <c r="J96" s="135" t="s">
        <v>622</v>
      </c>
      <c r="K96" s="136">
        <f t="shared" si="24"/>
        <v>30.5</v>
      </c>
      <c r="L96" s="137">
        <f t="shared" si="25"/>
        <v>0.26406926406926406</v>
      </c>
      <c r="M96" s="132" t="s">
        <v>546</v>
      </c>
      <c r="N96" s="138">
        <v>42202</v>
      </c>
      <c r="O96" s="54"/>
      <c r="P96" s="54"/>
      <c r="Q96" s="198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</row>
    <row r="97" spans="1:30" ht="12.75" customHeight="1">
      <c r="A97" s="129">
        <v>31</v>
      </c>
      <c r="B97" s="130">
        <v>42151</v>
      </c>
      <c r="C97" s="130"/>
      <c r="D97" s="131" t="s">
        <v>500</v>
      </c>
      <c r="E97" s="132" t="s">
        <v>555</v>
      </c>
      <c r="F97" s="133">
        <v>237.5</v>
      </c>
      <c r="G97" s="132"/>
      <c r="H97" s="132">
        <v>279.5</v>
      </c>
      <c r="I97" s="134">
        <v>278</v>
      </c>
      <c r="J97" s="135" t="s">
        <v>576</v>
      </c>
      <c r="K97" s="136">
        <f t="shared" si="24"/>
        <v>42</v>
      </c>
      <c r="L97" s="137">
        <f t="shared" si="25"/>
        <v>0.17684210526315788</v>
      </c>
      <c r="M97" s="132" t="s">
        <v>546</v>
      </c>
      <c r="N97" s="138">
        <v>42222</v>
      </c>
      <c r="O97" s="54"/>
      <c r="P97" s="54"/>
      <c r="Q97" s="198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</row>
    <row r="98" spans="1:30" ht="12.75" customHeight="1">
      <c r="A98" s="129">
        <v>32</v>
      </c>
      <c r="B98" s="130">
        <v>42174</v>
      </c>
      <c r="C98" s="130"/>
      <c r="D98" s="131" t="s">
        <v>594</v>
      </c>
      <c r="E98" s="132" t="s">
        <v>544</v>
      </c>
      <c r="F98" s="133">
        <v>340</v>
      </c>
      <c r="G98" s="132"/>
      <c r="H98" s="132">
        <v>448</v>
      </c>
      <c r="I98" s="134">
        <v>448</v>
      </c>
      <c r="J98" s="135" t="s">
        <v>576</v>
      </c>
      <c r="K98" s="136">
        <f t="shared" si="24"/>
        <v>108</v>
      </c>
      <c r="L98" s="137">
        <f t="shared" si="25"/>
        <v>0.31764705882352939</v>
      </c>
      <c r="M98" s="132" t="s">
        <v>546</v>
      </c>
      <c r="N98" s="138">
        <v>43018</v>
      </c>
      <c r="O98" s="54"/>
      <c r="P98" s="54"/>
      <c r="Q98" s="198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</row>
    <row r="99" spans="1:30" ht="12.75" customHeight="1">
      <c r="A99" s="129">
        <v>33</v>
      </c>
      <c r="B99" s="130">
        <v>42191</v>
      </c>
      <c r="C99" s="130"/>
      <c r="D99" s="131" t="s">
        <v>623</v>
      </c>
      <c r="E99" s="132" t="s">
        <v>544</v>
      </c>
      <c r="F99" s="133">
        <v>390</v>
      </c>
      <c r="G99" s="132"/>
      <c r="H99" s="132">
        <v>460</v>
      </c>
      <c r="I99" s="134">
        <v>460</v>
      </c>
      <c r="J99" s="135" t="s">
        <v>576</v>
      </c>
      <c r="K99" s="136">
        <f t="shared" ref="K99:K119" si="26">H99-F99</f>
        <v>70</v>
      </c>
      <c r="L99" s="137">
        <f t="shared" ref="L99:L119" si="27">K99/F99</f>
        <v>0.17948717948717949</v>
      </c>
      <c r="M99" s="132" t="s">
        <v>546</v>
      </c>
      <c r="N99" s="138">
        <v>42478</v>
      </c>
      <c r="O99" s="54"/>
      <c r="P99" s="54"/>
      <c r="Q99" s="198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</row>
    <row r="100" spans="1:30" ht="12.75" customHeight="1">
      <c r="A100" s="139">
        <v>34</v>
      </c>
      <c r="B100" s="140">
        <v>42195</v>
      </c>
      <c r="C100" s="140"/>
      <c r="D100" s="141" t="s">
        <v>624</v>
      </c>
      <c r="E100" s="142" t="s">
        <v>544</v>
      </c>
      <c r="F100" s="143">
        <v>122.5</v>
      </c>
      <c r="G100" s="143"/>
      <c r="H100" s="144">
        <v>61</v>
      </c>
      <c r="I100" s="144">
        <v>172</v>
      </c>
      <c r="J100" s="145" t="s">
        <v>625</v>
      </c>
      <c r="K100" s="146">
        <f t="shared" si="26"/>
        <v>-61.5</v>
      </c>
      <c r="L100" s="147">
        <f t="shared" si="27"/>
        <v>-0.50204081632653064</v>
      </c>
      <c r="M100" s="143" t="s">
        <v>556</v>
      </c>
      <c r="N100" s="140">
        <v>43333</v>
      </c>
      <c r="O100" s="54"/>
      <c r="P100" s="54"/>
      <c r="Q100" s="198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</row>
    <row r="101" spans="1:30" ht="12.75" customHeight="1">
      <c r="A101" s="129">
        <v>35</v>
      </c>
      <c r="B101" s="130">
        <v>42219</v>
      </c>
      <c r="C101" s="130"/>
      <c r="D101" s="131" t="s">
        <v>626</v>
      </c>
      <c r="E101" s="132" t="s">
        <v>544</v>
      </c>
      <c r="F101" s="133">
        <v>297.5</v>
      </c>
      <c r="G101" s="132"/>
      <c r="H101" s="132">
        <v>350</v>
      </c>
      <c r="I101" s="134">
        <v>360</v>
      </c>
      <c r="J101" s="135" t="s">
        <v>627</v>
      </c>
      <c r="K101" s="136">
        <f t="shared" si="26"/>
        <v>52.5</v>
      </c>
      <c r="L101" s="137">
        <f t="shared" si="27"/>
        <v>0.17647058823529413</v>
      </c>
      <c r="M101" s="132" t="s">
        <v>546</v>
      </c>
      <c r="N101" s="138">
        <v>42232</v>
      </c>
      <c r="O101" s="54"/>
      <c r="P101" s="54"/>
      <c r="Q101" s="198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</row>
    <row r="102" spans="1:30" ht="12.75" customHeight="1">
      <c r="A102" s="129">
        <v>36</v>
      </c>
      <c r="B102" s="130">
        <v>42219</v>
      </c>
      <c r="C102" s="130"/>
      <c r="D102" s="131" t="s">
        <v>628</v>
      </c>
      <c r="E102" s="132" t="s">
        <v>544</v>
      </c>
      <c r="F102" s="133">
        <v>115.5</v>
      </c>
      <c r="G102" s="132"/>
      <c r="H102" s="132">
        <v>149</v>
      </c>
      <c r="I102" s="134">
        <v>140</v>
      </c>
      <c r="J102" s="135" t="s">
        <v>629</v>
      </c>
      <c r="K102" s="136">
        <f t="shared" si="26"/>
        <v>33.5</v>
      </c>
      <c r="L102" s="137">
        <f t="shared" si="27"/>
        <v>0.29004329004329005</v>
      </c>
      <c r="M102" s="132" t="s">
        <v>546</v>
      </c>
      <c r="N102" s="138">
        <v>42740</v>
      </c>
      <c r="O102" s="54"/>
      <c r="P102" s="54"/>
      <c r="Q102" s="198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</row>
    <row r="103" spans="1:30" ht="12.75" customHeight="1">
      <c r="A103" s="129">
        <v>37</v>
      </c>
      <c r="B103" s="130">
        <v>42251</v>
      </c>
      <c r="C103" s="130"/>
      <c r="D103" s="131" t="s">
        <v>500</v>
      </c>
      <c r="E103" s="132" t="s">
        <v>544</v>
      </c>
      <c r="F103" s="133">
        <v>226</v>
      </c>
      <c r="G103" s="132"/>
      <c r="H103" s="132">
        <v>292</v>
      </c>
      <c r="I103" s="134">
        <v>292</v>
      </c>
      <c r="J103" s="135" t="s">
        <v>630</v>
      </c>
      <c r="K103" s="136">
        <f t="shared" si="26"/>
        <v>66</v>
      </c>
      <c r="L103" s="137">
        <f t="shared" si="27"/>
        <v>0.29203539823008851</v>
      </c>
      <c r="M103" s="132" t="s">
        <v>546</v>
      </c>
      <c r="N103" s="138">
        <v>42286</v>
      </c>
      <c r="O103" s="54"/>
      <c r="P103" s="54"/>
      <c r="Q103" s="198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</row>
    <row r="104" spans="1:30" ht="12.75" customHeight="1">
      <c r="A104" s="129">
        <v>38</v>
      </c>
      <c r="B104" s="130">
        <v>42254</v>
      </c>
      <c r="C104" s="130"/>
      <c r="D104" s="131" t="s">
        <v>618</v>
      </c>
      <c r="E104" s="132" t="s">
        <v>544</v>
      </c>
      <c r="F104" s="133">
        <v>232.5</v>
      </c>
      <c r="G104" s="132"/>
      <c r="H104" s="132">
        <v>312.5</v>
      </c>
      <c r="I104" s="134">
        <v>310</v>
      </c>
      <c r="J104" s="135" t="s">
        <v>576</v>
      </c>
      <c r="K104" s="136">
        <f t="shared" si="26"/>
        <v>80</v>
      </c>
      <c r="L104" s="137">
        <f t="shared" si="27"/>
        <v>0.34408602150537637</v>
      </c>
      <c r="M104" s="132" t="s">
        <v>546</v>
      </c>
      <c r="N104" s="138">
        <v>42823</v>
      </c>
      <c r="O104" s="54"/>
      <c r="P104" s="54"/>
      <c r="Q104" s="198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</row>
    <row r="105" spans="1:30" ht="12.75" customHeight="1">
      <c r="A105" s="129">
        <v>39</v>
      </c>
      <c r="B105" s="130">
        <v>42268</v>
      </c>
      <c r="C105" s="130"/>
      <c r="D105" s="131" t="s">
        <v>631</v>
      </c>
      <c r="E105" s="132" t="s">
        <v>544</v>
      </c>
      <c r="F105" s="133">
        <v>196.5</v>
      </c>
      <c r="G105" s="132"/>
      <c r="H105" s="132">
        <v>238</v>
      </c>
      <c r="I105" s="134">
        <v>238</v>
      </c>
      <c r="J105" s="135" t="s">
        <v>630</v>
      </c>
      <c r="K105" s="136">
        <f t="shared" si="26"/>
        <v>41.5</v>
      </c>
      <c r="L105" s="137">
        <f t="shared" si="27"/>
        <v>0.21119592875318066</v>
      </c>
      <c r="M105" s="132" t="s">
        <v>546</v>
      </c>
      <c r="N105" s="138">
        <v>42291</v>
      </c>
      <c r="O105" s="54"/>
      <c r="P105" s="54"/>
      <c r="Q105" s="198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</row>
    <row r="106" spans="1:30" ht="12.75" customHeight="1">
      <c r="A106" s="129">
        <v>40</v>
      </c>
      <c r="B106" s="130">
        <v>42271</v>
      </c>
      <c r="C106" s="130"/>
      <c r="D106" s="131" t="s">
        <v>574</v>
      </c>
      <c r="E106" s="132" t="s">
        <v>544</v>
      </c>
      <c r="F106" s="133">
        <v>65</v>
      </c>
      <c r="G106" s="132"/>
      <c r="H106" s="132">
        <v>82</v>
      </c>
      <c r="I106" s="134">
        <v>82</v>
      </c>
      <c r="J106" s="135" t="s">
        <v>630</v>
      </c>
      <c r="K106" s="136">
        <f t="shared" si="26"/>
        <v>17</v>
      </c>
      <c r="L106" s="137">
        <f t="shared" si="27"/>
        <v>0.26153846153846155</v>
      </c>
      <c r="M106" s="132" t="s">
        <v>546</v>
      </c>
      <c r="N106" s="138">
        <v>42578</v>
      </c>
      <c r="O106" s="54"/>
      <c r="P106" s="54"/>
      <c r="Q106" s="198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</row>
    <row r="107" spans="1:30" ht="12.75" customHeight="1">
      <c r="A107" s="129">
        <v>41</v>
      </c>
      <c r="B107" s="130">
        <v>42291</v>
      </c>
      <c r="C107" s="130"/>
      <c r="D107" s="131" t="s">
        <v>632</v>
      </c>
      <c r="E107" s="132" t="s">
        <v>544</v>
      </c>
      <c r="F107" s="133">
        <v>144</v>
      </c>
      <c r="G107" s="132"/>
      <c r="H107" s="132">
        <v>182.5</v>
      </c>
      <c r="I107" s="134">
        <v>181</v>
      </c>
      <c r="J107" s="135" t="s">
        <v>630</v>
      </c>
      <c r="K107" s="136">
        <f t="shared" si="26"/>
        <v>38.5</v>
      </c>
      <c r="L107" s="137">
        <f t="shared" si="27"/>
        <v>0.2673611111111111</v>
      </c>
      <c r="M107" s="132" t="s">
        <v>546</v>
      </c>
      <c r="N107" s="138">
        <v>42817</v>
      </c>
      <c r="O107" s="54"/>
      <c r="P107" s="54"/>
      <c r="Q107" s="198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</row>
    <row r="108" spans="1:30" ht="12.75" customHeight="1">
      <c r="A108" s="129">
        <v>42</v>
      </c>
      <c r="B108" s="130">
        <v>42291</v>
      </c>
      <c r="C108" s="130"/>
      <c r="D108" s="131" t="s">
        <v>633</v>
      </c>
      <c r="E108" s="132" t="s">
        <v>544</v>
      </c>
      <c r="F108" s="133">
        <v>264</v>
      </c>
      <c r="G108" s="132"/>
      <c r="H108" s="132">
        <v>311</v>
      </c>
      <c r="I108" s="134">
        <v>311</v>
      </c>
      <c r="J108" s="135" t="s">
        <v>630</v>
      </c>
      <c r="K108" s="136">
        <f t="shared" si="26"/>
        <v>47</v>
      </c>
      <c r="L108" s="137">
        <f t="shared" si="27"/>
        <v>0.17803030303030304</v>
      </c>
      <c r="M108" s="132" t="s">
        <v>546</v>
      </c>
      <c r="N108" s="138">
        <v>42604</v>
      </c>
      <c r="O108" s="54"/>
      <c r="P108" s="54"/>
      <c r="Q108" s="198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</row>
    <row r="109" spans="1:30" ht="12.75" customHeight="1">
      <c r="A109" s="129">
        <v>43</v>
      </c>
      <c r="B109" s="130">
        <v>42318</v>
      </c>
      <c r="C109" s="130"/>
      <c r="D109" s="131" t="s">
        <v>634</v>
      </c>
      <c r="E109" s="132" t="s">
        <v>555</v>
      </c>
      <c r="F109" s="133">
        <v>549.5</v>
      </c>
      <c r="G109" s="132"/>
      <c r="H109" s="132">
        <v>630</v>
      </c>
      <c r="I109" s="134">
        <v>630</v>
      </c>
      <c r="J109" s="135" t="s">
        <v>630</v>
      </c>
      <c r="K109" s="136">
        <f t="shared" si="26"/>
        <v>80.5</v>
      </c>
      <c r="L109" s="137">
        <f t="shared" si="27"/>
        <v>0.1464968152866242</v>
      </c>
      <c r="M109" s="132" t="s">
        <v>546</v>
      </c>
      <c r="N109" s="138">
        <v>42419</v>
      </c>
      <c r="O109" s="54"/>
      <c r="P109" s="54"/>
      <c r="Q109" s="198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</row>
    <row r="110" spans="1:30" ht="12.75" customHeight="1">
      <c r="A110" s="129">
        <v>44</v>
      </c>
      <c r="B110" s="130">
        <v>42342</v>
      </c>
      <c r="C110" s="130"/>
      <c r="D110" s="131" t="s">
        <v>635</v>
      </c>
      <c r="E110" s="132" t="s">
        <v>544</v>
      </c>
      <c r="F110" s="133">
        <v>1027.5</v>
      </c>
      <c r="G110" s="132"/>
      <c r="H110" s="132">
        <v>1315</v>
      </c>
      <c r="I110" s="134">
        <v>1250</v>
      </c>
      <c r="J110" s="135" t="s">
        <v>630</v>
      </c>
      <c r="K110" s="136">
        <f t="shared" si="26"/>
        <v>287.5</v>
      </c>
      <c r="L110" s="137">
        <f t="shared" si="27"/>
        <v>0.27980535279805352</v>
      </c>
      <c r="M110" s="132" t="s">
        <v>546</v>
      </c>
      <c r="N110" s="138">
        <v>43244</v>
      </c>
      <c r="O110" s="54"/>
      <c r="P110" s="54"/>
      <c r="Q110" s="198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0" ht="12.75" customHeight="1">
      <c r="A111" s="129">
        <v>45</v>
      </c>
      <c r="B111" s="130">
        <v>42367</v>
      </c>
      <c r="C111" s="130"/>
      <c r="D111" s="131" t="s">
        <v>636</v>
      </c>
      <c r="E111" s="132" t="s">
        <v>544</v>
      </c>
      <c r="F111" s="133">
        <v>465</v>
      </c>
      <c r="G111" s="132"/>
      <c r="H111" s="132">
        <v>540</v>
      </c>
      <c r="I111" s="134">
        <v>540</v>
      </c>
      <c r="J111" s="135" t="s">
        <v>630</v>
      </c>
      <c r="K111" s="136">
        <f t="shared" si="26"/>
        <v>75</v>
      </c>
      <c r="L111" s="137">
        <f t="shared" si="27"/>
        <v>0.16129032258064516</v>
      </c>
      <c r="M111" s="132" t="s">
        <v>546</v>
      </c>
      <c r="N111" s="138">
        <v>42530</v>
      </c>
      <c r="O111" s="54"/>
      <c r="P111" s="54"/>
      <c r="Q111" s="198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0" ht="12.75" customHeight="1">
      <c r="A112" s="129">
        <v>46</v>
      </c>
      <c r="B112" s="130">
        <v>42380</v>
      </c>
      <c r="C112" s="130"/>
      <c r="D112" s="131" t="s">
        <v>386</v>
      </c>
      <c r="E112" s="132" t="s">
        <v>555</v>
      </c>
      <c r="F112" s="133">
        <v>81</v>
      </c>
      <c r="G112" s="132"/>
      <c r="H112" s="132">
        <v>110</v>
      </c>
      <c r="I112" s="134">
        <v>110</v>
      </c>
      <c r="J112" s="135" t="s">
        <v>630</v>
      </c>
      <c r="K112" s="136">
        <f t="shared" si="26"/>
        <v>29</v>
      </c>
      <c r="L112" s="137">
        <f t="shared" si="27"/>
        <v>0.35802469135802467</v>
      </c>
      <c r="M112" s="132" t="s">
        <v>546</v>
      </c>
      <c r="N112" s="138">
        <v>42745</v>
      </c>
      <c r="O112" s="54"/>
      <c r="P112" s="54"/>
      <c r="Q112" s="198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12.75" customHeight="1">
      <c r="A113" s="129">
        <v>47</v>
      </c>
      <c r="B113" s="130">
        <v>42382</v>
      </c>
      <c r="C113" s="130"/>
      <c r="D113" s="131" t="s">
        <v>637</v>
      </c>
      <c r="E113" s="132" t="s">
        <v>555</v>
      </c>
      <c r="F113" s="133">
        <v>417.5</v>
      </c>
      <c r="G113" s="132"/>
      <c r="H113" s="132">
        <v>547</v>
      </c>
      <c r="I113" s="134">
        <v>535</v>
      </c>
      <c r="J113" s="135" t="s">
        <v>630</v>
      </c>
      <c r="K113" s="136">
        <f t="shared" si="26"/>
        <v>129.5</v>
      </c>
      <c r="L113" s="137">
        <f t="shared" si="27"/>
        <v>0.31017964071856285</v>
      </c>
      <c r="M113" s="132" t="s">
        <v>546</v>
      </c>
      <c r="N113" s="138">
        <v>42578</v>
      </c>
      <c r="O113" s="54"/>
      <c r="P113" s="54"/>
      <c r="Q113" s="198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129">
        <v>48</v>
      </c>
      <c r="B114" s="130">
        <v>42408</v>
      </c>
      <c r="C114" s="130"/>
      <c r="D114" s="131" t="s">
        <v>638</v>
      </c>
      <c r="E114" s="132" t="s">
        <v>544</v>
      </c>
      <c r="F114" s="133">
        <v>650</v>
      </c>
      <c r="G114" s="132"/>
      <c r="H114" s="132">
        <v>800</v>
      </c>
      <c r="I114" s="134">
        <v>800</v>
      </c>
      <c r="J114" s="135" t="s">
        <v>630</v>
      </c>
      <c r="K114" s="136">
        <f t="shared" si="26"/>
        <v>150</v>
      </c>
      <c r="L114" s="137">
        <f t="shared" si="27"/>
        <v>0.23076923076923078</v>
      </c>
      <c r="M114" s="132" t="s">
        <v>546</v>
      </c>
      <c r="N114" s="138">
        <v>43154</v>
      </c>
      <c r="O114" s="54"/>
      <c r="P114" s="54"/>
      <c r="Q114" s="198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129">
        <v>49</v>
      </c>
      <c r="B115" s="130">
        <v>42433</v>
      </c>
      <c r="C115" s="130"/>
      <c r="D115" s="131" t="s">
        <v>231</v>
      </c>
      <c r="E115" s="132" t="s">
        <v>544</v>
      </c>
      <c r="F115" s="133">
        <v>437.5</v>
      </c>
      <c r="G115" s="132"/>
      <c r="H115" s="132">
        <v>504.5</v>
      </c>
      <c r="I115" s="134">
        <v>522</v>
      </c>
      <c r="J115" s="135" t="s">
        <v>639</v>
      </c>
      <c r="K115" s="136">
        <f t="shared" si="26"/>
        <v>67</v>
      </c>
      <c r="L115" s="137">
        <f t="shared" si="27"/>
        <v>0.15314285714285714</v>
      </c>
      <c r="M115" s="132" t="s">
        <v>546</v>
      </c>
      <c r="N115" s="138">
        <v>42480</v>
      </c>
      <c r="O115" s="54"/>
      <c r="P115" s="54"/>
      <c r="Q115" s="198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129">
        <v>50</v>
      </c>
      <c r="B116" s="130">
        <v>42438</v>
      </c>
      <c r="C116" s="130"/>
      <c r="D116" s="131" t="s">
        <v>640</v>
      </c>
      <c r="E116" s="132" t="s">
        <v>544</v>
      </c>
      <c r="F116" s="133">
        <v>189.5</v>
      </c>
      <c r="G116" s="132"/>
      <c r="H116" s="132">
        <v>218</v>
      </c>
      <c r="I116" s="134">
        <v>218</v>
      </c>
      <c r="J116" s="135" t="s">
        <v>630</v>
      </c>
      <c r="K116" s="136">
        <f t="shared" si="26"/>
        <v>28.5</v>
      </c>
      <c r="L116" s="137">
        <f t="shared" si="27"/>
        <v>0.15039577836411611</v>
      </c>
      <c r="M116" s="132" t="s">
        <v>546</v>
      </c>
      <c r="N116" s="138">
        <v>43034</v>
      </c>
      <c r="O116" s="54"/>
      <c r="P116" s="54"/>
      <c r="Q116" s="198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12.75" customHeight="1">
      <c r="A117" s="139">
        <v>51</v>
      </c>
      <c r="B117" s="140">
        <v>42471</v>
      </c>
      <c r="C117" s="140"/>
      <c r="D117" s="148" t="s">
        <v>641</v>
      </c>
      <c r="E117" s="143" t="s">
        <v>544</v>
      </c>
      <c r="F117" s="143">
        <v>36.5</v>
      </c>
      <c r="G117" s="144"/>
      <c r="H117" s="144">
        <v>15.85</v>
      </c>
      <c r="I117" s="144">
        <v>60</v>
      </c>
      <c r="J117" s="145" t="s">
        <v>642</v>
      </c>
      <c r="K117" s="146">
        <f t="shared" si="26"/>
        <v>-20.65</v>
      </c>
      <c r="L117" s="147">
        <f t="shared" si="27"/>
        <v>-0.5657534246575342</v>
      </c>
      <c r="M117" s="143" t="s">
        <v>556</v>
      </c>
      <c r="N117" s="151">
        <v>43627</v>
      </c>
      <c r="O117" s="54"/>
      <c r="P117" s="54"/>
      <c r="Q117" s="198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129">
        <v>52</v>
      </c>
      <c r="B118" s="130">
        <v>42472</v>
      </c>
      <c r="C118" s="130"/>
      <c r="D118" s="131" t="s">
        <v>643</v>
      </c>
      <c r="E118" s="132" t="s">
        <v>544</v>
      </c>
      <c r="F118" s="133">
        <v>93</v>
      </c>
      <c r="G118" s="132"/>
      <c r="H118" s="132">
        <v>149</v>
      </c>
      <c r="I118" s="134">
        <v>140</v>
      </c>
      <c r="J118" s="135" t="s">
        <v>644</v>
      </c>
      <c r="K118" s="136">
        <f t="shared" si="26"/>
        <v>56</v>
      </c>
      <c r="L118" s="137">
        <f t="shared" si="27"/>
        <v>0.60215053763440862</v>
      </c>
      <c r="M118" s="132" t="s">
        <v>546</v>
      </c>
      <c r="N118" s="138">
        <v>42740</v>
      </c>
      <c r="O118" s="54"/>
      <c r="P118" s="54"/>
      <c r="Q118" s="198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29">
        <v>53</v>
      </c>
      <c r="B119" s="130">
        <v>42472</v>
      </c>
      <c r="C119" s="130"/>
      <c r="D119" s="131" t="s">
        <v>645</v>
      </c>
      <c r="E119" s="132" t="s">
        <v>544</v>
      </c>
      <c r="F119" s="133">
        <v>130</v>
      </c>
      <c r="G119" s="132"/>
      <c r="H119" s="132">
        <v>150</v>
      </c>
      <c r="I119" s="134" t="s">
        <v>646</v>
      </c>
      <c r="J119" s="135" t="s">
        <v>630</v>
      </c>
      <c r="K119" s="136">
        <f t="shared" si="26"/>
        <v>20</v>
      </c>
      <c r="L119" s="137">
        <f t="shared" si="27"/>
        <v>0.15384615384615385</v>
      </c>
      <c r="M119" s="132" t="s">
        <v>546</v>
      </c>
      <c r="N119" s="138">
        <v>42564</v>
      </c>
      <c r="O119" s="54"/>
      <c r="P119" s="54"/>
      <c r="Q119" s="198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29">
        <v>54</v>
      </c>
      <c r="B120" s="130">
        <v>42473</v>
      </c>
      <c r="C120" s="130"/>
      <c r="D120" s="131" t="s">
        <v>647</v>
      </c>
      <c r="E120" s="132" t="s">
        <v>544</v>
      </c>
      <c r="F120" s="133">
        <v>196</v>
      </c>
      <c r="G120" s="132"/>
      <c r="H120" s="132">
        <v>299</v>
      </c>
      <c r="I120" s="134">
        <v>299</v>
      </c>
      <c r="J120" s="135" t="s">
        <v>630</v>
      </c>
      <c r="K120" s="136">
        <v>103</v>
      </c>
      <c r="L120" s="137">
        <v>0.52551020408163296</v>
      </c>
      <c r="M120" s="132" t="s">
        <v>546</v>
      </c>
      <c r="N120" s="138">
        <v>42620</v>
      </c>
      <c r="O120" s="54"/>
      <c r="P120" s="54"/>
      <c r="Q120" s="198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29">
        <v>55</v>
      </c>
      <c r="B121" s="130">
        <v>42473</v>
      </c>
      <c r="C121" s="130"/>
      <c r="D121" s="131" t="s">
        <v>648</v>
      </c>
      <c r="E121" s="132" t="s">
        <v>544</v>
      </c>
      <c r="F121" s="133">
        <v>88</v>
      </c>
      <c r="G121" s="132"/>
      <c r="H121" s="132">
        <v>103</v>
      </c>
      <c r="I121" s="134">
        <v>103</v>
      </c>
      <c r="J121" s="135" t="s">
        <v>630</v>
      </c>
      <c r="K121" s="136">
        <v>15</v>
      </c>
      <c r="L121" s="137">
        <v>0.170454545454545</v>
      </c>
      <c r="M121" s="132" t="s">
        <v>546</v>
      </c>
      <c r="N121" s="138">
        <v>42530</v>
      </c>
      <c r="O121" s="54"/>
      <c r="P121" s="54"/>
      <c r="Q121" s="198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29">
        <v>56</v>
      </c>
      <c r="B122" s="130">
        <v>42492</v>
      </c>
      <c r="C122" s="130"/>
      <c r="D122" s="131" t="s">
        <v>649</v>
      </c>
      <c r="E122" s="132" t="s">
        <v>544</v>
      </c>
      <c r="F122" s="133">
        <v>127.5</v>
      </c>
      <c r="G122" s="132"/>
      <c r="H122" s="132">
        <v>148</v>
      </c>
      <c r="I122" s="134" t="s">
        <v>650</v>
      </c>
      <c r="J122" s="135" t="s">
        <v>630</v>
      </c>
      <c r="K122" s="136">
        <f>H122-F122</f>
        <v>20.5</v>
      </c>
      <c r="L122" s="137">
        <f>K122/F122</f>
        <v>0.16078431372549021</v>
      </c>
      <c r="M122" s="132" t="s">
        <v>546</v>
      </c>
      <c r="N122" s="138">
        <v>42564</v>
      </c>
      <c r="O122" s="54"/>
      <c r="P122" s="54"/>
      <c r="Q122" s="198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29">
        <v>57</v>
      </c>
      <c r="B123" s="130">
        <v>42493</v>
      </c>
      <c r="C123" s="130"/>
      <c r="D123" s="131" t="s">
        <v>651</v>
      </c>
      <c r="E123" s="132" t="s">
        <v>544</v>
      </c>
      <c r="F123" s="133">
        <v>675</v>
      </c>
      <c r="G123" s="132"/>
      <c r="H123" s="132">
        <v>815</v>
      </c>
      <c r="I123" s="134" t="s">
        <v>652</v>
      </c>
      <c r="J123" s="135" t="s">
        <v>630</v>
      </c>
      <c r="K123" s="136">
        <f>H123-F123</f>
        <v>140</v>
      </c>
      <c r="L123" s="137">
        <f>K123/F123</f>
        <v>0.2074074074074074</v>
      </c>
      <c r="M123" s="132" t="s">
        <v>546</v>
      </c>
      <c r="N123" s="138">
        <v>43154</v>
      </c>
      <c r="O123" s="54"/>
      <c r="P123" s="54"/>
      <c r="Q123" s="198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39">
        <v>58</v>
      </c>
      <c r="B124" s="140">
        <v>42522</v>
      </c>
      <c r="C124" s="140"/>
      <c r="D124" s="141" t="s">
        <v>653</v>
      </c>
      <c r="E124" s="142" t="s">
        <v>544</v>
      </c>
      <c r="F124" s="143">
        <v>500</v>
      </c>
      <c r="G124" s="143"/>
      <c r="H124" s="144">
        <v>232.5</v>
      </c>
      <c r="I124" s="144" t="s">
        <v>654</v>
      </c>
      <c r="J124" s="145" t="s">
        <v>655</v>
      </c>
      <c r="K124" s="146">
        <f>H124-F124</f>
        <v>-267.5</v>
      </c>
      <c r="L124" s="147">
        <f>K124/F124</f>
        <v>-0.53500000000000003</v>
      </c>
      <c r="M124" s="143" t="s">
        <v>556</v>
      </c>
      <c r="N124" s="140">
        <v>43735</v>
      </c>
      <c r="O124" s="54"/>
      <c r="P124" s="54"/>
      <c r="Q124" s="198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29">
        <v>59</v>
      </c>
      <c r="B125" s="130">
        <v>42527</v>
      </c>
      <c r="C125" s="130"/>
      <c r="D125" s="131" t="s">
        <v>502</v>
      </c>
      <c r="E125" s="132" t="s">
        <v>544</v>
      </c>
      <c r="F125" s="133">
        <v>110</v>
      </c>
      <c r="G125" s="132"/>
      <c r="H125" s="132">
        <v>126.5</v>
      </c>
      <c r="I125" s="134">
        <v>125</v>
      </c>
      <c r="J125" s="135" t="s">
        <v>582</v>
      </c>
      <c r="K125" s="136">
        <f>H125-F125</f>
        <v>16.5</v>
      </c>
      <c r="L125" s="137">
        <f>K125/F125</f>
        <v>0.15</v>
      </c>
      <c r="M125" s="132" t="s">
        <v>546</v>
      </c>
      <c r="N125" s="138">
        <v>42552</v>
      </c>
      <c r="O125" s="54"/>
      <c r="P125" s="54"/>
      <c r="Q125" s="198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29">
        <v>60</v>
      </c>
      <c r="B126" s="130">
        <v>42538</v>
      </c>
      <c r="C126" s="130"/>
      <c r="D126" s="131" t="s">
        <v>656</v>
      </c>
      <c r="E126" s="132" t="s">
        <v>544</v>
      </c>
      <c r="F126" s="133">
        <v>44</v>
      </c>
      <c r="G126" s="132"/>
      <c r="H126" s="132">
        <v>69.5</v>
      </c>
      <c r="I126" s="134">
        <v>69.5</v>
      </c>
      <c r="J126" s="135" t="s">
        <v>657</v>
      </c>
      <c r="K126" s="136">
        <f>H126-F126</f>
        <v>25.5</v>
      </c>
      <c r="L126" s="137">
        <f>K126/F126</f>
        <v>0.57954545454545459</v>
      </c>
      <c r="M126" s="132" t="s">
        <v>546</v>
      </c>
      <c r="N126" s="138">
        <v>42977</v>
      </c>
      <c r="O126" s="54"/>
      <c r="P126" s="54"/>
      <c r="Q126" s="198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29">
        <v>61</v>
      </c>
      <c r="B127" s="130">
        <v>42549</v>
      </c>
      <c r="C127" s="130"/>
      <c r="D127" s="131" t="s">
        <v>658</v>
      </c>
      <c r="E127" s="132" t="s">
        <v>544</v>
      </c>
      <c r="F127" s="133">
        <v>262.5</v>
      </c>
      <c r="G127" s="132"/>
      <c r="H127" s="132">
        <v>340</v>
      </c>
      <c r="I127" s="134">
        <v>333</v>
      </c>
      <c r="J127" s="135" t="s">
        <v>659</v>
      </c>
      <c r="K127" s="136">
        <v>77.5</v>
      </c>
      <c r="L127" s="137">
        <v>0.29523809523809502</v>
      </c>
      <c r="M127" s="132" t="s">
        <v>546</v>
      </c>
      <c r="N127" s="138">
        <v>43017</v>
      </c>
      <c r="O127" s="54"/>
      <c r="P127" s="54"/>
      <c r="Q127" s="198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29">
        <v>62</v>
      </c>
      <c r="B128" s="130">
        <v>42549</v>
      </c>
      <c r="C128" s="130"/>
      <c r="D128" s="131" t="s">
        <v>660</v>
      </c>
      <c r="E128" s="132" t="s">
        <v>544</v>
      </c>
      <c r="F128" s="133">
        <v>840</v>
      </c>
      <c r="G128" s="132"/>
      <c r="H128" s="132">
        <v>1230</v>
      </c>
      <c r="I128" s="134">
        <v>1230</v>
      </c>
      <c r="J128" s="135" t="s">
        <v>630</v>
      </c>
      <c r="K128" s="136">
        <v>390</v>
      </c>
      <c r="L128" s="137">
        <v>0.46428571428571402</v>
      </c>
      <c r="M128" s="132" t="s">
        <v>546</v>
      </c>
      <c r="N128" s="138">
        <v>42649</v>
      </c>
      <c r="O128" s="54"/>
      <c r="P128" s="54"/>
      <c r="Q128" s="198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52">
        <v>63</v>
      </c>
      <c r="B129" s="153">
        <v>42556</v>
      </c>
      <c r="C129" s="153"/>
      <c r="D129" s="154" t="s">
        <v>661</v>
      </c>
      <c r="E129" s="155" t="s">
        <v>544</v>
      </c>
      <c r="F129" s="155">
        <v>395</v>
      </c>
      <c r="G129" s="156"/>
      <c r="H129" s="156">
        <f>(468.5+342.5)/2</f>
        <v>405.5</v>
      </c>
      <c r="I129" s="156">
        <v>510</v>
      </c>
      <c r="J129" s="157" t="s">
        <v>662</v>
      </c>
      <c r="K129" s="158">
        <f t="shared" ref="K129:K135" si="28">H129-F129</f>
        <v>10.5</v>
      </c>
      <c r="L129" s="159">
        <f t="shared" ref="L129:L135" si="29">K129/F129</f>
        <v>2.6582278481012658E-2</v>
      </c>
      <c r="M129" s="155" t="s">
        <v>563</v>
      </c>
      <c r="N129" s="153">
        <v>43606</v>
      </c>
      <c r="O129" s="54"/>
      <c r="P129" s="54"/>
      <c r="Q129" s="198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39">
        <v>64</v>
      </c>
      <c r="B130" s="140">
        <v>42584</v>
      </c>
      <c r="C130" s="140"/>
      <c r="D130" s="141" t="s">
        <v>663</v>
      </c>
      <c r="E130" s="142" t="s">
        <v>555</v>
      </c>
      <c r="F130" s="143">
        <f>169.5-12.8</f>
        <v>156.69999999999999</v>
      </c>
      <c r="G130" s="143"/>
      <c r="H130" s="144">
        <v>77</v>
      </c>
      <c r="I130" s="144" t="s">
        <v>664</v>
      </c>
      <c r="J130" s="145" t="s">
        <v>665</v>
      </c>
      <c r="K130" s="146">
        <f t="shared" si="28"/>
        <v>-79.699999999999989</v>
      </c>
      <c r="L130" s="147">
        <f t="shared" si="29"/>
        <v>-0.50861518825781749</v>
      </c>
      <c r="M130" s="143" t="s">
        <v>556</v>
      </c>
      <c r="N130" s="140">
        <v>43522</v>
      </c>
      <c r="O130" s="54"/>
      <c r="P130" s="54"/>
      <c r="Q130" s="198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39">
        <v>65</v>
      </c>
      <c r="B131" s="140">
        <v>42586</v>
      </c>
      <c r="C131" s="140"/>
      <c r="D131" s="141" t="s">
        <v>666</v>
      </c>
      <c r="E131" s="142" t="s">
        <v>544</v>
      </c>
      <c r="F131" s="143">
        <v>400</v>
      </c>
      <c r="G131" s="143"/>
      <c r="H131" s="144">
        <v>305</v>
      </c>
      <c r="I131" s="144">
        <v>475</v>
      </c>
      <c r="J131" s="145" t="s">
        <v>667</v>
      </c>
      <c r="K131" s="146">
        <f t="shared" si="28"/>
        <v>-95</v>
      </c>
      <c r="L131" s="147">
        <f t="shared" si="29"/>
        <v>-0.23749999999999999</v>
      </c>
      <c r="M131" s="143" t="s">
        <v>556</v>
      </c>
      <c r="N131" s="140">
        <v>43606</v>
      </c>
      <c r="O131" s="54"/>
      <c r="P131" s="54"/>
      <c r="Q131" s="198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9">
        <v>66</v>
      </c>
      <c r="B132" s="130">
        <v>42593</v>
      </c>
      <c r="C132" s="130"/>
      <c r="D132" s="131" t="s">
        <v>668</v>
      </c>
      <c r="E132" s="132" t="s">
        <v>544</v>
      </c>
      <c r="F132" s="133">
        <v>86.5</v>
      </c>
      <c r="G132" s="132"/>
      <c r="H132" s="132">
        <v>130</v>
      </c>
      <c r="I132" s="134">
        <v>130</v>
      </c>
      <c r="J132" s="135" t="s">
        <v>669</v>
      </c>
      <c r="K132" s="136">
        <f t="shared" si="28"/>
        <v>43.5</v>
      </c>
      <c r="L132" s="137">
        <f t="shared" si="29"/>
        <v>0.50289017341040465</v>
      </c>
      <c r="M132" s="132" t="s">
        <v>546</v>
      </c>
      <c r="N132" s="138">
        <v>43091</v>
      </c>
      <c r="O132" s="54"/>
      <c r="P132" s="54"/>
      <c r="Q132" s="198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39">
        <v>67</v>
      </c>
      <c r="B133" s="140">
        <v>42600</v>
      </c>
      <c r="C133" s="140"/>
      <c r="D133" s="141" t="s">
        <v>119</v>
      </c>
      <c r="E133" s="142" t="s">
        <v>544</v>
      </c>
      <c r="F133" s="143">
        <v>133.5</v>
      </c>
      <c r="G133" s="143"/>
      <c r="H133" s="144">
        <v>126.5</v>
      </c>
      <c r="I133" s="144">
        <v>178</v>
      </c>
      <c r="J133" s="145" t="s">
        <v>670</v>
      </c>
      <c r="K133" s="146">
        <f t="shared" si="28"/>
        <v>-7</v>
      </c>
      <c r="L133" s="147">
        <f t="shared" si="29"/>
        <v>-5.2434456928838954E-2</v>
      </c>
      <c r="M133" s="143" t="s">
        <v>556</v>
      </c>
      <c r="N133" s="140">
        <v>42615</v>
      </c>
      <c r="O133" s="54"/>
      <c r="P133" s="54"/>
      <c r="Q133" s="198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29">
        <v>68</v>
      </c>
      <c r="B134" s="130">
        <v>42613</v>
      </c>
      <c r="C134" s="130"/>
      <c r="D134" s="131" t="s">
        <v>671</v>
      </c>
      <c r="E134" s="132" t="s">
        <v>544</v>
      </c>
      <c r="F134" s="133">
        <v>560</v>
      </c>
      <c r="G134" s="132"/>
      <c r="H134" s="132">
        <v>725</v>
      </c>
      <c r="I134" s="134">
        <v>725</v>
      </c>
      <c r="J134" s="135" t="s">
        <v>576</v>
      </c>
      <c r="K134" s="136">
        <f t="shared" si="28"/>
        <v>165</v>
      </c>
      <c r="L134" s="137">
        <f t="shared" si="29"/>
        <v>0.29464285714285715</v>
      </c>
      <c r="M134" s="132" t="s">
        <v>546</v>
      </c>
      <c r="N134" s="138">
        <v>42456</v>
      </c>
      <c r="O134" s="54"/>
      <c r="P134" s="54"/>
      <c r="Q134" s="198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29">
        <v>69</v>
      </c>
      <c r="B135" s="130">
        <v>42614</v>
      </c>
      <c r="C135" s="130"/>
      <c r="D135" s="131" t="s">
        <v>672</v>
      </c>
      <c r="E135" s="132" t="s">
        <v>544</v>
      </c>
      <c r="F135" s="133">
        <v>160.5</v>
      </c>
      <c r="G135" s="132"/>
      <c r="H135" s="132">
        <v>210</v>
      </c>
      <c r="I135" s="134">
        <v>210</v>
      </c>
      <c r="J135" s="135" t="s">
        <v>576</v>
      </c>
      <c r="K135" s="136">
        <f t="shared" si="28"/>
        <v>49.5</v>
      </c>
      <c r="L135" s="137">
        <f t="shared" si="29"/>
        <v>0.30841121495327101</v>
      </c>
      <c r="M135" s="132" t="s">
        <v>546</v>
      </c>
      <c r="N135" s="138">
        <v>42871</v>
      </c>
      <c r="O135" s="54"/>
      <c r="P135" s="54"/>
      <c r="Q135" s="198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9">
        <v>70</v>
      </c>
      <c r="B136" s="130">
        <v>42646</v>
      </c>
      <c r="C136" s="130"/>
      <c r="D136" s="131" t="s">
        <v>395</v>
      </c>
      <c r="E136" s="132" t="s">
        <v>544</v>
      </c>
      <c r="F136" s="133">
        <v>430</v>
      </c>
      <c r="G136" s="132"/>
      <c r="H136" s="132">
        <v>596</v>
      </c>
      <c r="I136" s="134">
        <v>575</v>
      </c>
      <c r="J136" s="135" t="s">
        <v>673</v>
      </c>
      <c r="K136" s="136">
        <v>166</v>
      </c>
      <c r="L136" s="137">
        <v>0.38604651162790699</v>
      </c>
      <c r="M136" s="132" t="s">
        <v>546</v>
      </c>
      <c r="N136" s="138">
        <v>42769</v>
      </c>
      <c r="O136" s="54"/>
      <c r="P136" s="54"/>
      <c r="Q136" s="198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9">
        <v>71</v>
      </c>
      <c r="B137" s="130">
        <v>42657</v>
      </c>
      <c r="C137" s="130"/>
      <c r="D137" s="131" t="s">
        <v>674</v>
      </c>
      <c r="E137" s="132" t="s">
        <v>544</v>
      </c>
      <c r="F137" s="133">
        <v>280</v>
      </c>
      <c r="G137" s="132"/>
      <c r="H137" s="132">
        <v>345</v>
      </c>
      <c r="I137" s="134">
        <v>345</v>
      </c>
      <c r="J137" s="135" t="s">
        <v>576</v>
      </c>
      <c r="K137" s="136">
        <f t="shared" ref="K137:K142" si="30">H137-F137</f>
        <v>65</v>
      </c>
      <c r="L137" s="137">
        <f>K137/F137</f>
        <v>0.23214285714285715</v>
      </c>
      <c r="M137" s="132" t="s">
        <v>546</v>
      </c>
      <c r="N137" s="138">
        <v>42814</v>
      </c>
      <c r="O137" s="54"/>
      <c r="P137" s="54"/>
      <c r="Q137" s="198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9">
        <v>72</v>
      </c>
      <c r="B138" s="130">
        <v>42657</v>
      </c>
      <c r="C138" s="130"/>
      <c r="D138" s="131" t="s">
        <v>675</v>
      </c>
      <c r="E138" s="132" t="s">
        <v>544</v>
      </c>
      <c r="F138" s="133">
        <v>245</v>
      </c>
      <c r="G138" s="132"/>
      <c r="H138" s="132">
        <v>325.5</v>
      </c>
      <c r="I138" s="134">
        <v>330</v>
      </c>
      <c r="J138" s="135" t="s">
        <v>676</v>
      </c>
      <c r="K138" s="136">
        <f t="shared" si="30"/>
        <v>80.5</v>
      </c>
      <c r="L138" s="137">
        <f>K138/F138</f>
        <v>0.32857142857142857</v>
      </c>
      <c r="M138" s="132" t="s">
        <v>546</v>
      </c>
      <c r="N138" s="138">
        <v>42769</v>
      </c>
      <c r="O138" s="54"/>
      <c r="P138" s="54"/>
      <c r="Q138" s="198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9">
        <v>73</v>
      </c>
      <c r="B139" s="130">
        <v>42660</v>
      </c>
      <c r="C139" s="130"/>
      <c r="D139" s="131" t="s">
        <v>677</v>
      </c>
      <c r="E139" s="132" t="s">
        <v>544</v>
      </c>
      <c r="F139" s="133">
        <v>125</v>
      </c>
      <c r="G139" s="132"/>
      <c r="H139" s="132">
        <v>160</v>
      </c>
      <c r="I139" s="134">
        <v>160</v>
      </c>
      <c r="J139" s="135" t="s">
        <v>630</v>
      </c>
      <c r="K139" s="136">
        <f t="shared" si="30"/>
        <v>35</v>
      </c>
      <c r="L139" s="137">
        <v>0.28000000000000003</v>
      </c>
      <c r="M139" s="132" t="s">
        <v>546</v>
      </c>
      <c r="N139" s="138">
        <v>42803</v>
      </c>
      <c r="O139" s="54"/>
      <c r="P139" s="54"/>
      <c r="Q139" s="198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9">
        <v>74</v>
      </c>
      <c r="B140" s="130">
        <v>42660</v>
      </c>
      <c r="C140" s="130"/>
      <c r="D140" s="131" t="s">
        <v>678</v>
      </c>
      <c r="E140" s="132" t="s">
        <v>544</v>
      </c>
      <c r="F140" s="133">
        <v>114</v>
      </c>
      <c r="G140" s="132"/>
      <c r="H140" s="132">
        <v>145</v>
      </c>
      <c r="I140" s="134">
        <v>145</v>
      </c>
      <c r="J140" s="135" t="s">
        <v>630</v>
      </c>
      <c r="K140" s="136">
        <f t="shared" si="30"/>
        <v>31</v>
      </c>
      <c r="L140" s="137">
        <f>K140/F140</f>
        <v>0.27192982456140352</v>
      </c>
      <c r="M140" s="132" t="s">
        <v>546</v>
      </c>
      <c r="N140" s="138">
        <v>42859</v>
      </c>
      <c r="O140" s="54"/>
      <c r="P140" s="54"/>
      <c r="Q140" s="198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9">
        <v>75</v>
      </c>
      <c r="B141" s="130">
        <v>42660</v>
      </c>
      <c r="C141" s="130"/>
      <c r="D141" s="131" t="s">
        <v>679</v>
      </c>
      <c r="E141" s="132" t="s">
        <v>544</v>
      </c>
      <c r="F141" s="133">
        <v>212</v>
      </c>
      <c r="G141" s="132"/>
      <c r="H141" s="132">
        <v>280</v>
      </c>
      <c r="I141" s="134">
        <v>276</v>
      </c>
      <c r="J141" s="135" t="s">
        <v>680</v>
      </c>
      <c r="K141" s="136">
        <f t="shared" si="30"/>
        <v>68</v>
      </c>
      <c r="L141" s="137">
        <f>K141/F141</f>
        <v>0.32075471698113206</v>
      </c>
      <c r="M141" s="132" t="s">
        <v>546</v>
      </c>
      <c r="N141" s="138">
        <v>42858</v>
      </c>
      <c r="O141" s="54"/>
      <c r="P141" s="54"/>
      <c r="Q141" s="198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9">
        <v>76</v>
      </c>
      <c r="B142" s="130">
        <v>42678</v>
      </c>
      <c r="C142" s="130"/>
      <c r="D142" s="131" t="s">
        <v>438</v>
      </c>
      <c r="E142" s="132" t="s">
        <v>544</v>
      </c>
      <c r="F142" s="133">
        <v>155</v>
      </c>
      <c r="G142" s="132"/>
      <c r="H142" s="132">
        <v>210</v>
      </c>
      <c r="I142" s="134">
        <v>210</v>
      </c>
      <c r="J142" s="135" t="s">
        <v>681</v>
      </c>
      <c r="K142" s="136">
        <f t="shared" si="30"/>
        <v>55</v>
      </c>
      <c r="L142" s="137">
        <f>K142/F142</f>
        <v>0.35483870967741937</v>
      </c>
      <c r="M142" s="132" t="s">
        <v>546</v>
      </c>
      <c r="N142" s="138">
        <v>42944</v>
      </c>
      <c r="O142" s="54"/>
      <c r="P142" s="54"/>
      <c r="Q142" s="198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39">
        <v>77</v>
      </c>
      <c r="B143" s="140">
        <v>42710</v>
      </c>
      <c r="C143" s="140"/>
      <c r="D143" s="141" t="s">
        <v>682</v>
      </c>
      <c r="E143" s="142" t="s">
        <v>544</v>
      </c>
      <c r="F143" s="143">
        <v>150.5</v>
      </c>
      <c r="G143" s="143"/>
      <c r="H143" s="144">
        <v>72.5</v>
      </c>
      <c r="I143" s="144">
        <v>174</v>
      </c>
      <c r="J143" s="145" t="s">
        <v>683</v>
      </c>
      <c r="K143" s="146">
        <v>-78</v>
      </c>
      <c r="L143" s="147">
        <v>-0.51827242524916906</v>
      </c>
      <c r="M143" s="143" t="s">
        <v>556</v>
      </c>
      <c r="N143" s="140">
        <v>43333</v>
      </c>
      <c r="O143" s="54"/>
      <c r="P143" s="54"/>
      <c r="Q143" s="198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9">
        <v>78</v>
      </c>
      <c r="B144" s="130">
        <v>42712</v>
      </c>
      <c r="C144" s="130"/>
      <c r="D144" s="131" t="s">
        <v>684</v>
      </c>
      <c r="E144" s="132" t="s">
        <v>544</v>
      </c>
      <c r="F144" s="133">
        <v>380</v>
      </c>
      <c r="G144" s="132"/>
      <c r="H144" s="132">
        <v>478</v>
      </c>
      <c r="I144" s="134">
        <v>468</v>
      </c>
      <c r="J144" s="135" t="s">
        <v>630</v>
      </c>
      <c r="K144" s="136">
        <f>H144-F144</f>
        <v>98</v>
      </c>
      <c r="L144" s="137">
        <f>K144/F144</f>
        <v>0.25789473684210529</v>
      </c>
      <c r="M144" s="132" t="s">
        <v>546</v>
      </c>
      <c r="N144" s="138">
        <v>43025</v>
      </c>
      <c r="O144" s="54"/>
      <c r="P144" s="54"/>
      <c r="Q144" s="198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9">
        <v>79</v>
      </c>
      <c r="B145" s="130">
        <v>42734</v>
      </c>
      <c r="C145" s="130"/>
      <c r="D145" s="131" t="s">
        <v>118</v>
      </c>
      <c r="E145" s="132" t="s">
        <v>544</v>
      </c>
      <c r="F145" s="133">
        <v>305</v>
      </c>
      <c r="G145" s="132"/>
      <c r="H145" s="132">
        <v>375</v>
      </c>
      <c r="I145" s="134">
        <v>375</v>
      </c>
      <c r="J145" s="135" t="s">
        <v>630</v>
      </c>
      <c r="K145" s="136">
        <f>H145-F145</f>
        <v>70</v>
      </c>
      <c r="L145" s="137">
        <f>K145/F145</f>
        <v>0.22950819672131148</v>
      </c>
      <c r="M145" s="132" t="s">
        <v>546</v>
      </c>
      <c r="N145" s="138">
        <v>42768</v>
      </c>
      <c r="O145" s="54"/>
      <c r="P145" s="54"/>
      <c r="Q145" s="198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9">
        <v>80</v>
      </c>
      <c r="B146" s="130">
        <v>42739</v>
      </c>
      <c r="C146" s="130"/>
      <c r="D146" s="131" t="s">
        <v>102</v>
      </c>
      <c r="E146" s="132" t="s">
        <v>544</v>
      </c>
      <c r="F146" s="133">
        <v>99.5</v>
      </c>
      <c r="G146" s="132"/>
      <c r="H146" s="132">
        <v>158</v>
      </c>
      <c r="I146" s="134">
        <v>158</v>
      </c>
      <c r="J146" s="135" t="s">
        <v>630</v>
      </c>
      <c r="K146" s="136">
        <f>H146-F146</f>
        <v>58.5</v>
      </c>
      <c r="L146" s="137">
        <f>K146/F146</f>
        <v>0.5879396984924623</v>
      </c>
      <c r="M146" s="132" t="s">
        <v>546</v>
      </c>
      <c r="N146" s="138">
        <v>42898</v>
      </c>
      <c r="O146" s="54"/>
      <c r="P146" s="54"/>
      <c r="Q146" s="198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9">
        <v>81</v>
      </c>
      <c r="B147" s="130">
        <v>42739</v>
      </c>
      <c r="C147" s="130"/>
      <c r="D147" s="131" t="s">
        <v>102</v>
      </c>
      <c r="E147" s="132" t="s">
        <v>544</v>
      </c>
      <c r="F147" s="133">
        <v>99.5</v>
      </c>
      <c r="G147" s="132"/>
      <c r="H147" s="132">
        <v>158</v>
      </c>
      <c r="I147" s="134">
        <v>158</v>
      </c>
      <c r="J147" s="135" t="s">
        <v>630</v>
      </c>
      <c r="K147" s="136">
        <v>58.5</v>
      </c>
      <c r="L147" s="137">
        <v>0.58793969849246197</v>
      </c>
      <c r="M147" s="132" t="s">
        <v>546</v>
      </c>
      <c r="N147" s="138">
        <v>42898</v>
      </c>
      <c r="O147" s="54"/>
      <c r="P147" s="54"/>
      <c r="Q147" s="198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9">
        <v>82</v>
      </c>
      <c r="B148" s="130">
        <v>42786</v>
      </c>
      <c r="C148" s="130"/>
      <c r="D148" s="131" t="s">
        <v>204</v>
      </c>
      <c r="E148" s="132" t="s">
        <v>544</v>
      </c>
      <c r="F148" s="133">
        <v>140.5</v>
      </c>
      <c r="G148" s="132"/>
      <c r="H148" s="132">
        <v>220</v>
      </c>
      <c r="I148" s="134">
        <v>220</v>
      </c>
      <c r="J148" s="135" t="s">
        <v>630</v>
      </c>
      <c r="K148" s="136">
        <f>H148-F148</f>
        <v>79.5</v>
      </c>
      <c r="L148" s="137">
        <f>K148/F148</f>
        <v>0.5658362989323843</v>
      </c>
      <c r="M148" s="132" t="s">
        <v>546</v>
      </c>
      <c r="N148" s="138">
        <v>42864</v>
      </c>
      <c r="O148" s="54"/>
      <c r="P148" s="54"/>
      <c r="Q148" s="198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9">
        <v>83</v>
      </c>
      <c r="B149" s="130">
        <v>42786</v>
      </c>
      <c r="C149" s="130"/>
      <c r="D149" s="131" t="s">
        <v>685</v>
      </c>
      <c r="E149" s="132" t="s">
        <v>544</v>
      </c>
      <c r="F149" s="133">
        <v>202.5</v>
      </c>
      <c r="G149" s="132"/>
      <c r="H149" s="132">
        <v>234</v>
      </c>
      <c r="I149" s="134">
        <v>234</v>
      </c>
      <c r="J149" s="135" t="s">
        <v>630</v>
      </c>
      <c r="K149" s="136">
        <v>31.5</v>
      </c>
      <c r="L149" s="137">
        <v>0.155555555555556</v>
      </c>
      <c r="M149" s="132" t="s">
        <v>546</v>
      </c>
      <c r="N149" s="138">
        <v>42836</v>
      </c>
      <c r="O149" s="54"/>
      <c r="P149" s="54"/>
      <c r="Q149" s="198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9">
        <v>84</v>
      </c>
      <c r="B150" s="130">
        <v>42818</v>
      </c>
      <c r="C150" s="130"/>
      <c r="D150" s="131" t="s">
        <v>686</v>
      </c>
      <c r="E150" s="132" t="s">
        <v>544</v>
      </c>
      <c r="F150" s="133">
        <v>300.5</v>
      </c>
      <c r="G150" s="132"/>
      <c r="H150" s="132">
        <v>417.5</v>
      </c>
      <c r="I150" s="134">
        <v>420</v>
      </c>
      <c r="J150" s="135" t="s">
        <v>687</v>
      </c>
      <c r="K150" s="136">
        <f>H150-F150</f>
        <v>117</v>
      </c>
      <c r="L150" s="137">
        <f>K150/F150</f>
        <v>0.38935108153078202</v>
      </c>
      <c r="M150" s="132" t="s">
        <v>546</v>
      </c>
      <c r="N150" s="138">
        <v>43070</v>
      </c>
      <c r="O150" s="54"/>
      <c r="P150" s="54"/>
      <c r="Q150" s="198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9">
        <v>85</v>
      </c>
      <c r="B151" s="130">
        <v>42818</v>
      </c>
      <c r="C151" s="130"/>
      <c r="D151" s="131" t="s">
        <v>660</v>
      </c>
      <c r="E151" s="132" t="s">
        <v>544</v>
      </c>
      <c r="F151" s="133">
        <v>850</v>
      </c>
      <c r="G151" s="132"/>
      <c r="H151" s="132">
        <v>1042.5</v>
      </c>
      <c r="I151" s="134">
        <v>1023</v>
      </c>
      <c r="J151" s="135" t="s">
        <v>688</v>
      </c>
      <c r="K151" s="136">
        <v>192.5</v>
      </c>
      <c r="L151" s="137">
        <v>0.22647058823529401</v>
      </c>
      <c r="M151" s="132" t="s">
        <v>546</v>
      </c>
      <c r="N151" s="138">
        <v>42830</v>
      </c>
      <c r="O151" s="54"/>
      <c r="P151" s="54"/>
      <c r="Q151" s="198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9">
        <v>86</v>
      </c>
      <c r="B152" s="130">
        <v>42830</v>
      </c>
      <c r="C152" s="130"/>
      <c r="D152" s="131" t="s">
        <v>464</v>
      </c>
      <c r="E152" s="132" t="s">
        <v>544</v>
      </c>
      <c r="F152" s="133">
        <v>785</v>
      </c>
      <c r="G152" s="132"/>
      <c r="H152" s="132">
        <v>930</v>
      </c>
      <c r="I152" s="134">
        <v>920</v>
      </c>
      <c r="J152" s="135" t="s">
        <v>689</v>
      </c>
      <c r="K152" s="136">
        <f>H152-F152</f>
        <v>145</v>
      </c>
      <c r="L152" s="137">
        <f>K152/F152</f>
        <v>0.18471337579617833</v>
      </c>
      <c r="M152" s="132" t="s">
        <v>546</v>
      </c>
      <c r="N152" s="138">
        <v>42976</v>
      </c>
      <c r="O152" s="54"/>
      <c r="P152" s="54"/>
      <c r="Q152" s="198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39">
        <v>87</v>
      </c>
      <c r="B153" s="140">
        <v>42831</v>
      </c>
      <c r="C153" s="140"/>
      <c r="D153" s="141" t="s">
        <v>690</v>
      </c>
      <c r="E153" s="142" t="s">
        <v>544</v>
      </c>
      <c r="F153" s="143">
        <v>40</v>
      </c>
      <c r="G153" s="143"/>
      <c r="H153" s="144">
        <v>13.1</v>
      </c>
      <c r="I153" s="144">
        <v>60</v>
      </c>
      <c r="J153" s="145" t="s">
        <v>691</v>
      </c>
      <c r="K153" s="146">
        <v>-26.9</v>
      </c>
      <c r="L153" s="147">
        <v>-0.67249999999999999</v>
      </c>
      <c r="M153" s="143" t="s">
        <v>556</v>
      </c>
      <c r="N153" s="140">
        <v>43138</v>
      </c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9">
        <v>88</v>
      </c>
      <c r="B154" s="130">
        <v>42837</v>
      </c>
      <c r="C154" s="130"/>
      <c r="D154" s="131" t="s">
        <v>100</v>
      </c>
      <c r="E154" s="132" t="s">
        <v>544</v>
      </c>
      <c r="F154" s="133">
        <v>289.5</v>
      </c>
      <c r="G154" s="132"/>
      <c r="H154" s="132">
        <v>354</v>
      </c>
      <c r="I154" s="134">
        <v>360</v>
      </c>
      <c r="J154" s="135" t="s">
        <v>692</v>
      </c>
      <c r="K154" s="136">
        <f t="shared" ref="K154:K162" si="31">H154-F154</f>
        <v>64.5</v>
      </c>
      <c r="L154" s="137">
        <f t="shared" ref="L154:L162" si="32">K154/F154</f>
        <v>0.22279792746113988</v>
      </c>
      <c r="M154" s="132" t="s">
        <v>546</v>
      </c>
      <c r="N154" s="138">
        <v>43040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9">
        <v>89</v>
      </c>
      <c r="B155" s="130">
        <v>42845</v>
      </c>
      <c r="C155" s="130"/>
      <c r="D155" s="131" t="s">
        <v>412</v>
      </c>
      <c r="E155" s="132" t="s">
        <v>544</v>
      </c>
      <c r="F155" s="133">
        <v>700</v>
      </c>
      <c r="G155" s="132"/>
      <c r="H155" s="132">
        <v>840</v>
      </c>
      <c r="I155" s="134">
        <v>840</v>
      </c>
      <c r="J155" s="135" t="s">
        <v>693</v>
      </c>
      <c r="K155" s="136">
        <f t="shared" si="31"/>
        <v>140</v>
      </c>
      <c r="L155" s="137">
        <f t="shared" si="32"/>
        <v>0.2</v>
      </c>
      <c r="M155" s="132" t="s">
        <v>546</v>
      </c>
      <c r="N155" s="138">
        <v>42893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9">
        <v>90</v>
      </c>
      <c r="B156" s="130">
        <v>42887</v>
      </c>
      <c r="C156" s="130"/>
      <c r="D156" s="131" t="s">
        <v>694</v>
      </c>
      <c r="E156" s="132" t="s">
        <v>544</v>
      </c>
      <c r="F156" s="133">
        <v>130</v>
      </c>
      <c r="G156" s="132"/>
      <c r="H156" s="132">
        <v>144.25</v>
      </c>
      <c r="I156" s="134">
        <v>170</v>
      </c>
      <c r="J156" s="135" t="s">
        <v>695</v>
      </c>
      <c r="K156" s="136">
        <f t="shared" si="31"/>
        <v>14.25</v>
      </c>
      <c r="L156" s="137">
        <f t="shared" si="32"/>
        <v>0.10961538461538461</v>
      </c>
      <c r="M156" s="132" t="s">
        <v>546</v>
      </c>
      <c r="N156" s="138">
        <v>43675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29">
        <v>91</v>
      </c>
      <c r="B157" s="130">
        <v>42901</v>
      </c>
      <c r="C157" s="130"/>
      <c r="D157" s="131" t="s">
        <v>696</v>
      </c>
      <c r="E157" s="132" t="s">
        <v>544</v>
      </c>
      <c r="F157" s="133">
        <v>214.5</v>
      </c>
      <c r="G157" s="132"/>
      <c r="H157" s="132">
        <v>262</v>
      </c>
      <c r="I157" s="134">
        <v>262</v>
      </c>
      <c r="J157" s="135" t="s">
        <v>565</v>
      </c>
      <c r="K157" s="136">
        <f t="shared" si="31"/>
        <v>47.5</v>
      </c>
      <c r="L157" s="137">
        <f t="shared" si="32"/>
        <v>0.22144522144522144</v>
      </c>
      <c r="M157" s="132" t="s">
        <v>546</v>
      </c>
      <c r="N157" s="138">
        <v>42977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60">
        <v>92</v>
      </c>
      <c r="B158" s="161">
        <v>42933</v>
      </c>
      <c r="C158" s="161"/>
      <c r="D158" s="162" t="s">
        <v>697</v>
      </c>
      <c r="E158" s="163" t="s">
        <v>544</v>
      </c>
      <c r="F158" s="164">
        <v>370</v>
      </c>
      <c r="G158" s="163"/>
      <c r="H158" s="163">
        <v>447.5</v>
      </c>
      <c r="I158" s="165">
        <v>450</v>
      </c>
      <c r="J158" s="166" t="s">
        <v>630</v>
      </c>
      <c r="K158" s="136">
        <f t="shared" si="31"/>
        <v>77.5</v>
      </c>
      <c r="L158" s="167">
        <f t="shared" si="32"/>
        <v>0.20945945945945946</v>
      </c>
      <c r="M158" s="163" t="s">
        <v>546</v>
      </c>
      <c r="N158" s="168">
        <v>43035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60">
        <v>93</v>
      </c>
      <c r="B159" s="161">
        <v>42943</v>
      </c>
      <c r="C159" s="161"/>
      <c r="D159" s="162" t="s">
        <v>202</v>
      </c>
      <c r="E159" s="163" t="s">
        <v>544</v>
      </c>
      <c r="F159" s="164">
        <v>657.5</v>
      </c>
      <c r="G159" s="163"/>
      <c r="H159" s="163">
        <v>825</v>
      </c>
      <c r="I159" s="165">
        <v>820</v>
      </c>
      <c r="J159" s="166" t="s">
        <v>630</v>
      </c>
      <c r="K159" s="136">
        <f t="shared" si="31"/>
        <v>167.5</v>
      </c>
      <c r="L159" s="167">
        <f t="shared" si="32"/>
        <v>0.25475285171102663</v>
      </c>
      <c r="M159" s="163" t="s">
        <v>546</v>
      </c>
      <c r="N159" s="168">
        <v>43090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29">
        <v>94</v>
      </c>
      <c r="B160" s="130">
        <v>42964</v>
      </c>
      <c r="C160" s="130"/>
      <c r="D160" s="131" t="s">
        <v>373</v>
      </c>
      <c r="E160" s="132" t="s">
        <v>544</v>
      </c>
      <c r="F160" s="133">
        <v>605</v>
      </c>
      <c r="G160" s="132"/>
      <c r="H160" s="132">
        <v>750</v>
      </c>
      <c r="I160" s="134">
        <v>750</v>
      </c>
      <c r="J160" s="135" t="s">
        <v>689</v>
      </c>
      <c r="K160" s="136">
        <f t="shared" si="31"/>
        <v>145</v>
      </c>
      <c r="L160" s="137">
        <f t="shared" si="32"/>
        <v>0.23966942148760331</v>
      </c>
      <c r="M160" s="132" t="s">
        <v>546</v>
      </c>
      <c r="N160" s="138">
        <v>43027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39">
        <v>95</v>
      </c>
      <c r="B161" s="140">
        <v>42979</v>
      </c>
      <c r="C161" s="140"/>
      <c r="D161" s="148" t="s">
        <v>698</v>
      </c>
      <c r="E161" s="143" t="s">
        <v>544</v>
      </c>
      <c r="F161" s="143">
        <v>255</v>
      </c>
      <c r="G161" s="144"/>
      <c r="H161" s="144">
        <v>217.25</v>
      </c>
      <c r="I161" s="144">
        <v>320</v>
      </c>
      <c r="J161" s="145" t="s">
        <v>699</v>
      </c>
      <c r="K161" s="146">
        <f t="shared" si="31"/>
        <v>-37.75</v>
      </c>
      <c r="L161" s="149">
        <f t="shared" si="32"/>
        <v>-0.14803921568627451</v>
      </c>
      <c r="M161" s="143" t="s">
        <v>556</v>
      </c>
      <c r="N161" s="140">
        <v>43661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9">
        <v>96</v>
      </c>
      <c r="B162" s="130">
        <v>42997</v>
      </c>
      <c r="C162" s="130"/>
      <c r="D162" s="131" t="s">
        <v>700</v>
      </c>
      <c r="E162" s="132" t="s">
        <v>544</v>
      </c>
      <c r="F162" s="133">
        <v>215</v>
      </c>
      <c r="G162" s="132"/>
      <c r="H162" s="132">
        <v>258</v>
      </c>
      <c r="I162" s="134">
        <v>258</v>
      </c>
      <c r="J162" s="135" t="s">
        <v>630</v>
      </c>
      <c r="K162" s="136">
        <f t="shared" si="31"/>
        <v>43</v>
      </c>
      <c r="L162" s="137">
        <f t="shared" si="32"/>
        <v>0.2</v>
      </c>
      <c r="M162" s="132" t="s">
        <v>546</v>
      </c>
      <c r="N162" s="138">
        <v>43040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9">
        <v>97</v>
      </c>
      <c r="B163" s="130">
        <v>42997</v>
      </c>
      <c r="C163" s="130"/>
      <c r="D163" s="131" t="s">
        <v>700</v>
      </c>
      <c r="E163" s="132" t="s">
        <v>544</v>
      </c>
      <c r="F163" s="133">
        <v>215</v>
      </c>
      <c r="G163" s="132"/>
      <c r="H163" s="132">
        <v>258</v>
      </c>
      <c r="I163" s="134">
        <v>258</v>
      </c>
      <c r="J163" s="166" t="s">
        <v>630</v>
      </c>
      <c r="K163" s="136">
        <v>43</v>
      </c>
      <c r="L163" s="137">
        <v>0.2</v>
      </c>
      <c r="M163" s="132" t="s">
        <v>546</v>
      </c>
      <c r="N163" s="138">
        <v>43040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60">
        <v>98</v>
      </c>
      <c r="B164" s="161">
        <v>42998</v>
      </c>
      <c r="C164" s="161"/>
      <c r="D164" s="162" t="s">
        <v>701</v>
      </c>
      <c r="E164" s="163" t="s">
        <v>544</v>
      </c>
      <c r="F164" s="133">
        <v>75</v>
      </c>
      <c r="G164" s="163"/>
      <c r="H164" s="163">
        <v>90</v>
      </c>
      <c r="I164" s="165">
        <v>90</v>
      </c>
      <c r="J164" s="135" t="s">
        <v>702</v>
      </c>
      <c r="K164" s="136">
        <f t="shared" ref="K164:K169" si="33">H164-F164</f>
        <v>15</v>
      </c>
      <c r="L164" s="137">
        <f t="shared" ref="L164:L169" si="34">K164/F164</f>
        <v>0.2</v>
      </c>
      <c r="M164" s="132" t="s">
        <v>546</v>
      </c>
      <c r="N164" s="138">
        <v>43019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60">
        <v>99</v>
      </c>
      <c r="B165" s="161">
        <v>43011</v>
      </c>
      <c r="C165" s="161"/>
      <c r="D165" s="162" t="s">
        <v>703</v>
      </c>
      <c r="E165" s="163" t="s">
        <v>544</v>
      </c>
      <c r="F165" s="164">
        <v>315</v>
      </c>
      <c r="G165" s="163"/>
      <c r="H165" s="163">
        <v>392</v>
      </c>
      <c r="I165" s="165">
        <v>384</v>
      </c>
      <c r="J165" s="166" t="s">
        <v>704</v>
      </c>
      <c r="K165" s="136">
        <f t="shared" si="33"/>
        <v>77</v>
      </c>
      <c r="L165" s="167">
        <f t="shared" si="34"/>
        <v>0.24444444444444444</v>
      </c>
      <c r="M165" s="163" t="s">
        <v>546</v>
      </c>
      <c r="N165" s="168">
        <v>43017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60">
        <v>100</v>
      </c>
      <c r="B166" s="161">
        <v>43013</v>
      </c>
      <c r="C166" s="161"/>
      <c r="D166" s="162" t="s">
        <v>442</v>
      </c>
      <c r="E166" s="163" t="s">
        <v>544</v>
      </c>
      <c r="F166" s="164">
        <v>145</v>
      </c>
      <c r="G166" s="163"/>
      <c r="H166" s="163">
        <v>179</v>
      </c>
      <c r="I166" s="165">
        <v>180</v>
      </c>
      <c r="J166" s="166" t="s">
        <v>705</v>
      </c>
      <c r="K166" s="136">
        <f t="shared" si="33"/>
        <v>34</v>
      </c>
      <c r="L166" s="167">
        <f t="shared" si="34"/>
        <v>0.23448275862068965</v>
      </c>
      <c r="M166" s="163" t="s">
        <v>546</v>
      </c>
      <c r="N166" s="168">
        <v>43025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60">
        <v>101</v>
      </c>
      <c r="B167" s="161">
        <v>43014</v>
      </c>
      <c r="C167" s="161"/>
      <c r="D167" s="162" t="s">
        <v>348</v>
      </c>
      <c r="E167" s="163" t="s">
        <v>544</v>
      </c>
      <c r="F167" s="164">
        <v>256</v>
      </c>
      <c r="G167" s="163"/>
      <c r="H167" s="163">
        <v>323</v>
      </c>
      <c r="I167" s="165">
        <v>320</v>
      </c>
      <c r="J167" s="166" t="s">
        <v>630</v>
      </c>
      <c r="K167" s="136">
        <f t="shared" si="33"/>
        <v>67</v>
      </c>
      <c r="L167" s="167">
        <f t="shared" si="34"/>
        <v>0.26171875</v>
      </c>
      <c r="M167" s="163" t="s">
        <v>546</v>
      </c>
      <c r="N167" s="168">
        <v>43067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60">
        <v>102</v>
      </c>
      <c r="B168" s="161">
        <v>43017</v>
      </c>
      <c r="C168" s="161"/>
      <c r="D168" s="162" t="s">
        <v>362</v>
      </c>
      <c r="E168" s="163" t="s">
        <v>544</v>
      </c>
      <c r="F168" s="164">
        <v>137.5</v>
      </c>
      <c r="G168" s="163"/>
      <c r="H168" s="163">
        <v>184</v>
      </c>
      <c r="I168" s="165">
        <v>183</v>
      </c>
      <c r="J168" s="166" t="s">
        <v>706</v>
      </c>
      <c r="K168" s="136">
        <f t="shared" si="33"/>
        <v>46.5</v>
      </c>
      <c r="L168" s="167">
        <f t="shared" si="34"/>
        <v>0.33818181818181819</v>
      </c>
      <c r="M168" s="163" t="s">
        <v>546</v>
      </c>
      <c r="N168" s="168">
        <v>43108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60">
        <v>103</v>
      </c>
      <c r="B169" s="161">
        <v>43018</v>
      </c>
      <c r="C169" s="161"/>
      <c r="D169" s="162" t="s">
        <v>707</v>
      </c>
      <c r="E169" s="163" t="s">
        <v>544</v>
      </c>
      <c r="F169" s="164">
        <v>125.5</v>
      </c>
      <c r="G169" s="163"/>
      <c r="H169" s="163">
        <v>158</v>
      </c>
      <c r="I169" s="165">
        <v>155</v>
      </c>
      <c r="J169" s="166" t="s">
        <v>708</v>
      </c>
      <c r="K169" s="136">
        <f t="shared" si="33"/>
        <v>32.5</v>
      </c>
      <c r="L169" s="167">
        <f t="shared" si="34"/>
        <v>0.25896414342629481</v>
      </c>
      <c r="M169" s="163" t="s">
        <v>546</v>
      </c>
      <c r="N169" s="168">
        <v>43067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60">
        <v>104</v>
      </c>
      <c r="B170" s="161">
        <v>43018</v>
      </c>
      <c r="C170" s="161"/>
      <c r="D170" s="162" t="s">
        <v>709</v>
      </c>
      <c r="E170" s="163" t="s">
        <v>544</v>
      </c>
      <c r="F170" s="164">
        <v>895</v>
      </c>
      <c r="G170" s="163"/>
      <c r="H170" s="163">
        <v>1122.5</v>
      </c>
      <c r="I170" s="165">
        <v>1078</v>
      </c>
      <c r="J170" s="166" t="s">
        <v>710</v>
      </c>
      <c r="K170" s="136">
        <v>227.5</v>
      </c>
      <c r="L170" s="167">
        <v>0.25418994413407803</v>
      </c>
      <c r="M170" s="163" t="s">
        <v>546</v>
      </c>
      <c r="N170" s="168">
        <v>43117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60">
        <v>105</v>
      </c>
      <c r="B171" s="161">
        <v>43020</v>
      </c>
      <c r="C171" s="161"/>
      <c r="D171" s="162" t="s">
        <v>357</v>
      </c>
      <c r="E171" s="163" t="s">
        <v>544</v>
      </c>
      <c r="F171" s="164">
        <v>525</v>
      </c>
      <c r="G171" s="163"/>
      <c r="H171" s="163">
        <v>629</v>
      </c>
      <c r="I171" s="165">
        <v>629</v>
      </c>
      <c r="J171" s="166" t="s">
        <v>630</v>
      </c>
      <c r="K171" s="136">
        <v>104</v>
      </c>
      <c r="L171" s="167">
        <v>0.19809523809523799</v>
      </c>
      <c r="M171" s="163" t="s">
        <v>546</v>
      </c>
      <c r="N171" s="168">
        <v>43119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60">
        <v>106</v>
      </c>
      <c r="B172" s="161">
        <v>43046</v>
      </c>
      <c r="C172" s="161"/>
      <c r="D172" s="162" t="s">
        <v>390</v>
      </c>
      <c r="E172" s="163" t="s">
        <v>544</v>
      </c>
      <c r="F172" s="164">
        <v>740</v>
      </c>
      <c r="G172" s="163"/>
      <c r="H172" s="163">
        <v>892.5</v>
      </c>
      <c r="I172" s="165">
        <v>900</v>
      </c>
      <c r="J172" s="166" t="s">
        <v>711</v>
      </c>
      <c r="K172" s="136">
        <f>H172-F172</f>
        <v>152.5</v>
      </c>
      <c r="L172" s="167">
        <f>K172/F172</f>
        <v>0.20608108108108109</v>
      </c>
      <c r="M172" s="163" t="s">
        <v>546</v>
      </c>
      <c r="N172" s="168">
        <v>43052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9">
        <v>107</v>
      </c>
      <c r="B173" s="130">
        <v>43073</v>
      </c>
      <c r="C173" s="130"/>
      <c r="D173" s="131" t="s">
        <v>712</v>
      </c>
      <c r="E173" s="132" t="s">
        <v>544</v>
      </c>
      <c r="F173" s="133">
        <v>118.5</v>
      </c>
      <c r="G173" s="132"/>
      <c r="H173" s="132">
        <v>143.5</v>
      </c>
      <c r="I173" s="134">
        <v>145</v>
      </c>
      <c r="J173" s="135" t="s">
        <v>713</v>
      </c>
      <c r="K173" s="136">
        <f>H173-F173</f>
        <v>25</v>
      </c>
      <c r="L173" s="137">
        <f>K173/F173</f>
        <v>0.2109704641350211</v>
      </c>
      <c r="M173" s="132" t="s">
        <v>546</v>
      </c>
      <c r="N173" s="138">
        <v>43097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39">
        <v>108</v>
      </c>
      <c r="B174" s="140">
        <v>43090</v>
      </c>
      <c r="C174" s="140"/>
      <c r="D174" s="141" t="s">
        <v>417</v>
      </c>
      <c r="E174" s="142" t="s">
        <v>544</v>
      </c>
      <c r="F174" s="143">
        <v>715</v>
      </c>
      <c r="G174" s="143"/>
      <c r="H174" s="144">
        <v>500</v>
      </c>
      <c r="I174" s="144">
        <v>872</v>
      </c>
      <c r="J174" s="145" t="s">
        <v>714</v>
      </c>
      <c r="K174" s="146">
        <f>H174-F174</f>
        <v>-215</v>
      </c>
      <c r="L174" s="147">
        <f>K174/F174</f>
        <v>-0.30069930069930068</v>
      </c>
      <c r="M174" s="143" t="s">
        <v>556</v>
      </c>
      <c r="N174" s="140">
        <v>43670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29">
        <v>109</v>
      </c>
      <c r="B175" s="130">
        <v>43098</v>
      </c>
      <c r="C175" s="130"/>
      <c r="D175" s="131" t="s">
        <v>703</v>
      </c>
      <c r="E175" s="132" t="s">
        <v>544</v>
      </c>
      <c r="F175" s="133">
        <v>435</v>
      </c>
      <c r="G175" s="132"/>
      <c r="H175" s="132">
        <v>542.5</v>
      </c>
      <c r="I175" s="134">
        <v>539</v>
      </c>
      <c r="J175" s="135" t="s">
        <v>630</v>
      </c>
      <c r="K175" s="136">
        <v>107.5</v>
      </c>
      <c r="L175" s="137">
        <v>0.247126436781609</v>
      </c>
      <c r="M175" s="132" t="s">
        <v>546</v>
      </c>
      <c r="N175" s="138">
        <v>43206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29">
        <v>110</v>
      </c>
      <c r="B176" s="130">
        <v>43098</v>
      </c>
      <c r="C176" s="130"/>
      <c r="D176" s="131" t="s">
        <v>516</v>
      </c>
      <c r="E176" s="132" t="s">
        <v>544</v>
      </c>
      <c r="F176" s="133">
        <v>885</v>
      </c>
      <c r="G176" s="132"/>
      <c r="H176" s="132">
        <v>1090</v>
      </c>
      <c r="I176" s="134">
        <v>1084</v>
      </c>
      <c r="J176" s="135" t="s">
        <v>630</v>
      </c>
      <c r="K176" s="136">
        <v>205</v>
      </c>
      <c r="L176" s="137">
        <v>0.23163841807909599</v>
      </c>
      <c r="M176" s="132" t="s">
        <v>546</v>
      </c>
      <c r="N176" s="138">
        <v>43213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69">
        <v>111</v>
      </c>
      <c r="B177" s="170">
        <v>43192</v>
      </c>
      <c r="C177" s="170"/>
      <c r="D177" s="148" t="s">
        <v>715</v>
      </c>
      <c r="E177" s="143" t="s">
        <v>544</v>
      </c>
      <c r="F177" s="171">
        <v>478.5</v>
      </c>
      <c r="G177" s="143"/>
      <c r="H177" s="143">
        <v>442</v>
      </c>
      <c r="I177" s="144">
        <v>613</v>
      </c>
      <c r="J177" s="145" t="s">
        <v>716</v>
      </c>
      <c r="K177" s="146">
        <f>H177-F177</f>
        <v>-36.5</v>
      </c>
      <c r="L177" s="147">
        <f>K177/F177</f>
        <v>-7.6280041797283177E-2</v>
      </c>
      <c r="M177" s="143" t="s">
        <v>556</v>
      </c>
      <c r="N177" s="140">
        <v>43762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39">
        <v>112</v>
      </c>
      <c r="B178" s="140">
        <v>43194</v>
      </c>
      <c r="C178" s="140"/>
      <c r="D178" s="141" t="s">
        <v>717</v>
      </c>
      <c r="E178" s="142" t="s">
        <v>544</v>
      </c>
      <c r="F178" s="143">
        <f>141.5-7.3</f>
        <v>134.19999999999999</v>
      </c>
      <c r="G178" s="143"/>
      <c r="H178" s="144">
        <v>77</v>
      </c>
      <c r="I178" s="144">
        <v>180</v>
      </c>
      <c r="J178" s="145" t="s">
        <v>718</v>
      </c>
      <c r="K178" s="146">
        <f>H178-F178</f>
        <v>-57.199999999999989</v>
      </c>
      <c r="L178" s="147">
        <f>K178/F178</f>
        <v>-0.42622950819672129</v>
      </c>
      <c r="M178" s="143" t="s">
        <v>556</v>
      </c>
      <c r="N178" s="140">
        <v>43522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39">
        <v>113</v>
      </c>
      <c r="B179" s="140">
        <v>43209</v>
      </c>
      <c r="C179" s="140"/>
      <c r="D179" s="141" t="s">
        <v>719</v>
      </c>
      <c r="E179" s="142" t="s">
        <v>544</v>
      </c>
      <c r="F179" s="143">
        <v>430</v>
      </c>
      <c r="G179" s="143"/>
      <c r="H179" s="144">
        <v>220</v>
      </c>
      <c r="I179" s="144">
        <v>537</v>
      </c>
      <c r="J179" s="145" t="s">
        <v>720</v>
      </c>
      <c r="K179" s="146">
        <f>H179-F179</f>
        <v>-210</v>
      </c>
      <c r="L179" s="147">
        <f>K179/F179</f>
        <v>-0.48837209302325579</v>
      </c>
      <c r="M179" s="143" t="s">
        <v>556</v>
      </c>
      <c r="N179" s="140">
        <v>43252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60">
        <v>114</v>
      </c>
      <c r="B180" s="161">
        <v>43220</v>
      </c>
      <c r="C180" s="161"/>
      <c r="D180" s="162" t="s">
        <v>721</v>
      </c>
      <c r="E180" s="163" t="s">
        <v>544</v>
      </c>
      <c r="F180" s="163">
        <v>153.5</v>
      </c>
      <c r="G180" s="163"/>
      <c r="H180" s="163">
        <v>196</v>
      </c>
      <c r="I180" s="165">
        <v>196</v>
      </c>
      <c r="J180" s="135" t="s">
        <v>722</v>
      </c>
      <c r="K180" s="136">
        <f>H180-F180</f>
        <v>42.5</v>
      </c>
      <c r="L180" s="137">
        <f>K180/F180</f>
        <v>0.27687296416938112</v>
      </c>
      <c r="M180" s="132" t="s">
        <v>546</v>
      </c>
      <c r="N180" s="138">
        <v>43605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39">
        <v>115</v>
      </c>
      <c r="B181" s="140">
        <v>43306</v>
      </c>
      <c r="C181" s="140"/>
      <c r="D181" s="141" t="s">
        <v>690</v>
      </c>
      <c r="E181" s="142" t="s">
        <v>544</v>
      </c>
      <c r="F181" s="143">
        <v>27.5</v>
      </c>
      <c r="G181" s="143"/>
      <c r="H181" s="144">
        <v>13.1</v>
      </c>
      <c r="I181" s="144">
        <v>60</v>
      </c>
      <c r="J181" s="145" t="s">
        <v>723</v>
      </c>
      <c r="K181" s="146">
        <v>-14.4</v>
      </c>
      <c r="L181" s="147">
        <v>-0.52363636363636401</v>
      </c>
      <c r="M181" s="143" t="s">
        <v>556</v>
      </c>
      <c r="N181" s="140">
        <v>43138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69">
        <v>116</v>
      </c>
      <c r="B182" s="170">
        <v>43318</v>
      </c>
      <c r="C182" s="170"/>
      <c r="D182" s="148" t="s">
        <v>724</v>
      </c>
      <c r="E182" s="143" t="s">
        <v>544</v>
      </c>
      <c r="F182" s="143">
        <v>148.5</v>
      </c>
      <c r="G182" s="143"/>
      <c r="H182" s="143">
        <v>102</v>
      </c>
      <c r="I182" s="144">
        <v>182</v>
      </c>
      <c r="J182" s="145" t="s">
        <v>725</v>
      </c>
      <c r="K182" s="146">
        <f>H182-F182</f>
        <v>-46.5</v>
      </c>
      <c r="L182" s="147">
        <f>K182/F182</f>
        <v>-0.31313131313131315</v>
      </c>
      <c r="M182" s="143" t="s">
        <v>556</v>
      </c>
      <c r="N182" s="140">
        <v>43661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29">
        <v>117</v>
      </c>
      <c r="B183" s="130">
        <v>43335</v>
      </c>
      <c r="C183" s="130"/>
      <c r="D183" s="131" t="s">
        <v>726</v>
      </c>
      <c r="E183" s="132" t="s">
        <v>544</v>
      </c>
      <c r="F183" s="163">
        <v>285</v>
      </c>
      <c r="G183" s="132"/>
      <c r="H183" s="132">
        <v>355</v>
      </c>
      <c r="I183" s="134">
        <v>364</v>
      </c>
      <c r="J183" s="135" t="s">
        <v>727</v>
      </c>
      <c r="K183" s="136">
        <v>70</v>
      </c>
      <c r="L183" s="137">
        <v>0.24561403508771901</v>
      </c>
      <c r="M183" s="132" t="s">
        <v>546</v>
      </c>
      <c r="N183" s="138">
        <v>43455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29">
        <v>118</v>
      </c>
      <c r="B184" s="130">
        <v>43341</v>
      </c>
      <c r="C184" s="130"/>
      <c r="D184" s="131" t="s">
        <v>382</v>
      </c>
      <c r="E184" s="132" t="s">
        <v>544</v>
      </c>
      <c r="F184" s="163">
        <v>525</v>
      </c>
      <c r="G184" s="132"/>
      <c r="H184" s="132">
        <v>585</v>
      </c>
      <c r="I184" s="134">
        <v>635</v>
      </c>
      <c r="J184" s="135" t="s">
        <v>728</v>
      </c>
      <c r="K184" s="136">
        <f t="shared" ref="K184:K215" si="35">H184-F184</f>
        <v>60</v>
      </c>
      <c r="L184" s="137">
        <f t="shared" ref="L184:L215" si="36">K184/F184</f>
        <v>0.11428571428571428</v>
      </c>
      <c r="M184" s="132" t="s">
        <v>546</v>
      </c>
      <c r="N184" s="138">
        <v>43662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29">
        <v>119</v>
      </c>
      <c r="B185" s="130">
        <v>43395</v>
      </c>
      <c r="C185" s="130"/>
      <c r="D185" s="131" t="s">
        <v>373</v>
      </c>
      <c r="E185" s="132" t="s">
        <v>544</v>
      </c>
      <c r="F185" s="163">
        <v>475</v>
      </c>
      <c r="G185" s="132"/>
      <c r="H185" s="132">
        <v>574</v>
      </c>
      <c r="I185" s="134">
        <v>570</v>
      </c>
      <c r="J185" s="135" t="s">
        <v>630</v>
      </c>
      <c r="K185" s="136">
        <f t="shared" si="35"/>
        <v>99</v>
      </c>
      <c r="L185" s="137">
        <f t="shared" si="36"/>
        <v>0.20842105263157895</v>
      </c>
      <c r="M185" s="132" t="s">
        <v>546</v>
      </c>
      <c r="N185" s="138">
        <v>43403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60">
        <v>120</v>
      </c>
      <c r="B186" s="161">
        <v>43397</v>
      </c>
      <c r="C186" s="161"/>
      <c r="D186" s="162" t="s">
        <v>729</v>
      </c>
      <c r="E186" s="163" t="s">
        <v>544</v>
      </c>
      <c r="F186" s="163">
        <v>707.5</v>
      </c>
      <c r="G186" s="163"/>
      <c r="H186" s="163">
        <v>872</v>
      </c>
      <c r="I186" s="165">
        <v>872</v>
      </c>
      <c r="J186" s="166" t="s">
        <v>630</v>
      </c>
      <c r="K186" s="136">
        <f t="shared" si="35"/>
        <v>164.5</v>
      </c>
      <c r="L186" s="167">
        <f t="shared" si="36"/>
        <v>0.23250883392226149</v>
      </c>
      <c r="M186" s="163" t="s">
        <v>546</v>
      </c>
      <c r="N186" s="168">
        <v>43482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60">
        <v>121</v>
      </c>
      <c r="B187" s="161">
        <v>43398</v>
      </c>
      <c r="C187" s="161"/>
      <c r="D187" s="162" t="s">
        <v>730</v>
      </c>
      <c r="E187" s="163" t="s">
        <v>544</v>
      </c>
      <c r="F187" s="163">
        <v>162</v>
      </c>
      <c r="G187" s="163"/>
      <c r="H187" s="163">
        <v>204</v>
      </c>
      <c r="I187" s="165">
        <v>209</v>
      </c>
      <c r="J187" s="166" t="s">
        <v>731</v>
      </c>
      <c r="K187" s="136">
        <f t="shared" si="35"/>
        <v>42</v>
      </c>
      <c r="L187" s="167">
        <f t="shared" si="36"/>
        <v>0.25925925925925924</v>
      </c>
      <c r="M187" s="163" t="s">
        <v>546</v>
      </c>
      <c r="N187" s="168">
        <v>43539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60">
        <v>122</v>
      </c>
      <c r="B188" s="161">
        <v>43399</v>
      </c>
      <c r="C188" s="161"/>
      <c r="D188" s="162" t="s">
        <v>458</v>
      </c>
      <c r="E188" s="163" t="s">
        <v>544</v>
      </c>
      <c r="F188" s="163">
        <v>240</v>
      </c>
      <c r="G188" s="163"/>
      <c r="H188" s="163">
        <v>297</v>
      </c>
      <c r="I188" s="165">
        <v>297</v>
      </c>
      <c r="J188" s="166" t="s">
        <v>630</v>
      </c>
      <c r="K188" s="172">
        <f t="shared" si="35"/>
        <v>57</v>
      </c>
      <c r="L188" s="167">
        <f t="shared" si="36"/>
        <v>0.23749999999999999</v>
      </c>
      <c r="M188" s="163" t="s">
        <v>546</v>
      </c>
      <c r="N188" s="168">
        <v>43417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29">
        <v>123</v>
      </c>
      <c r="B189" s="130">
        <v>43439</v>
      </c>
      <c r="C189" s="130"/>
      <c r="D189" s="131" t="s">
        <v>732</v>
      </c>
      <c r="E189" s="132" t="s">
        <v>544</v>
      </c>
      <c r="F189" s="132">
        <v>202.5</v>
      </c>
      <c r="G189" s="132"/>
      <c r="H189" s="132">
        <v>255</v>
      </c>
      <c r="I189" s="134">
        <v>252</v>
      </c>
      <c r="J189" s="135" t="s">
        <v>630</v>
      </c>
      <c r="K189" s="136">
        <f t="shared" si="35"/>
        <v>52.5</v>
      </c>
      <c r="L189" s="137">
        <f t="shared" si="36"/>
        <v>0.25925925925925924</v>
      </c>
      <c r="M189" s="132" t="s">
        <v>546</v>
      </c>
      <c r="N189" s="138">
        <v>43542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60">
        <v>124</v>
      </c>
      <c r="B190" s="161">
        <v>43465</v>
      </c>
      <c r="C190" s="130"/>
      <c r="D190" s="162" t="s">
        <v>155</v>
      </c>
      <c r="E190" s="163" t="s">
        <v>544</v>
      </c>
      <c r="F190" s="163">
        <v>710</v>
      </c>
      <c r="G190" s="163"/>
      <c r="H190" s="163">
        <v>866</v>
      </c>
      <c r="I190" s="165">
        <v>866</v>
      </c>
      <c r="J190" s="166" t="s">
        <v>630</v>
      </c>
      <c r="K190" s="136">
        <f t="shared" si="35"/>
        <v>156</v>
      </c>
      <c r="L190" s="137">
        <f t="shared" si="36"/>
        <v>0.21971830985915494</v>
      </c>
      <c r="M190" s="132" t="s">
        <v>546</v>
      </c>
      <c r="N190" s="138">
        <v>43553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60">
        <v>125</v>
      </c>
      <c r="B191" s="161">
        <v>43522</v>
      </c>
      <c r="C191" s="161"/>
      <c r="D191" s="162" t="s">
        <v>169</v>
      </c>
      <c r="E191" s="163" t="s">
        <v>544</v>
      </c>
      <c r="F191" s="163">
        <v>337.25</v>
      </c>
      <c r="G191" s="163"/>
      <c r="H191" s="163">
        <v>398.5</v>
      </c>
      <c r="I191" s="165">
        <v>411</v>
      </c>
      <c r="J191" s="135" t="s">
        <v>733</v>
      </c>
      <c r="K191" s="136">
        <f t="shared" si="35"/>
        <v>61.25</v>
      </c>
      <c r="L191" s="137">
        <f t="shared" si="36"/>
        <v>0.1816160118606375</v>
      </c>
      <c r="M191" s="132" t="s">
        <v>546</v>
      </c>
      <c r="N191" s="138">
        <v>43760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73">
        <v>126</v>
      </c>
      <c r="B192" s="174">
        <v>43559</v>
      </c>
      <c r="C192" s="174"/>
      <c r="D192" s="175" t="s">
        <v>734</v>
      </c>
      <c r="E192" s="176" t="s">
        <v>544</v>
      </c>
      <c r="F192" s="176">
        <v>130</v>
      </c>
      <c r="G192" s="176"/>
      <c r="H192" s="176">
        <v>65</v>
      </c>
      <c r="I192" s="177">
        <v>158</v>
      </c>
      <c r="J192" s="145" t="s">
        <v>735</v>
      </c>
      <c r="K192" s="146">
        <f t="shared" si="35"/>
        <v>-65</v>
      </c>
      <c r="L192" s="147">
        <f t="shared" si="36"/>
        <v>-0.5</v>
      </c>
      <c r="M192" s="143" t="s">
        <v>556</v>
      </c>
      <c r="N192" s="140">
        <v>43726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60">
        <v>127</v>
      </c>
      <c r="B193" s="161">
        <v>43017</v>
      </c>
      <c r="C193" s="161"/>
      <c r="D193" s="162" t="s">
        <v>204</v>
      </c>
      <c r="E193" s="163" t="s">
        <v>544</v>
      </c>
      <c r="F193" s="163">
        <v>141.5</v>
      </c>
      <c r="G193" s="163"/>
      <c r="H193" s="163">
        <v>183.5</v>
      </c>
      <c r="I193" s="165">
        <v>210</v>
      </c>
      <c r="J193" s="135" t="s">
        <v>731</v>
      </c>
      <c r="K193" s="136">
        <f t="shared" si="35"/>
        <v>42</v>
      </c>
      <c r="L193" s="137">
        <f t="shared" si="36"/>
        <v>0.29681978798586572</v>
      </c>
      <c r="M193" s="132" t="s">
        <v>546</v>
      </c>
      <c r="N193" s="138">
        <v>43042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73">
        <v>128</v>
      </c>
      <c r="B194" s="174">
        <v>43074</v>
      </c>
      <c r="C194" s="174"/>
      <c r="D194" s="175" t="s">
        <v>736</v>
      </c>
      <c r="E194" s="176" t="s">
        <v>544</v>
      </c>
      <c r="F194" s="171">
        <v>172</v>
      </c>
      <c r="G194" s="176"/>
      <c r="H194" s="176">
        <v>155.25</v>
      </c>
      <c r="I194" s="177">
        <v>230</v>
      </c>
      <c r="J194" s="145" t="s">
        <v>737</v>
      </c>
      <c r="K194" s="146">
        <f t="shared" si="35"/>
        <v>-16.75</v>
      </c>
      <c r="L194" s="147">
        <f t="shared" si="36"/>
        <v>-9.7383720930232565E-2</v>
      </c>
      <c r="M194" s="143" t="s">
        <v>556</v>
      </c>
      <c r="N194" s="140">
        <v>43787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60">
        <v>129</v>
      </c>
      <c r="B195" s="161">
        <v>43398</v>
      </c>
      <c r="C195" s="161"/>
      <c r="D195" s="162" t="s">
        <v>117</v>
      </c>
      <c r="E195" s="163" t="s">
        <v>544</v>
      </c>
      <c r="F195" s="163">
        <v>698.5</v>
      </c>
      <c r="G195" s="163"/>
      <c r="H195" s="163">
        <v>890</v>
      </c>
      <c r="I195" s="165">
        <v>890</v>
      </c>
      <c r="J195" s="135" t="s">
        <v>738</v>
      </c>
      <c r="K195" s="136">
        <f t="shared" si="35"/>
        <v>191.5</v>
      </c>
      <c r="L195" s="137">
        <f t="shared" si="36"/>
        <v>0.27415891195418757</v>
      </c>
      <c r="M195" s="132" t="s">
        <v>546</v>
      </c>
      <c r="N195" s="138">
        <v>44328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60">
        <v>130</v>
      </c>
      <c r="B196" s="161">
        <v>42877</v>
      </c>
      <c r="C196" s="161"/>
      <c r="D196" s="162" t="s">
        <v>739</v>
      </c>
      <c r="E196" s="163" t="s">
        <v>544</v>
      </c>
      <c r="F196" s="163">
        <v>127.6</v>
      </c>
      <c r="G196" s="163"/>
      <c r="H196" s="163">
        <v>138</v>
      </c>
      <c r="I196" s="165">
        <v>190</v>
      </c>
      <c r="J196" s="135" t="s">
        <v>740</v>
      </c>
      <c r="K196" s="136">
        <f t="shared" si="35"/>
        <v>10.400000000000006</v>
      </c>
      <c r="L196" s="137">
        <f t="shared" si="36"/>
        <v>8.1504702194357417E-2</v>
      </c>
      <c r="M196" s="132" t="s">
        <v>546</v>
      </c>
      <c r="N196" s="138">
        <v>43774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60">
        <v>131</v>
      </c>
      <c r="B197" s="161">
        <v>43158</v>
      </c>
      <c r="C197" s="161"/>
      <c r="D197" s="162" t="s">
        <v>741</v>
      </c>
      <c r="E197" s="163" t="s">
        <v>544</v>
      </c>
      <c r="F197" s="163">
        <v>317</v>
      </c>
      <c r="G197" s="163"/>
      <c r="H197" s="163">
        <v>382.5</v>
      </c>
      <c r="I197" s="165">
        <v>398</v>
      </c>
      <c r="J197" s="135" t="s">
        <v>742</v>
      </c>
      <c r="K197" s="136">
        <f t="shared" si="35"/>
        <v>65.5</v>
      </c>
      <c r="L197" s="137">
        <f t="shared" si="36"/>
        <v>0.20662460567823343</v>
      </c>
      <c r="M197" s="132" t="s">
        <v>546</v>
      </c>
      <c r="N197" s="138">
        <v>44238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73">
        <v>132</v>
      </c>
      <c r="B198" s="174">
        <v>43164</v>
      </c>
      <c r="C198" s="174"/>
      <c r="D198" s="175" t="s">
        <v>161</v>
      </c>
      <c r="E198" s="176" t="s">
        <v>544</v>
      </c>
      <c r="F198" s="171">
        <f>510-14.4</f>
        <v>495.6</v>
      </c>
      <c r="G198" s="176"/>
      <c r="H198" s="176">
        <v>350</v>
      </c>
      <c r="I198" s="177">
        <v>672</v>
      </c>
      <c r="J198" s="145" t="s">
        <v>743</v>
      </c>
      <c r="K198" s="146">
        <f t="shared" si="35"/>
        <v>-145.60000000000002</v>
      </c>
      <c r="L198" s="147">
        <f t="shared" si="36"/>
        <v>-0.29378531073446329</v>
      </c>
      <c r="M198" s="143" t="s">
        <v>556</v>
      </c>
      <c r="N198" s="140">
        <v>43887</v>
      </c>
      <c r="O198" s="54"/>
      <c r="P198" s="54"/>
      <c r="Q198" s="198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73">
        <v>133</v>
      </c>
      <c r="B199" s="174">
        <v>43237</v>
      </c>
      <c r="C199" s="174"/>
      <c r="D199" s="175" t="s">
        <v>744</v>
      </c>
      <c r="E199" s="176" t="s">
        <v>544</v>
      </c>
      <c r="F199" s="171">
        <v>230.3</v>
      </c>
      <c r="G199" s="176"/>
      <c r="H199" s="176">
        <v>102.5</v>
      </c>
      <c r="I199" s="177">
        <v>348</v>
      </c>
      <c r="J199" s="145" t="s">
        <v>745</v>
      </c>
      <c r="K199" s="146">
        <f t="shared" si="35"/>
        <v>-127.80000000000001</v>
      </c>
      <c r="L199" s="147">
        <f t="shared" si="36"/>
        <v>-0.55492835432045162</v>
      </c>
      <c r="M199" s="143" t="s">
        <v>556</v>
      </c>
      <c r="N199" s="140">
        <v>43896</v>
      </c>
      <c r="O199" s="54"/>
      <c r="P199" s="54"/>
      <c r="Q199" s="198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60">
        <v>134</v>
      </c>
      <c r="B200" s="161">
        <v>43258</v>
      </c>
      <c r="C200" s="161"/>
      <c r="D200" s="162" t="s">
        <v>421</v>
      </c>
      <c r="E200" s="163" t="s">
        <v>544</v>
      </c>
      <c r="F200" s="163">
        <f>342.5-5.1</f>
        <v>337.4</v>
      </c>
      <c r="G200" s="163"/>
      <c r="H200" s="163">
        <v>412.5</v>
      </c>
      <c r="I200" s="165">
        <v>439</v>
      </c>
      <c r="J200" s="135" t="s">
        <v>746</v>
      </c>
      <c r="K200" s="136">
        <f t="shared" si="35"/>
        <v>75.100000000000023</v>
      </c>
      <c r="L200" s="137">
        <f t="shared" si="36"/>
        <v>0.22258446947243635</v>
      </c>
      <c r="M200" s="132" t="s">
        <v>546</v>
      </c>
      <c r="N200" s="138">
        <v>44230</v>
      </c>
      <c r="O200" s="54"/>
      <c r="P200" s="54"/>
      <c r="Q200" s="198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54">
        <v>135</v>
      </c>
      <c r="B201" s="153">
        <v>43285</v>
      </c>
      <c r="C201" s="153"/>
      <c r="D201" s="154" t="s">
        <v>56</v>
      </c>
      <c r="E201" s="155" t="s">
        <v>544</v>
      </c>
      <c r="F201" s="155">
        <f>127.5-5.53</f>
        <v>121.97</v>
      </c>
      <c r="G201" s="156"/>
      <c r="H201" s="156">
        <v>122.5</v>
      </c>
      <c r="I201" s="156">
        <v>170</v>
      </c>
      <c r="J201" s="157" t="s">
        <v>747</v>
      </c>
      <c r="K201" s="158">
        <f t="shared" si="35"/>
        <v>0.53000000000000114</v>
      </c>
      <c r="L201" s="159">
        <f t="shared" si="36"/>
        <v>4.3453308190538747E-3</v>
      </c>
      <c r="M201" s="155" t="s">
        <v>563</v>
      </c>
      <c r="N201" s="153">
        <v>44431</v>
      </c>
      <c r="O201" s="54"/>
      <c r="P201" s="54"/>
      <c r="Q201" s="198"/>
      <c r="R201" s="37" t="s">
        <v>846</v>
      </c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73">
        <v>136</v>
      </c>
      <c r="B202" s="174">
        <v>43294</v>
      </c>
      <c r="C202" s="174"/>
      <c r="D202" s="175" t="s">
        <v>748</v>
      </c>
      <c r="E202" s="176" t="s">
        <v>544</v>
      </c>
      <c r="F202" s="171">
        <v>46.5</v>
      </c>
      <c r="G202" s="176"/>
      <c r="H202" s="176">
        <v>17</v>
      </c>
      <c r="I202" s="177">
        <v>59</v>
      </c>
      <c r="J202" s="145" t="s">
        <v>749</v>
      </c>
      <c r="K202" s="146">
        <f t="shared" si="35"/>
        <v>-29.5</v>
      </c>
      <c r="L202" s="147">
        <f t="shared" si="36"/>
        <v>-0.63440860215053763</v>
      </c>
      <c r="M202" s="143" t="s">
        <v>556</v>
      </c>
      <c r="N202" s="140">
        <v>43887</v>
      </c>
      <c r="O202" s="54"/>
      <c r="P202" s="54"/>
      <c r="Q202" s="198"/>
      <c r="R202" s="37" t="s">
        <v>846</v>
      </c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60">
        <v>137</v>
      </c>
      <c r="B203" s="161">
        <v>43396</v>
      </c>
      <c r="C203" s="161"/>
      <c r="D203" s="162" t="s">
        <v>405</v>
      </c>
      <c r="E203" s="163" t="s">
        <v>544</v>
      </c>
      <c r="F203" s="163">
        <v>156.5</v>
      </c>
      <c r="G203" s="163"/>
      <c r="H203" s="163">
        <v>207.5</v>
      </c>
      <c r="I203" s="165">
        <v>191</v>
      </c>
      <c r="J203" s="135" t="s">
        <v>630</v>
      </c>
      <c r="K203" s="136">
        <f t="shared" si="35"/>
        <v>51</v>
      </c>
      <c r="L203" s="137">
        <f t="shared" si="36"/>
        <v>0.32587859424920129</v>
      </c>
      <c r="M203" s="132" t="s">
        <v>546</v>
      </c>
      <c r="N203" s="138">
        <v>44369</v>
      </c>
      <c r="O203" s="54"/>
      <c r="P203" s="54"/>
      <c r="Q203" s="198"/>
      <c r="R203" s="37" t="s">
        <v>846</v>
      </c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60">
        <v>138</v>
      </c>
      <c r="B204" s="161">
        <v>43439</v>
      </c>
      <c r="C204" s="161"/>
      <c r="D204" s="162" t="s">
        <v>336</v>
      </c>
      <c r="E204" s="163" t="s">
        <v>544</v>
      </c>
      <c r="F204" s="163">
        <v>259.5</v>
      </c>
      <c r="G204" s="163"/>
      <c r="H204" s="163">
        <v>320</v>
      </c>
      <c r="I204" s="165">
        <v>320</v>
      </c>
      <c r="J204" s="135" t="s">
        <v>630</v>
      </c>
      <c r="K204" s="136">
        <f t="shared" si="35"/>
        <v>60.5</v>
      </c>
      <c r="L204" s="137">
        <f t="shared" si="36"/>
        <v>0.23314065510597304</v>
      </c>
      <c r="M204" s="132" t="s">
        <v>546</v>
      </c>
      <c r="N204" s="138">
        <v>44323</v>
      </c>
      <c r="O204" s="54"/>
      <c r="P204" s="54"/>
      <c r="Q204" s="198"/>
      <c r="R204" s="37" t="s">
        <v>845</v>
      </c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73">
        <v>139</v>
      </c>
      <c r="B205" s="174">
        <v>43439</v>
      </c>
      <c r="C205" s="174"/>
      <c r="D205" s="175" t="s">
        <v>750</v>
      </c>
      <c r="E205" s="176" t="s">
        <v>544</v>
      </c>
      <c r="F205" s="176">
        <v>715</v>
      </c>
      <c r="G205" s="176"/>
      <c r="H205" s="176">
        <v>445</v>
      </c>
      <c r="I205" s="177">
        <v>840</v>
      </c>
      <c r="J205" s="145" t="s">
        <v>751</v>
      </c>
      <c r="K205" s="146">
        <f t="shared" si="35"/>
        <v>-270</v>
      </c>
      <c r="L205" s="147">
        <f t="shared" si="36"/>
        <v>-0.3776223776223776</v>
      </c>
      <c r="M205" s="143" t="s">
        <v>556</v>
      </c>
      <c r="N205" s="140">
        <v>43800</v>
      </c>
      <c r="O205" s="54"/>
      <c r="P205" s="54"/>
      <c r="Q205" s="198"/>
      <c r="R205" s="37" t="s">
        <v>845</v>
      </c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60">
        <v>140</v>
      </c>
      <c r="B206" s="161">
        <v>43469</v>
      </c>
      <c r="C206" s="161"/>
      <c r="D206" s="162" t="s">
        <v>175</v>
      </c>
      <c r="E206" s="163" t="s">
        <v>544</v>
      </c>
      <c r="F206" s="163">
        <v>875</v>
      </c>
      <c r="G206" s="163"/>
      <c r="H206" s="163">
        <v>1165</v>
      </c>
      <c r="I206" s="165">
        <v>1185</v>
      </c>
      <c r="J206" s="135" t="s">
        <v>752</v>
      </c>
      <c r="K206" s="136">
        <f t="shared" si="35"/>
        <v>290</v>
      </c>
      <c r="L206" s="137">
        <f t="shared" si="36"/>
        <v>0.33142857142857141</v>
      </c>
      <c r="M206" s="132" t="s">
        <v>546</v>
      </c>
      <c r="N206" s="138">
        <v>43847</v>
      </c>
      <c r="O206" s="54"/>
      <c r="P206" s="54"/>
      <c r="Q206" s="198"/>
      <c r="R206" s="37" t="s">
        <v>845</v>
      </c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60">
        <v>141</v>
      </c>
      <c r="B207" s="161">
        <v>43559</v>
      </c>
      <c r="C207" s="161"/>
      <c r="D207" s="162" t="s">
        <v>354</v>
      </c>
      <c r="E207" s="163" t="s">
        <v>544</v>
      </c>
      <c r="F207" s="163">
        <f>387-14.63</f>
        <v>372.37</v>
      </c>
      <c r="G207" s="163"/>
      <c r="H207" s="163">
        <v>490</v>
      </c>
      <c r="I207" s="165">
        <v>490</v>
      </c>
      <c r="J207" s="135" t="s">
        <v>630</v>
      </c>
      <c r="K207" s="136">
        <f t="shared" si="35"/>
        <v>117.63</v>
      </c>
      <c r="L207" s="137">
        <f t="shared" si="36"/>
        <v>0.31589548030185027</v>
      </c>
      <c r="M207" s="132" t="s">
        <v>546</v>
      </c>
      <c r="N207" s="138">
        <v>43850</v>
      </c>
      <c r="O207" s="54"/>
      <c r="P207" s="54"/>
      <c r="Q207" s="198"/>
      <c r="R207" s="37" t="s">
        <v>846</v>
      </c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73">
        <v>142</v>
      </c>
      <c r="B208" s="174">
        <v>43578</v>
      </c>
      <c r="C208" s="174"/>
      <c r="D208" s="175" t="s">
        <v>753</v>
      </c>
      <c r="E208" s="176" t="s">
        <v>555</v>
      </c>
      <c r="F208" s="176">
        <v>220</v>
      </c>
      <c r="G208" s="176"/>
      <c r="H208" s="176">
        <v>127.5</v>
      </c>
      <c r="I208" s="177">
        <v>284</v>
      </c>
      <c r="J208" s="145" t="s">
        <v>754</v>
      </c>
      <c r="K208" s="146">
        <f t="shared" si="35"/>
        <v>-92.5</v>
      </c>
      <c r="L208" s="147">
        <f t="shared" si="36"/>
        <v>-0.42045454545454547</v>
      </c>
      <c r="M208" s="143" t="s">
        <v>556</v>
      </c>
      <c r="N208" s="140">
        <v>43896</v>
      </c>
      <c r="O208" s="54"/>
      <c r="P208" s="54"/>
      <c r="Q208" s="198"/>
      <c r="R208" s="37" t="s">
        <v>845</v>
      </c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60">
        <v>143</v>
      </c>
      <c r="B209" s="161">
        <v>43622</v>
      </c>
      <c r="C209" s="161"/>
      <c r="D209" s="162" t="s">
        <v>459</v>
      </c>
      <c r="E209" s="163" t="s">
        <v>555</v>
      </c>
      <c r="F209" s="163">
        <v>332.8</v>
      </c>
      <c r="G209" s="163"/>
      <c r="H209" s="163">
        <v>405</v>
      </c>
      <c r="I209" s="165">
        <v>419</v>
      </c>
      <c r="J209" s="135" t="s">
        <v>755</v>
      </c>
      <c r="K209" s="136">
        <f t="shared" si="35"/>
        <v>72.199999999999989</v>
      </c>
      <c r="L209" s="137">
        <f t="shared" si="36"/>
        <v>0.21694711538461534</v>
      </c>
      <c r="M209" s="132" t="s">
        <v>546</v>
      </c>
      <c r="N209" s="138">
        <v>43860</v>
      </c>
      <c r="O209" s="54"/>
      <c r="P209" s="54"/>
      <c r="Q209" s="198"/>
      <c r="R209" s="37" t="s">
        <v>845</v>
      </c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54">
        <v>144</v>
      </c>
      <c r="B210" s="153">
        <v>43641</v>
      </c>
      <c r="C210" s="153"/>
      <c r="D210" s="154" t="s">
        <v>167</v>
      </c>
      <c r="E210" s="155" t="s">
        <v>544</v>
      </c>
      <c r="F210" s="155">
        <v>386</v>
      </c>
      <c r="G210" s="156"/>
      <c r="H210" s="156">
        <v>395</v>
      </c>
      <c r="I210" s="156">
        <v>452</v>
      </c>
      <c r="J210" s="157" t="s">
        <v>756</v>
      </c>
      <c r="K210" s="158">
        <f t="shared" si="35"/>
        <v>9</v>
      </c>
      <c r="L210" s="159">
        <f t="shared" si="36"/>
        <v>2.3316062176165803E-2</v>
      </c>
      <c r="M210" s="155" t="s">
        <v>563</v>
      </c>
      <c r="N210" s="153">
        <v>43868</v>
      </c>
      <c r="O210" s="54"/>
      <c r="P210" s="54"/>
      <c r="Q210" s="198"/>
      <c r="R210" s="37" t="s">
        <v>846</v>
      </c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54">
        <v>145</v>
      </c>
      <c r="B211" s="153">
        <v>43707</v>
      </c>
      <c r="C211" s="153"/>
      <c r="D211" s="154" t="s">
        <v>142</v>
      </c>
      <c r="E211" s="155" t="s">
        <v>544</v>
      </c>
      <c r="F211" s="155">
        <v>137.5</v>
      </c>
      <c r="G211" s="156"/>
      <c r="H211" s="156">
        <v>138.5</v>
      </c>
      <c r="I211" s="156">
        <v>190</v>
      </c>
      <c r="J211" s="157" t="s">
        <v>757</v>
      </c>
      <c r="K211" s="158">
        <f t="shared" si="35"/>
        <v>1</v>
      </c>
      <c r="L211" s="159">
        <f t="shared" si="36"/>
        <v>7.2727272727272727E-3</v>
      </c>
      <c r="M211" s="155" t="s">
        <v>563</v>
      </c>
      <c r="N211" s="153">
        <v>44432</v>
      </c>
      <c r="O211" s="54"/>
      <c r="P211" s="54"/>
      <c r="Q211" s="198"/>
      <c r="R211" s="37" t="s">
        <v>846</v>
      </c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60">
        <v>146</v>
      </c>
      <c r="B212" s="161">
        <v>43731</v>
      </c>
      <c r="C212" s="161"/>
      <c r="D212" s="162" t="s">
        <v>414</v>
      </c>
      <c r="E212" s="163" t="s">
        <v>544</v>
      </c>
      <c r="F212" s="163">
        <v>235</v>
      </c>
      <c r="G212" s="163"/>
      <c r="H212" s="163">
        <v>295</v>
      </c>
      <c r="I212" s="165">
        <v>296</v>
      </c>
      <c r="J212" s="135" t="s">
        <v>758</v>
      </c>
      <c r="K212" s="136">
        <f t="shared" si="35"/>
        <v>60</v>
      </c>
      <c r="L212" s="137">
        <f t="shared" si="36"/>
        <v>0.25531914893617019</v>
      </c>
      <c r="M212" s="132" t="s">
        <v>546</v>
      </c>
      <c r="N212" s="138">
        <v>43844</v>
      </c>
      <c r="O212" s="54"/>
      <c r="P212" s="54"/>
      <c r="Q212" s="198"/>
      <c r="R212" s="37" t="s">
        <v>845</v>
      </c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60">
        <v>147</v>
      </c>
      <c r="B213" s="161">
        <v>43752</v>
      </c>
      <c r="C213" s="161"/>
      <c r="D213" s="162" t="s">
        <v>759</v>
      </c>
      <c r="E213" s="163" t="s">
        <v>544</v>
      </c>
      <c r="F213" s="163">
        <v>277.5</v>
      </c>
      <c r="G213" s="163"/>
      <c r="H213" s="163">
        <v>333</v>
      </c>
      <c r="I213" s="165">
        <v>333</v>
      </c>
      <c r="J213" s="135" t="s">
        <v>760</v>
      </c>
      <c r="K213" s="136">
        <f t="shared" si="35"/>
        <v>55.5</v>
      </c>
      <c r="L213" s="137">
        <f t="shared" si="36"/>
        <v>0.2</v>
      </c>
      <c r="M213" s="132" t="s">
        <v>546</v>
      </c>
      <c r="N213" s="138">
        <v>43846</v>
      </c>
      <c r="O213" s="54"/>
      <c r="P213" s="54"/>
      <c r="Q213" s="198"/>
      <c r="R213" s="37" t="s">
        <v>846</v>
      </c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60">
        <v>148</v>
      </c>
      <c r="B214" s="161">
        <v>43752</v>
      </c>
      <c r="C214" s="161"/>
      <c r="D214" s="162" t="s">
        <v>761</v>
      </c>
      <c r="E214" s="163" t="s">
        <v>544</v>
      </c>
      <c r="F214" s="163">
        <v>930</v>
      </c>
      <c r="G214" s="163"/>
      <c r="H214" s="163">
        <v>1165</v>
      </c>
      <c r="I214" s="165">
        <v>1200</v>
      </c>
      <c r="J214" s="135" t="s">
        <v>762</v>
      </c>
      <c r="K214" s="136">
        <f t="shared" si="35"/>
        <v>235</v>
      </c>
      <c r="L214" s="137">
        <f t="shared" si="36"/>
        <v>0.25268817204301075</v>
      </c>
      <c r="M214" s="132" t="s">
        <v>546</v>
      </c>
      <c r="N214" s="138">
        <v>43847</v>
      </c>
      <c r="O214" s="54"/>
      <c r="P214" s="54"/>
      <c r="Q214" s="198"/>
      <c r="R214" s="37" t="s">
        <v>846</v>
      </c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60">
        <v>149</v>
      </c>
      <c r="B215" s="161">
        <v>43753</v>
      </c>
      <c r="C215" s="161"/>
      <c r="D215" s="162" t="s">
        <v>763</v>
      </c>
      <c r="E215" s="163" t="s">
        <v>544</v>
      </c>
      <c r="F215" s="133">
        <v>111</v>
      </c>
      <c r="G215" s="163"/>
      <c r="H215" s="163">
        <v>141</v>
      </c>
      <c r="I215" s="165">
        <v>141</v>
      </c>
      <c r="J215" s="135" t="s">
        <v>764</v>
      </c>
      <c r="K215" s="136">
        <f t="shared" si="35"/>
        <v>30</v>
      </c>
      <c r="L215" s="137">
        <f t="shared" si="36"/>
        <v>0.27027027027027029</v>
      </c>
      <c r="M215" s="132" t="s">
        <v>546</v>
      </c>
      <c r="N215" s="138">
        <v>44328</v>
      </c>
      <c r="O215" s="54"/>
      <c r="P215" s="54"/>
      <c r="Q215" s="198"/>
      <c r="R215" s="37" t="s">
        <v>846</v>
      </c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60">
        <v>150</v>
      </c>
      <c r="B216" s="161">
        <v>43753</v>
      </c>
      <c r="C216" s="161"/>
      <c r="D216" s="162" t="s">
        <v>765</v>
      </c>
      <c r="E216" s="163" t="s">
        <v>544</v>
      </c>
      <c r="F216" s="133">
        <v>296</v>
      </c>
      <c r="G216" s="163"/>
      <c r="H216" s="163">
        <v>370</v>
      </c>
      <c r="I216" s="165">
        <v>370</v>
      </c>
      <c r="J216" s="135" t="s">
        <v>630</v>
      </c>
      <c r="K216" s="136">
        <f t="shared" ref="K216:K241" si="37">H216-F216</f>
        <v>74</v>
      </c>
      <c r="L216" s="137">
        <f t="shared" ref="L216:L241" si="38">K216/F216</f>
        <v>0.25</v>
      </c>
      <c r="M216" s="132" t="s">
        <v>546</v>
      </c>
      <c r="N216" s="138">
        <v>43853</v>
      </c>
      <c r="O216" s="54"/>
      <c r="P216" s="54"/>
      <c r="Q216" s="198"/>
      <c r="R216" s="37" t="s">
        <v>846</v>
      </c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60">
        <v>151</v>
      </c>
      <c r="B217" s="161">
        <v>43754</v>
      </c>
      <c r="C217" s="161"/>
      <c r="D217" s="162" t="s">
        <v>766</v>
      </c>
      <c r="E217" s="163" t="s">
        <v>544</v>
      </c>
      <c r="F217" s="133">
        <v>300</v>
      </c>
      <c r="G217" s="163"/>
      <c r="H217" s="163">
        <v>382.5</v>
      </c>
      <c r="I217" s="165">
        <v>344</v>
      </c>
      <c r="J217" s="135" t="s">
        <v>767</v>
      </c>
      <c r="K217" s="136">
        <f t="shared" si="37"/>
        <v>82.5</v>
      </c>
      <c r="L217" s="137">
        <f t="shared" si="38"/>
        <v>0.27500000000000002</v>
      </c>
      <c r="M217" s="132" t="s">
        <v>546</v>
      </c>
      <c r="N217" s="138">
        <v>44238</v>
      </c>
      <c r="O217" s="54"/>
      <c r="P217" s="54"/>
      <c r="Q217" s="198"/>
      <c r="R217" s="37" t="s">
        <v>846</v>
      </c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60">
        <v>152</v>
      </c>
      <c r="B218" s="161">
        <v>43832</v>
      </c>
      <c r="C218" s="161"/>
      <c r="D218" s="162" t="s">
        <v>768</v>
      </c>
      <c r="E218" s="163" t="s">
        <v>544</v>
      </c>
      <c r="F218" s="133">
        <v>495</v>
      </c>
      <c r="G218" s="163"/>
      <c r="H218" s="163">
        <v>595</v>
      </c>
      <c r="I218" s="165">
        <v>590</v>
      </c>
      <c r="J218" s="135" t="s">
        <v>566</v>
      </c>
      <c r="K218" s="136">
        <f t="shared" si="37"/>
        <v>100</v>
      </c>
      <c r="L218" s="137">
        <f t="shared" si="38"/>
        <v>0.20202020202020202</v>
      </c>
      <c r="M218" s="132" t="s">
        <v>546</v>
      </c>
      <c r="N218" s="138">
        <v>44589</v>
      </c>
      <c r="O218" s="54"/>
      <c r="P218" s="54"/>
      <c r="Q218" s="198"/>
      <c r="R218" s="37" t="s">
        <v>846</v>
      </c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60">
        <v>153</v>
      </c>
      <c r="B219" s="161">
        <v>43966</v>
      </c>
      <c r="C219" s="161"/>
      <c r="D219" s="162" t="s">
        <v>74</v>
      </c>
      <c r="E219" s="163" t="s">
        <v>544</v>
      </c>
      <c r="F219" s="133">
        <v>67.5</v>
      </c>
      <c r="G219" s="163"/>
      <c r="H219" s="163">
        <v>86</v>
      </c>
      <c r="I219" s="165">
        <v>86</v>
      </c>
      <c r="J219" s="135" t="s">
        <v>769</v>
      </c>
      <c r="K219" s="136">
        <f t="shared" si="37"/>
        <v>18.5</v>
      </c>
      <c r="L219" s="137">
        <f t="shared" si="38"/>
        <v>0.27407407407407408</v>
      </c>
      <c r="M219" s="132" t="s">
        <v>546</v>
      </c>
      <c r="N219" s="138">
        <v>44008</v>
      </c>
      <c r="O219" s="54"/>
      <c r="P219" s="54"/>
      <c r="Q219" s="198"/>
      <c r="R219" s="37" t="s">
        <v>846</v>
      </c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60">
        <v>154</v>
      </c>
      <c r="B220" s="161">
        <v>44035</v>
      </c>
      <c r="C220" s="161"/>
      <c r="D220" s="162" t="s">
        <v>458</v>
      </c>
      <c r="E220" s="163" t="s">
        <v>544</v>
      </c>
      <c r="F220" s="133">
        <v>231</v>
      </c>
      <c r="G220" s="163"/>
      <c r="H220" s="163">
        <v>281</v>
      </c>
      <c r="I220" s="165">
        <v>281</v>
      </c>
      <c r="J220" s="135" t="s">
        <v>630</v>
      </c>
      <c r="K220" s="136">
        <f t="shared" si="37"/>
        <v>50</v>
      </c>
      <c r="L220" s="137">
        <f t="shared" si="38"/>
        <v>0.21645021645021645</v>
      </c>
      <c r="M220" s="132" t="s">
        <v>546</v>
      </c>
      <c r="N220" s="138">
        <v>44358</v>
      </c>
      <c r="O220" s="54"/>
      <c r="P220" s="54"/>
      <c r="Q220" s="198"/>
      <c r="R220" s="37" t="s">
        <v>846</v>
      </c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60">
        <v>155</v>
      </c>
      <c r="B221" s="161">
        <v>44092</v>
      </c>
      <c r="C221" s="161"/>
      <c r="D221" s="162" t="s">
        <v>140</v>
      </c>
      <c r="E221" s="163" t="s">
        <v>544</v>
      </c>
      <c r="F221" s="163">
        <v>206</v>
      </c>
      <c r="G221" s="163"/>
      <c r="H221" s="163">
        <v>248</v>
      </c>
      <c r="I221" s="165">
        <v>248</v>
      </c>
      <c r="J221" s="135" t="s">
        <v>630</v>
      </c>
      <c r="K221" s="136">
        <f t="shared" si="37"/>
        <v>42</v>
      </c>
      <c r="L221" s="137">
        <f t="shared" si="38"/>
        <v>0.20388349514563106</v>
      </c>
      <c r="M221" s="132" t="s">
        <v>546</v>
      </c>
      <c r="N221" s="138">
        <v>44214</v>
      </c>
      <c r="O221" s="54"/>
      <c r="P221" s="54"/>
      <c r="Q221" s="198"/>
      <c r="R221" s="37" t="s">
        <v>845</v>
      </c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60">
        <v>156</v>
      </c>
      <c r="B222" s="161">
        <v>44140</v>
      </c>
      <c r="C222" s="161"/>
      <c r="D222" s="162" t="s">
        <v>140</v>
      </c>
      <c r="E222" s="163" t="s">
        <v>544</v>
      </c>
      <c r="F222" s="163">
        <v>182.5</v>
      </c>
      <c r="G222" s="163"/>
      <c r="H222" s="163">
        <v>248</v>
      </c>
      <c r="I222" s="165">
        <v>248</v>
      </c>
      <c r="J222" s="135" t="s">
        <v>630</v>
      </c>
      <c r="K222" s="136">
        <f t="shared" si="37"/>
        <v>65.5</v>
      </c>
      <c r="L222" s="137">
        <f t="shared" si="38"/>
        <v>0.35890410958904112</v>
      </c>
      <c r="M222" s="132" t="s">
        <v>546</v>
      </c>
      <c r="N222" s="138">
        <v>44214</v>
      </c>
      <c r="O222" s="54"/>
      <c r="P222" s="54"/>
      <c r="Q222" s="198"/>
      <c r="R222" s="37" t="s">
        <v>845</v>
      </c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60">
        <v>157</v>
      </c>
      <c r="B223" s="161">
        <v>44140</v>
      </c>
      <c r="C223" s="161"/>
      <c r="D223" s="162" t="s">
        <v>336</v>
      </c>
      <c r="E223" s="163" t="s">
        <v>544</v>
      </c>
      <c r="F223" s="163">
        <v>247.5</v>
      </c>
      <c r="G223" s="163"/>
      <c r="H223" s="163">
        <v>320</v>
      </c>
      <c r="I223" s="165">
        <v>320</v>
      </c>
      <c r="J223" s="135" t="s">
        <v>630</v>
      </c>
      <c r="K223" s="136">
        <f t="shared" si="37"/>
        <v>72.5</v>
      </c>
      <c r="L223" s="137">
        <f t="shared" si="38"/>
        <v>0.29292929292929293</v>
      </c>
      <c r="M223" s="132" t="s">
        <v>546</v>
      </c>
      <c r="N223" s="138">
        <v>44323</v>
      </c>
      <c r="O223" s="54"/>
      <c r="P223" s="54"/>
      <c r="Q223" s="198"/>
      <c r="R223" s="37" t="s">
        <v>846</v>
      </c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60">
        <v>158</v>
      </c>
      <c r="B224" s="161">
        <v>44140</v>
      </c>
      <c r="C224" s="161"/>
      <c r="D224" s="162" t="s">
        <v>198</v>
      </c>
      <c r="E224" s="163" t="s">
        <v>544</v>
      </c>
      <c r="F224" s="133">
        <v>925</v>
      </c>
      <c r="G224" s="163"/>
      <c r="H224" s="163">
        <v>1095</v>
      </c>
      <c r="I224" s="165">
        <v>1093</v>
      </c>
      <c r="J224" s="135" t="s">
        <v>770</v>
      </c>
      <c r="K224" s="136">
        <f t="shared" si="37"/>
        <v>170</v>
      </c>
      <c r="L224" s="137">
        <f t="shared" si="38"/>
        <v>0.18378378378378379</v>
      </c>
      <c r="M224" s="132" t="s">
        <v>546</v>
      </c>
      <c r="N224" s="138">
        <v>44201</v>
      </c>
      <c r="O224" s="54"/>
      <c r="P224" s="54"/>
      <c r="Q224" s="198"/>
      <c r="R224" s="37" t="s">
        <v>845</v>
      </c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60">
        <v>159</v>
      </c>
      <c r="B225" s="161">
        <v>44140</v>
      </c>
      <c r="C225" s="161"/>
      <c r="D225" s="162" t="s">
        <v>354</v>
      </c>
      <c r="E225" s="163" t="s">
        <v>544</v>
      </c>
      <c r="F225" s="133">
        <v>332.5</v>
      </c>
      <c r="G225" s="163"/>
      <c r="H225" s="163">
        <v>393</v>
      </c>
      <c r="I225" s="165">
        <v>406</v>
      </c>
      <c r="J225" s="135" t="s">
        <v>771</v>
      </c>
      <c r="K225" s="136">
        <f t="shared" si="37"/>
        <v>60.5</v>
      </c>
      <c r="L225" s="137">
        <f t="shared" si="38"/>
        <v>0.18195488721804512</v>
      </c>
      <c r="M225" s="132" t="s">
        <v>546</v>
      </c>
      <c r="N225" s="138">
        <v>44256</v>
      </c>
      <c r="O225" s="54"/>
      <c r="P225" s="54"/>
      <c r="Q225" s="198"/>
      <c r="R225" s="37" t="s">
        <v>846</v>
      </c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60">
        <v>160</v>
      </c>
      <c r="B226" s="161">
        <v>44141</v>
      </c>
      <c r="C226" s="161"/>
      <c r="D226" s="162" t="s">
        <v>458</v>
      </c>
      <c r="E226" s="163" t="s">
        <v>544</v>
      </c>
      <c r="F226" s="133">
        <v>231</v>
      </c>
      <c r="G226" s="163"/>
      <c r="H226" s="163">
        <v>281</v>
      </c>
      <c r="I226" s="165">
        <v>281</v>
      </c>
      <c r="J226" s="135" t="s">
        <v>630</v>
      </c>
      <c r="K226" s="136">
        <f t="shared" si="37"/>
        <v>50</v>
      </c>
      <c r="L226" s="137">
        <f t="shared" si="38"/>
        <v>0.21645021645021645</v>
      </c>
      <c r="M226" s="132" t="s">
        <v>546</v>
      </c>
      <c r="N226" s="138">
        <v>44358</v>
      </c>
      <c r="O226" s="54"/>
      <c r="P226" s="54"/>
      <c r="Q226" s="198"/>
      <c r="R226" s="37" t="s">
        <v>845</v>
      </c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60">
        <v>161</v>
      </c>
      <c r="B227" s="161">
        <v>44187</v>
      </c>
      <c r="C227" s="161"/>
      <c r="D227" s="162" t="s">
        <v>772</v>
      </c>
      <c r="E227" s="163" t="s">
        <v>544</v>
      </c>
      <c r="F227" s="133">
        <v>190</v>
      </c>
      <c r="G227" s="163"/>
      <c r="H227" s="163">
        <v>239</v>
      </c>
      <c r="I227" s="165">
        <v>239</v>
      </c>
      <c r="J227" s="135" t="s">
        <v>773</v>
      </c>
      <c r="K227" s="136">
        <f t="shared" si="37"/>
        <v>49</v>
      </c>
      <c r="L227" s="137">
        <f t="shared" si="38"/>
        <v>0.25789473684210529</v>
      </c>
      <c r="M227" s="132" t="s">
        <v>546</v>
      </c>
      <c r="N227" s="138">
        <v>44844</v>
      </c>
      <c r="O227" s="54"/>
      <c r="P227" s="54"/>
      <c r="Q227" s="198"/>
      <c r="R227" s="37" t="s">
        <v>845</v>
      </c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60">
        <v>162</v>
      </c>
      <c r="B228" s="161">
        <v>44258</v>
      </c>
      <c r="C228" s="161"/>
      <c r="D228" s="162" t="s">
        <v>768</v>
      </c>
      <c r="E228" s="163" t="s">
        <v>544</v>
      </c>
      <c r="F228" s="133">
        <v>495</v>
      </c>
      <c r="G228" s="163"/>
      <c r="H228" s="163">
        <v>595</v>
      </c>
      <c r="I228" s="165">
        <v>590</v>
      </c>
      <c r="J228" s="135" t="s">
        <v>566</v>
      </c>
      <c r="K228" s="136">
        <f t="shared" si="37"/>
        <v>100</v>
      </c>
      <c r="L228" s="137">
        <f t="shared" si="38"/>
        <v>0.20202020202020202</v>
      </c>
      <c r="M228" s="132" t="s">
        <v>546</v>
      </c>
      <c r="N228" s="138">
        <v>44589</v>
      </c>
      <c r="O228" s="54"/>
      <c r="P228" s="54"/>
      <c r="Q228" s="198"/>
      <c r="R228" s="37" t="s">
        <v>845</v>
      </c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60">
        <v>163</v>
      </c>
      <c r="B229" s="161">
        <v>44274</v>
      </c>
      <c r="C229" s="161"/>
      <c r="D229" s="162" t="s">
        <v>354</v>
      </c>
      <c r="E229" s="163" t="s">
        <v>544</v>
      </c>
      <c r="F229" s="133">
        <v>355</v>
      </c>
      <c r="G229" s="163"/>
      <c r="H229" s="163">
        <v>422.5</v>
      </c>
      <c r="I229" s="165">
        <v>420</v>
      </c>
      <c r="J229" s="135" t="s">
        <v>774</v>
      </c>
      <c r="K229" s="136">
        <f t="shared" si="37"/>
        <v>67.5</v>
      </c>
      <c r="L229" s="137">
        <f t="shared" si="38"/>
        <v>0.19014084507042253</v>
      </c>
      <c r="M229" s="132" t="s">
        <v>546</v>
      </c>
      <c r="N229" s="138">
        <v>44361</v>
      </c>
      <c r="O229" s="54"/>
      <c r="P229" s="54"/>
      <c r="R229" s="37" t="s">
        <v>845</v>
      </c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60">
        <v>164</v>
      </c>
      <c r="B230" s="161">
        <v>44295</v>
      </c>
      <c r="C230" s="161"/>
      <c r="D230" s="162" t="s">
        <v>318</v>
      </c>
      <c r="E230" s="163" t="s">
        <v>544</v>
      </c>
      <c r="F230" s="133">
        <v>555</v>
      </c>
      <c r="G230" s="163"/>
      <c r="H230" s="163">
        <v>663</v>
      </c>
      <c r="I230" s="165">
        <v>663</v>
      </c>
      <c r="J230" s="135" t="s">
        <v>775</v>
      </c>
      <c r="K230" s="136">
        <f t="shared" si="37"/>
        <v>108</v>
      </c>
      <c r="L230" s="137">
        <f t="shared" si="38"/>
        <v>0.19459459459459461</v>
      </c>
      <c r="M230" s="132" t="s">
        <v>546</v>
      </c>
      <c r="N230" s="138">
        <v>44321</v>
      </c>
      <c r="O230" s="54"/>
      <c r="P230" s="54"/>
      <c r="Q230" s="198"/>
      <c r="R230" s="37" t="s">
        <v>845</v>
      </c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60">
        <v>165</v>
      </c>
      <c r="B231" s="161">
        <v>44308</v>
      </c>
      <c r="C231" s="161"/>
      <c r="D231" s="162" t="s">
        <v>739</v>
      </c>
      <c r="E231" s="163" t="s">
        <v>544</v>
      </c>
      <c r="F231" s="133">
        <v>126.5</v>
      </c>
      <c r="G231" s="163"/>
      <c r="H231" s="163">
        <v>155</v>
      </c>
      <c r="I231" s="165">
        <v>155</v>
      </c>
      <c r="J231" s="135" t="s">
        <v>630</v>
      </c>
      <c r="K231" s="136">
        <f t="shared" si="37"/>
        <v>28.5</v>
      </c>
      <c r="L231" s="137">
        <f t="shared" si="38"/>
        <v>0.22529644268774704</v>
      </c>
      <c r="M231" s="132" t="s">
        <v>546</v>
      </c>
      <c r="N231" s="138">
        <v>44362</v>
      </c>
      <c r="O231" s="54"/>
      <c r="P231" s="54"/>
      <c r="R231" s="37" t="s">
        <v>845</v>
      </c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39">
        <v>166</v>
      </c>
      <c r="B232" s="170">
        <v>44368</v>
      </c>
      <c r="C232" s="170"/>
      <c r="D232" s="141" t="s">
        <v>776</v>
      </c>
      <c r="E232" s="143" t="s">
        <v>544</v>
      </c>
      <c r="F232" s="171">
        <v>287.5</v>
      </c>
      <c r="G232" s="143"/>
      <c r="H232" s="143">
        <v>245</v>
      </c>
      <c r="I232" s="144">
        <v>344</v>
      </c>
      <c r="J232" s="145" t="s">
        <v>777</v>
      </c>
      <c r="K232" s="146">
        <f t="shared" si="37"/>
        <v>-42.5</v>
      </c>
      <c r="L232" s="147">
        <f t="shared" si="38"/>
        <v>-0.14782608695652175</v>
      </c>
      <c r="M232" s="143" t="s">
        <v>556</v>
      </c>
      <c r="N232" s="140">
        <v>44508</v>
      </c>
      <c r="O232" s="54"/>
      <c r="P232" s="54"/>
      <c r="R232" s="37" t="s">
        <v>845</v>
      </c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60">
        <v>167</v>
      </c>
      <c r="B233" s="161">
        <v>44368</v>
      </c>
      <c r="C233" s="161"/>
      <c r="D233" s="162" t="s">
        <v>458</v>
      </c>
      <c r="E233" s="163" t="s">
        <v>544</v>
      </c>
      <c r="F233" s="133">
        <v>241</v>
      </c>
      <c r="G233" s="163"/>
      <c r="H233" s="163">
        <v>298</v>
      </c>
      <c r="I233" s="165">
        <v>320</v>
      </c>
      <c r="J233" s="135" t="s">
        <v>630</v>
      </c>
      <c r="K233" s="136">
        <f t="shared" si="37"/>
        <v>57</v>
      </c>
      <c r="L233" s="137">
        <f t="shared" si="38"/>
        <v>0.23651452282157676</v>
      </c>
      <c r="M233" s="132" t="s">
        <v>546</v>
      </c>
      <c r="N233" s="138">
        <v>44802</v>
      </c>
      <c r="O233" s="54"/>
      <c r="P233" s="54"/>
      <c r="R233" s="37" t="s">
        <v>845</v>
      </c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60">
        <v>168</v>
      </c>
      <c r="B234" s="161">
        <v>44406</v>
      </c>
      <c r="C234" s="161"/>
      <c r="D234" s="162" t="s">
        <v>739</v>
      </c>
      <c r="E234" s="163" t="s">
        <v>544</v>
      </c>
      <c r="F234" s="133">
        <v>162.5</v>
      </c>
      <c r="G234" s="163"/>
      <c r="H234" s="163">
        <v>200</v>
      </c>
      <c r="I234" s="165">
        <v>200</v>
      </c>
      <c r="J234" s="135" t="s">
        <v>630</v>
      </c>
      <c r="K234" s="136">
        <f t="shared" si="37"/>
        <v>37.5</v>
      </c>
      <c r="L234" s="137">
        <f t="shared" si="38"/>
        <v>0.23076923076923078</v>
      </c>
      <c r="M234" s="132" t="s">
        <v>546</v>
      </c>
      <c r="N234" s="138">
        <v>44802</v>
      </c>
      <c r="O234" s="54"/>
      <c r="P234" s="54"/>
      <c r="R234" s="37" t="s">
        <v>845</v>
      </c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60">
        <v>169</v>
      </c>
      <c r="B235" s="161">
        <v>44462</v>
      </c>
      <c r="C235" s="161"/>
      <c r="D235" s="162" t="s">
        <v>422</v>
      </c>
      <c r="E235" s="163" t="s">
        <v>544</v>
      </c>
      <c r="F235" s="133">
        <v>1235</v>
      </c>
      <c r="G235" s="163"/>
      <c r="H235" s="163">
        <v>1505</v>
      </c>
      <c r="I235" s="165">
        <v>1500</v>
      </c>
      <c r="J235" s="135" t="s">
        <v>630</v>
      </c>
      <c r="K235" s="136">
        <f t="shared" si="37"/>
        <v>270</v>
      </c>
      <c r="L235" s="137">
        <f t="shared" si="38"/>
        <v>0.21862348178137653</v>
      </c>
      <c r="M235" s="132" t="s">
        <v>546</v>
      </c>
      <c r="N235" s="138">
        <v>44564</v>
      </c>
      <c r="O235" s="54"/>
      <c r="P235" s="54"/>
      <c r="R235" s="37" t="s">
        <v>845</v>
      </c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60">
        <v>170</v>
      </c>
      <c r="B236" s="161">
        <v>44480</v>
      </c>
      <c r="C236" s="161"/>
      <c r="D236" s="162" t="s">
        <v>778</v>
      </c>
      <c r="E236" s="163" t="s">
        <v>544</v>
      </c>
      <c r="F236" s="133">
        <v>58.75</v>
      </c>
      <c r="G236" s="163"/>
      <c r="H236" s="163">
        <v>64.25</v>
      </c>
      <c r="I236" s="165"/>
      <c r="J236" s="135" t="s">
        <v>630</v>
      </c>
      <c r="K236" s="136">
        <f t="shared" si="37"/>
        <v>5.5</v>
      </c>
      <c r="L236" s="137">
        <f t="shared" si="38"/>
        <v>9.3617021276595741E-2</v>
      </c>
      <c r="M236" s="132" t="s">
        <v>546</v>
      </c>
      <c r="N236" s="138">
        <v>45322</v>
      </c>
      <c r="O236" s="54"/>
      <c r="P236" s="54"/>
      <c r="R236" s="37" t="s">
        <v>845</v>
      </c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29">
        <v>171</v>
      </c>
      <c r="B237" s="130">
        <v>44481</v>
      </c>
      <c r="C237" s="130"/>
      <c r="D237" s="131" t="s">
        <v>272</v>
      </c>
      <c r="E237" s="132" t="s">
        <v>544</v>
      </c>
      <c r="F237" s="133">
        <v>315</v>
      </c>
      <c r="G237" s="132"/>
      <c r="H237" s="132">
        <v>335</v>
      </c>
      <c r="I237" s="134">
        <v>380</v>
      </c>
      <c r="J237" s="135" t="s">
        <v>819</v>
      </c>
      <c r="K237" s="136">
        <f t="shared" si="37"/>
        <v>20</v>
      </c>
      <c r="L237" s="137">
        <f t="shared" si="38"/>
        <v>6.3492063492063489E-2</v>
      </c>
      <c r="M237" s="132" t="s">
        <v>546</v>
      </c>
      <c r="N237" s="138">
        <v>45297</v>
      </c>
      <c r="O237" s="54"/>
      <c r="P237" s="54"/>
      <c r="R237" s="37" t="s">
        <v>845</v>
      </c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29">
        <v>172</v>
      </c>
      <c r="B238" s="130">
        <v>44481</v>
      </c>
      <c r="C238" s="130"/>
      <c r="D238" s="131" t="s">
        <v>779</v>
      </c>
      <c r="E238" s="132" t="s">
        <v>544</v>
      </c>
      <c r="F238" s="133">
        <v>45.5</v>
      </c>
      <c r="G238" s="132"/>
      <c r="H238" s="132">
        <v>56.5</v>
      </c>
      <c r="I238" s="134">
        <v>56</v>
      </c>
      <c r="J238" s="135" t="s">
        <v>630</v>
      </c>
      <c r="K238" s="136">
        <f t="shared" si="37"/>
        <v>11</v>
      </c>
      <c r="L238" s="137">
        <f t="shared" si="38"/>
        <v>0.24175824175824176</v>
      </c>
      <c r="M238" s="132" t="s">
        <v>546</v>
      </c>
      <c r="N238" s="138">
        <v>44881</v>
      </c>
      <c r="O238" s="54"/>
      <c r="P238" s="54"/>
      <c r="R238" s="37" t="s">
        <v>845</v>
      </c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29">
        <v>173</v>
      </c>
      <c r="B239" s="130">
        <v>44551</v>
      </c>
      <c r="C239" s="130"/>
      <c r="D239" s="131" t="s">
        <v>128</v>
      </c>
      <c r="E239" s="132" t="s">
        <v>544</v>
      </c>
      <c r="F239" s="133">
        <v>2300</v>
      </c>
      <c r="G239" s="132"/>
      <c r="H239" s="132">
        <f>(2820+2200)/2</f>
        <v>2510</v>
      </c>
      <c r="I239" s="134">
        <v>3000</v>
      </c>
      <c r="J239" s="135" t="s">
        <v>780</v>
      </c>
      <c r="K239" s="136">
        <f t="shared" si="37"/>
        <v>210</v>
      </c>
      <c r="L239" s="137">
        <f t="shared" si="38"/>
        <v>9.1304347826086957E-2</v>
      </c>
      <c r="M239" s="132" t="s">
        <v>546</v>
      </c>
      <c r="N239" s="138">
        <v>44649</v>
      </c>
      <c r="O239" s="54"/>
      <c r="P239" s="54"/>
      <c r="R239" s="37" t="s">
        <v>845</v>
      </c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29">
        <v>174</v>
      </c>
      <c r="B240" s="130">
        <v>44606</v>
      </c>
      <c r="C240" s="130"/>
      <c r="D240" s="131" t="s">
        <v>412</v>
      </c>
      <c r="E240" s="132" t="s">
        <v>544</v>
      </c>
      <c r="F240" s="133">
        <v>635</v>
      </c>
      <c r="G240" s="132"/>
      <c r="H240" s="132">
        <v>700</v>
      </c>
      <c r="I240" s="134">
        <v>764</v>
      </c>
      <c r="J240" s="135" t="s">
        <v>805</v>
      </c>
      <c r="K240" s="136">
        <f t="shared" si="37"/>
        <v>65</v>
      </c>
      <c r="L240" s="137">
        <f t="shared" si="38"/>
        <v>0.10236220472440945</v>
      </c>
      <c r="M240" s="132" t="s">
        <v>546</v>
      </c>
      <c r="N240" s="138">
        <v>45159</v>
      </c>
      <c r="O240" s="54"/>
      <c r="P240" s="54"/>
      <c r="R240" s="37" t="s">
        <v>845</v>
      </c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8" ht="12.75" customHeight="1">
      <c r="A241" s="129">
        <v>175</v>
      </c>
      <c r="B241" s="130">
        <v>44613</v>
      </c>
      <c r="C241" s="130"/>
      <c r="D241" s="131" t="s">
        <v>422</v>
      </c>
      <c r="E241" s="132" t="s">
        <v>544</v>
      </c>
      <c r="F241" s="133">
        <v>1255</v>
      </c>
      <c r="G241" s="132"/>
      <c r="H241" s="132">
        <v>1515</v>
      </c>
      <c r="I241" s="134">
        <v>1510</v>
      </c>
      <c r="J241" s="135" t="s">
        <v>630</v>
      </c>
      <c r="K241" s="136">
        <f t="shared" si="37"/>
        <v>260</v>
      </c>
      <c r="L241" s="137">
        <f t="shared" si="38"/>
        <v>0.20717131474103587</v>
      </c>
      <c r="M241" s="132" t="s">
        <v>546</v>
      </c>
      <c r="N241" s="138">
        <v>44834</v>
      </c>
      <c r="O241" s="54"/>
      <c r="P241" s="54"/>
      <c r="R241" s="37" t="s">
        <v>845</v>
      </c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8" ht="12.75" customHeight="1">
      <c r="A242" s="259">
        <v>176</v>
      </c>
      <c r="B242" s="250">
        <v>44670</v>
      </c>
      <c r="C242" s="250"/>
      <c r="D242" s="251" t="s">
        <v>509</v>
      </c>
      <c r="E242" s="252" t="s">
        <v>544</v>
      </c>
      <c r="F242" s="253">
        <v>445</v>
      </c>
      <c r="G242" s="253"/>
      <c r="H242" s="253">
        <v>460</v>
      </c>
      <c r="I242" s="253">
        <v>553</v>
      </c>
      <c r="J242" s="254" t="s">
        <v>839</v>
      </c>
      <c r="K242" s="255">
        <f t="shared" ref="K242" si="39">H242-F242</f>
        <v>15</v>
      </c>
      <c r="L242" s="256">
        <f t="shared" ref="L242" si="40">K242/F242</f>
        <v>3.3707865168539325E-2</v>
      </c>
      <c r="M242" s="257" t="s">
        <v>563</v>
      </c>
      <c r="N242" s="258">
        <v>45397</v>
      </c>
      <c r="O242" s="54"/>
      <c r="P242" s="54"/>
      <c r="R242" s="37" t="s">
        <v>845</v>
      </c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8" ht="12.75" customHeight="1">
      <c r="A243" s="160">
        <v>177</v>
      </c>
      <c r="B243" s="161">
        <v>44746</v>
      </c>
      <c r="C243" s="161"/>
      <c r="D243" s="162" t="s">
        <v>781</v>
      </c>
      <c r="E243" s="163" t="s">
        <v>544</v>
      </c>
      <c r="F243" s="163">
        <v>207.5</v>
      </c>
      <c r="G243" s="163"/>
      <c r="H243" s="163">
        <v>254</v>
      </c>
      <c r="I243" s="165">
        <v>254</v>
      </c>
      <c r="J243" s="135" t="s">
        <v>630</v>
      </c>
      <c r="K243" s="136">
        <f t="shared" ref="K243:K253" si="41">H243-F243</f>
        <v>46.5</v>
      </c>
      <c r="L243" s="137">
        <f t="shared" ref="L243:L253" si="42">K243/F243</f>
        <v>0.22409638554216868</v>
      </c>
      <c r="M243" s="132" t="s">
        <v>546</v>
      </c>
      <c r="N243" s="138">
        <v>44792</v>
      </c>
      <c r="O243" s="54"/>
      <c r="P243" s="54"/>
      <c r="R243" s="37" t="s">
        <v>845</v>
      </c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8" ht="12.75" customHeight="1">
      <c r="A244" s="160">
        <v>178</v>
      </c>
      <c r="B244" s="161">
        <v>44775</v>
      </c>
      <c r="C244" s="161"/>
      <c r="D244" s="162" t="s">
        <v>460</v>
      </c>
      <c r="E244" s="163" t="s">
        <v>544</v>
      </c>
      <c r="F244" s="163">
        <v>31.25</v>
      </c>
      <c r="G244" s="163"/>
      <c r="H244" s="163">
        <v>38.75</v>
      </c>
      <c r="I244" s="165">
        <v>38</v>
      </c>
      <c r="J244" s="135" t="s">
        <v>630</v>
      </c>
      <c r="K244" s="136">
        <f t="shared" si="41"/>
        <v>7.5</v>
      </c>
      <c r="L244" s="137">
        <f t="shared" si="42"/>
        <v>0.24</v>
      </c>
      <c r="M244" s="132" t="s">
        <v>546</v>
      </c>
      <c r="N244" s="138">
        <v>44844</v>
      </c>
      <c r="O244" s="54"/>
      <c r="P244" s="54"/>
      <c r="R244" s="37" t="s">
        <v>845</v>
      </c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8" ht="12.75" customHeight="1">
      <c r="A245" s="160">
        <v>179</v>
      </c>
      <c r="B245" s="161">
        <v>44841</v>
      </c>
      <c r="C245" s="161"/>
      <c r="D245" s="162" t="s">
        <v>782</v>
      </c>
      <c r="E245" s="163" t="s">
        <v>544</v>
      </c>
      <c r="F245" s="133">
        <v>665</v>
      </c>
      <c r="G245" s="163"/>
      <c r="H245" s="163">
        <v>807.5</v>
      </c>
      <c r="I245" s="165">
        <v>840</v>
      </c>
      <c r="J245" s="135" t="s">
        <v>780</v>
      </c>
      <c r="K245" s="136">
        <f t="shared" si="41"/>
        <v>142.5</v>
      </c>
      <c r="L245" s="137">
        <f t="shared" si="42"/>
        <v>0.21428571428571427</v>
      </c>
      <c r="M245" s="132" t="s">
        <v>546</v>
      </c>
      <c r="N245" s="138">
        <v>45097</v>
      </c>
      <c r="O245" s="54"/>
      <c r="P245" s="54"/>
      <c r="R245" s="37" t="s">
        <v>845</v>
      </c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8" ht="12.75" customHeight="1">
      <c r="A246" s="160">
        <v>180</v>
      </c>
      <c r="B246" s="161">
        <v>44844</v>
      </c>
      <c r="C246" s="161"/>
      <c r="D246" s="162" t="s">
        <v>414</v>
      </c>
      <c r="E246" s="163" t="s">
        <v>544</v>
      </c>
      <c r="F246" s="133">
        <v>227.5</v>
      </c>
      <c r="G246" s="163"/>
      <c r="H246" s="163">
        <v>270</v>
      </c>
      <c r="I246" s="165">
        <v>291</v>
      </c>
      <c r="J246" s="135" t="s">
        <v>807</v>
      </c>
      <c r="K246" s="136">
        <f t="shared" si="41"/>
        <v>42.5</v>
      </c>
      <c r="L246" s="137">
        <f t="shared" si="42"/>
        <v>0.18681318681318682</v>
      </c>
      <c r="M246" s="132" t="s">
        <v>546</v>
      </c>
      <c r="N246" s="138">
        <v>45160</v>
      </c>
      <c r="O246" s="54"/>
      <c r="P246" s="54"/>
      <c r="R246" s="37" t="s">
        <v>845</v>
      </c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8" ht="12.75" customHeight="1">
      <c r="A247" s="160">
        <v>181</v>
      </c>
      <c r="B247" s="161">
        <v>44845</v>
      </c>
      <c r="C247" s="161"/>
      <c r="D247" s="162" t="s">
        <v>412</v>
      </c>
      <c r="E247" s="163" t="s">
        <v>544</v>
      </c>
      <c r="F247" s="133">
        <v>555</v>
      </c>
      <c r="G247" s="163"/>
      <c r="H247" s="163">
        <v>700</v>
      </c>
      <c r="I247" s="165">
        <v>765</v>
      </c>
      <c r="J247" s="135" t="s">
        <v>806</v>
      </c>
      <c r="K247" s="136">
        <f t="shared" si="41"/>
        <v>145</v>
      </c>
      <c r="L247" s="137">
        <f t="shared" si="42"/>
        <v>0.26126126126126126</v>
      </c>
      <c r="M247" s="132" t="s">
        <v>546</v>
      </c>
      <c r="N247" s="138">
        <v>45159</v>
      </c>
      <c r="O247" s="54"/>
      <c r="P247" s="54"/>
      <c r="R247" s="37" t="s">
        <v>845</v>
      </c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8" ht="12.75" customHeight="1">
      <c r="A248" s="160">
        <v>182</v>
      </c>
      <c r="B248" s="161">
        <v>44981</v>
      </c>
      <c r="C248" s="161"/>
      <c r="D248" s="162" t="s">
        <v>427</v>
      </c>
      <c r="E248" s="163" t="s">
        <v>544</v>
      </c>
      <c r="F248" s="133">
        <v>1675</v>
      </c>
      <c r="G248" s="163"/>
      <c r="H248" s="163">
        <v>2080</v>
      </c>
      <c r="I248" s="165">
        <v>2080</v>
      </c>
      <c r="J248" s="135" t="s">
        <v>630</v>
      </c>
      <c r="K248" s="136">
        <f t="shared" si="41"/>
        <v>405</v>
      </c>
      <c r="L248" s="137">
        <f t="shared" si="42"/>
        <v>0.2417910447761194</v>
      </c>
      <c r="M248" s="132" t="s">
        <v>546</v>
      </c>
      <c r="N248" s="138">
        <v>45119</v>
      </c>
      <c r="O248" s="54"/>
      <c r="P248" s="54"/>
      <c r="R248" s="37" t="s">
        <v>845</v>
      </c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8" ht="12.75" customHeight="1">
      <c r="A249" s="160">
        <v>183</v>
      </c>
      <c r="B249" s="161">
        <v>44986</v>
      </c>
      <c r="C249" s="161"/>
      <c r="D249" s="162" t="s">
        <v>460</v>
      </c>
      <c r="E249" s="163" t="s">
        <v>544</v>
      </c>
      <c r="F249" s="133">
        <v>57.5</v>
      </c>
      <c r="G249" s="163"/>
      <c r="H249" s="163">
        <v>120</v>
      </c>
      <c r="I249" s="165">
        <v>120</v>
      </c>
      <c r="J249" s="135" t="s">
        <v>630</v>
      </c>
      <c r="K249" s="136">
        <f t="shared" si="41"/>
        <v>62.5</v>
      </c>
      <c r="L249" s="137">
        <f t="shared" si="42"/>
        <v>1.0869565217391304</v>
      </c>
      <c r="M249" s="132" t="s">
        <v>546</v>
      </c>
      <c r="N249" s="138">
        <v>45049</v>
      </c>
      <c r="O249" s="54"/>
      <c r="P249" s="54"/>
      <c r="R249" s="37" t="s">
        <v>845</v>
      </c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8" ht="12.75" customHeight="1">
      <c r="A250" s="160">
        <v>184</v>
      </c>
      <c r="B250" s="161">
        <v>45008</v>
      </c>
      <c r="C250" s="161"/>
      <c r="D250" s="162" t="s">
        <v>474</v>
      </c>
      <c r="E250" s="163" t="s">
        <v>544</v>
      </c>
      <c r="F250" s="133">
        <v>2765</v>
      </c>
      <c r="G250" s="163"/>
      <c r="H250" s="163">
        <v>3547.5</v>
      </c>
      <c r="I250" s="165">
        <v>3523</v>
      </c>
      <c r="J250" s="135" t="s">
        <v>630</v>
      </c>
      <c r="K250" s="136">
        <f t="shared" si="41"/>
        <v>782.5</v>
      </c>
      <c r="L250" s="137">
        <f t="shared" si="42"/>
        <v>0.28300180831826399</v>
      </c>
      <c r="M250" s="132" t="s">
        <v>546</v>
      </c>
      <c r="N250" s="138">
        <v>45177</v>
      </c>
      <c r="O250" s="54"/>
      <c r="P250" s="54"/>
      <c r="R250" s="37"/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8" ht="12.75" customHeight="1">
      <c r="A251" s="160">
        <v>185</v>
      </c>
      <c r="B251" s="161">
        <v>45027</v>
      </c>
      <c r="C251" s="161"/>
      <c r="D251" s="162" t="s">
        <v>783</v>
      </c>
      <c r="E251" s="163" t="s">
        <v>544</v>
      </c>
      <c r="F251" s="163">
        <v>460</v>
      </c>
      <c r="G251" s="163"/>
      <c r="H251" s="163">
        <v>825</v>
      </c>
      <c r="I251" s="165">
        <v>810</v>
      </c>
      <c r="J251" s="135" t="s">
        <v>630</v>
      </c>
      <c r="K251" s="136">
        <f t="shared" si="41"/>
        <v>365</v>
      </c>
      <c r="L251" s="137">
        <f t="shared" si="42"/>
        <v>0.79347826086956519</v>
      </c>
      <c r="M251" s="132" t="s">
        <v>546</v>
      </c>
      <c r="N251" s="138">
        <v>45155</v>
      </c>
      <c r="O251" s="54"/>
      <c r="P251" s="54"/>
      <c r="R251" s="37"/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8" ht="12.75" customHeight="1">
      <c r="A252" s="160">
        <v>186</v>
      </c>
      <c r="B252" s="161">
        <v>45050</v>
      </c>
      <c r="C252" s="161"/>
      <c r="D252" s="162" t="s">
        <v>41</v>
      </c>
      <c r="E252" s="163" t="s">
        <v>544</v>
      </c>
      <c r="F252" s="163">
        <v>3630</v>
      </c>
      <c r="G252" s="163"/>
      <c r="H252" s="163">
        <v>5150</v>
      </c>
      <c r="I252" s="165">
        <v>5040</v>
      </c>
      <c r="J252" s="135" t="s">
        <v>630</v>
      </c>
      <c r="K252" s="136">
        <f t="shared" si="41"/>
        <v>1520</v>
      </c>
      <c r="L252" s="137">
        <f t="shared" si="42"/>
        <v>0.41873278236914602</v>
      </c>
      <c r="M252" s="132" t="s">
        <v>546</v>
      </c>
      <c r="N252" s="138">
        <v>45344</v>
      </c>
      <c r="O252" s="54"/>
      <c r="P252" s="54"/>
      <c r="R252" s="37"/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8" ht="12.75" customHeight="1">
      <c r="A253" s="160">
        <v>187</v>
      </c>
      <c r="B253" s="161">
        <v>45075</v>
      </c>
      <c r="C253" s="161"/>
      <c r="D253" s="162" t="s">
        <v>784</v>
      </c>
      <c r="E253" s="163" t="s">
        <v>544</v>
      </c>
      <c r="F253" s="133">
        <v>585</v>
      </c>
      <c r="G253" s="163"/>
      <c r="H253" s="163">
        <v>732</v>
      </c>
      <c r="I253" s="165">
        <v>732</v>
      </c>
      <c r="J253" s="135" t="s">
        <v>630</v>
      </c>
      <c r="K253" s="136">
        <f t="shared" si="41"/>
        <v>147</v>
      </c>
      <c r="L253" s="137">
        <f t="shared" si="42"/>
        <v>0.25128205128205128</v>
      </c>
      <c r="M253" s="132" t="s">
        <v>546</v>
      </c>
      <c r="N253" s="138">
        <v>45152</v>
      </c>
      <c r="O253" s="54"/>
      <c r="P253" s="54"/>
      <c r="R253" s="37"/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  <c r="AF253" s="37"/>
      <c r="AG253" s="54"/>
      <c r="AI253" s="37"/>
      <c r="AK253" s="37"/>
      <c r="AL253" s="54"/>
    </row>
    <row r="254" spans="1:38" ht="12.75" customHeight="1">
      <c r="A254" s="160">
        <v>188</v>
      </c>
      <c r="B254" s="161">
        <v>45078</v>
      </c>
      <c r="C254" s="161"/>
      <c r="D254" s="162" t="s">
        <v>499</v>
      </c>
      <c r="E254" s="163" t="s">
        <v>544</v>
      </c>
      <c r="F254" s="133">
        <v>3310</v>
      </c>
      <c r="G254" s="163"/>
      <c r="H254" s="163">
        <v>4300</v>
      </c>
      <c r="I254" s="165">
        <v>4300</v>
      </c>
      <c r="J254" s="135" t="s">
        <v>630</v>
      </c>
      <c r="K254" s="136">
        <f t="shared" ref="K254" si="43">H254-F254</f>
        <v>990</v>
      </c>
      <c r="L254" s="137">
        <f t="shared" ref="L254" si="44">K254/F254</f>
        <v>0.29909365558912387</v>
      </c>
      <c r="M254" s="132" t="s">
        <v>546</v>
      </c>
      <c r="N254" s="138">
        <v>45436</v>
      </c>
      <c r="O254" s="54"/>
      <c r="P254" s="54"/>
      <c r="R254" s="37"/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  <c r="AF254" s="37"/>
      <c r="AG254" s="54"/>
      <c r="AI254" s="37"/>
      <c r="AK254" s="37"/>
      <c r="AL254" s="54"/>
    </row>
    <row r="255" spans="1:38" ht="12.75" customHeight="1">
      <c r="A255" s="160">
        <v>189</v>
      </c>
      <c r="B255" s="161">
        <v>45103</v>
      </c>
      <c r="C255" s="161"/>
      <c r="D255" s="162" t="s">
        <v>802</v>
      </c>
      <c r="E255" s="163" t="s">
        <v>544</v>
      </c>
      <c r="F255" s="133">
        <v>282.5</v>
      </c>
      <c r="G255" s="163"/>
      <c r="H255" s="163">
        <v>383</v>
      </c>
      <c r="I255" s="165">
        <v>383</v>
      </c>
      <c r="J255" s="135" t="s">
        <v>630</v>
      </c>
      <c r="K255" s="136">
        <f>H255-F255</f>
        <v>100.5</v>
      </c>
      <c r="L255" s="137">
        <f>K255/F255</f>
        <v>0.35575221238938054</v>
      </c>
      <c r="M255" s="132" t="s">
        <v>546</v>
      </c>
      <c r="N255" s="138">
        <v>45265</v>
      </c>
      <c r="O255" s="54"/>
      <c r="P255" s="54"/>
      <c r="R255" s="37"/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  <c r="AF255" s="37"/>
      <c r="AG255" s="54"/>
      <c r="AI255" s="37"/>
      <c r="AK255" s="37"/>
      <c r="AL255" s="54"/>
    </row>
    <row r="256" spans="1:38" ht="12.75" customHeight="1">
      <c r="A256" s="160">
        <v>190</v>
      </c>
      <c r="B256" s="161">
        <v>45120</v>
      </c>
      <c r="C256" s="161"/>
      <c r="D256" s="162" t="s">
        <v>498</v>
      </c>
      <c r="E256" s="163" t="s">
        <v>544</v>
      </c>
      <c r="F256" s="133">
        <v>2312.5</v>
      </c>
      <c r="G256" s="163"/>
      <c r="H256" s="163">
        <v>2935</v>
      </c>
      <c r="I256" s="165">
        <v>2935</v>
      </c>
      <c r="J256" s="135" t="s">
        <v>630</v>
      </c>
      <c r="K256" s="136">
        <f>H256-F256</f>
        <v>622.5</v>
      </c>
      <c r="L256" s="137">
        <f>K256/F256</f>
        <v>0.26918918918918922</v>
      </c>
      <c r="M256" s="132" t="s">
        <v>546</v>
      </c>
      <c r="N256" s="138">
        <v>45177</v>
      </c>
      <c r="O256" s="54"/>
      <c r="P256" s="54"/>
      <c r="R256" s="37"/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  <c r="AF256" s="37"/>
      <c r="AG256" s="54"/>
      <c r="AI256" s="37"/>
      <c r="AK256" s="37"/>
      <c r="AL256" s="54"/>
    </row>
    <row r="257" spans="1:38" ht="12.75" customHeight="1">
      <c r="A257" s="160">
        <v>191</v>
      </c>
      <c r="B257" s="161">
        <v>45125</v>
      </c>
      <c r="C257" s="161"/>
      <c r="D257" s="162" t="s">
        <v>198</v>
      </c>
      <c r="E257" s="163" t="s">
        <v>544</v>
      </c>
      <c r="F257" s="133">
        <v>3980</v>
      </c>
      <c r="G257" s="163"/>
      <c r="H257" s="163">
        <v>4895</v>
      </c>
      <c r="I257" s="165">
        <v>4895</v>
      </c>
      <c r="J257" s="135" t="s">
        <v>630</v>
      </c>
      <c r="K257" s="136">
        <f>H257-F257</f>
        <v>915</v>
      </c>
      <c r="L257" s="137">
        <f>K257/F257</f>
        <v>0.22989949748743718</v>
      </c>
      <c r="M257" s="132" t="s">
        <v>546</v>
      </c>
      <c r="N257" s="138">
        <v>45155</v>
      </c>
      <c r="O257" s="54"/>
      <c r="P257" s="54"/>
      <c r="R257" s="37"/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  <c r="AG257" s="54"/>
      <c r="AI257" s="37"/>
      <c r="AL257" s="54"/>
    </row>
    <row r="258" spans="1:38" ht="12.75" customHeight="1">
      <c r="A258" s="160">
        <v>192</v>
      </c>
      <c r="B258" s="161">
        <v>45145</v>
      </c>
      <c r="C258" s="161"/>
      <c r="D258" s="162" t="s">
        <v>804</v>
      </c>
      <c r="E258" s="163" t="s">
        <v>544</v>
      </c>
      <c r="F258" s="133">
        <v>565</v>
      </c>
      <c r="G258" s="163"/>
      <c r="H258" s="163">
        <v>725</v>
      </c>
      <c r="I258" s="165">
        <v>725</v>
      </c>
      <c r="J258" s="135" t="s">
        <v>630</v>
      </c>
      <c r="K258" s="136">
        <f>H258-F258</f>
        <v>160</v>
      </c>
      <c r="L258" s="137">
        <f>K258/F258</f>
        <v>0.2831858407079646</v>
      </c>
      <c r="M258" s="132" t="s">
        <v>546</v>
      </c>
      <c r="N258" s="138">
        <v>45169</v>
      </c>
      <c r="O258" s="54"/>
      <c r="P258" s="54"/>
      <c r="R258" s="37"/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  <c r="AG258" s="54"/>
      <c r="AI258" s="37"/>
      <c r="AL258" s="54"/>
    </row>
    <row r="259" spans="1:38" ht="12.75" customHeight="1">
      <c r="A259" s="232">
        <v>193</v>
      </c>
      <c r="B259" s="233">
        <v>45167</v>
      </c>
      <c r="C259" s="233"/>
      <c r="D259" s="234" t="s">
        <v>808</v>
      </c>
      <c r="E259" s="235" t="s">
        <v>544</v>
      </c>
      <c r="F259" s="133">
        <v>700</v>
      </c>
      <c r="G259" s="235"/>
      <c r="H259" s="235">
        <v>950</v>
      </c>
      <c r="I259" s="236">
        <v>950</v>
      </c>
      <c r="J259" s="237" t="s">
        <v>630</v>
      </c>
      <c r="K259" s="136">
        <f>H259-F259</f>
        <v>250</v>
      </c>
      <c r="L259" s="137">
        <f>K259/F259</f>
        <v>0.35714285714285715</v>
      </c>
      <c r="M259" s="132" t="s">
        <v>546</v>
      </c>
      <c r="N259" s="138">
        <v>45261</v>
      </c>
      <c r="O259" s="54"/>
      <c r="P259" s="54"/>
      <c r="R259" s="37"/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  <c r="AG259" s="54"/>
      <c r="AI259" s="37"/>
      <c r="AL259" s="54"/>
    </row>
    <row r="260" spans="1:38" ht="12.75" customHeight="1">
      <c r="A260" s="178">
        <v>194</v>
      </c>
      <c r="B260" s="179">
        <v>45184</v>
      </c>
      <c r="C260" s="53"/>
      <c r="D260" s="53" t="s">
        <v>501</v>
      </c>
      <c r="E260" s="180" t="s">
        <v>544</v>
      </c>
      <c r="F260" s="51" t="s">
        <v>809</v>
      </c>
      <c r="G260" s="51"/>
      <c r="H260" s="51"/>
      <c r="I260" s="51">
        <v>480</v>
      </c>
      <c r="J260" s="51" t="s">
        <v>545</v>
      </c>
      <c r="K260" s="51"/>
      <c r="L260" s="51"/>
      <c r="M260" s="51"/>
      <c r="N260" s="51"/>
      <c r="O260" s="54"/>
      <c r="P260" s="54"/>
      <c r="R260" s="37" t="s">
        <v>847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  <c r="AG260" s="54"/>
      <c r="AI260" s="37"/>
      <c r="AL260" s="54"/>
    </row>
    <row r="261" spans="1:38" ht="12.75" customHeight="1">
      <c r="A261" s="232">
        <v>195</v>
      </c>
      <c r="B261" s="233">
        <v>45203</v>
      </c>
      <c r="C261" s="233"/>
      <c r="D261" s="234" t="s">
        <v>171</v>
      </c>
      <c r="E261" s="235" t="s">
        <v>544</v>
      </c>
      <c r="F261" s="133">
        <v>992.5</v>
      </c>
      <c r="G261" s="235"/>
      <c r="H261" s="235">
        <v>1198</v>
      </c>
      <c r="I261" s="236">
        <v>1198</v>
      </c>
      <c r="J261" s="237" t="s">
        <v>630</v>
      </c>
      <c r="K261" s="136">
        <f>H261-F261</f>
        <v>205.5</v>
      </c>
      <c r="L261" s="137">
        <f>K261/F261</f>
        <v>0.2070528967254408</v>
      </c>
      <c r="M261" s="132" t="s">
        <v>546</v>
      </c>
      <c r="N261" s="138">
        <v>45392</v>
      </c>
      <c r="O261" s="54"/>
      <c r="P261" s="54"/>
      <c r="R261" s="37" t="s">
        <v>847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  <c r="AG261" s="54"/>
      <c r="AI261" s="37"/>
      <c r="AL261" s="54"/>
    </row>
    <row r="262" spans="1:38" ht="12.75" customHeight="1">
      <c r="A262" s="232">
        <v>196</v>
      </c>
      <c r="B262" s="233">
        <v>45216</v>
      </c>
      <c r="C262" s="233"/>
      <c r="D262" s="234" t="s">
        <v>104</v>
      </c>
      <c r="E262" s="235" t="s">
        <v>544</v>
      </c>
      <c r="F262" s="133">
        <v>5425</v>
      </c>
      <c r="G262" s="235"/>
      <c r="H262" s="235">
        <v>6880</v>
      </c>
      <c r="I262" s="236">
        <v>6870</v>
      </c>
      <c r="J262" s="237" t="s">
        <v>630</v>
      </c>
      <c r="K262" s="136">
        <f>H262-F262</f>
        <v>1455</v>
      </c>
      <c r="L262" s="137">
        <f>K262/F262</f>
        <v>0.26820276497695855</v>
      </c>
      <c r="M262" s="132" t="s">
        <v>546</v>
      </c>
      <c r="N262" s="138">
        <v>45342</v>
      </c>
      <c r="O262" s="54"/>
      <c r="P262" s="54"/>
      <c r="R262" s="37" t="s">
        <v>847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  <c r="AG262" s="54"/>
      <c r="AI262" s="37"/>
      <c r="AL262" s="54"/>
    </row>
    <row r="263" spans="1:38" ht="12.75" customHeight="1">
      <c r="A263" s="232">
        <v>197</v>
      </c>
      <c r="B263" s="233">
        <v>45216</v>
      </c>
      <c r="C263" s="233"/>
      <c r="D263" s="234" t="s">
        <v>810</v>
      </c>
      <c r="E263" s="235" t="s">
        <v>544</v>
      </c>
      <c r="F263" s="133">
        <v>1090</v>
      </c>
      <c r="G263" s="235"/>
      <c r="H263" s="235">
        <v>1415</v>
      </c>
      <c r="I263" s="236">
        <v>1415</v>
      </c>
      <c r="J263" s="237" t="s">
        <v>630</v>
      </c>
      <c r="K263" s="136">
        <f>H263-F263</f>
        <v>325</v>
      </c>
      <c r="L263" s="137">
        <f>K263/F263</f>
        <v>0.29816513761467889</v>
      </c>
      <c r="M263" s="132" t="s">
        <v>546</v>
      </c>
      <c r="N263" s="138">
        <v>45282</v>
      </c>
      <c r="O263" s="54"/>
      <c r="P263" s="54"/>
      <c r="R263" s="37" t="s">
        <v>847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  <c r="AG263" s="54"/>
      <c r="AI263" s="37"/>
      <c r="AL263" s="54"/>
    </row>
    <row r="264" spans="1:38" ht="12.75" customHeight="1">
      <c r="A264" s="232">
        <v>198</v>
      </c>
      <c r="B264" s="233">
        <v>45236</v>
      </c>
      <c r="C264" s="233"/>
      <c r="D264" s="234" t="s">
        <v>813</v>
      </c>
      <c r="E264" s="235" t="s">
        <v>544</v>
      </c>
      <c r="F264" s="133">
        <v>1270</v>
      </c>
      <c r="G264" s="235"/>
      <c r="H264" s="235">
        <v>1613</v>
      </c>
      <c r="I264" s="236">
        <v>1613</v>
      </c>
      <c r="J264" s="237" t="s">
        <v>630</v>
      </c>
      <c r="K264" s="136">
        <f>H264-F264</f>
        <v>343</v>
      </c>
      <c r="L264" s="137">
        <f>K264/F264</f>
        <v>0.27007874015748029</v>
      </c>
      <c r="M264" s="132" t="s">
        <v>546</v>
      </c>
      <c r="N264" s="138">
        <v>45246</v>
      </c>
      <c r="O264" s="54"/>
      <c r="P264" s="54"/>
      <c r="R264" s="37" t="s">
        <v>847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  <c r="AG264" s="54"/>
      <c r="AI264" s="37"/>
      <c r="AL264" s="54"/>
    </row>
    <row r="265" spans="1:38" ht="12.75" customHeight="1">
      <c r="A265" s="232">
        <v>199</v>
      </c>
      <c r="B265" s="233">
        <v>45251</v>
      </c>
      <c r="C265" s="233"/>
      <c r="D265" s="234" t="s">
        <v>814</v>
      </c>
      <c r="E265" s="235" t="s">
        <v>544</v>
      </c>
      <c r="F265" s="133">
        <v>807.5</v>
      </c>
      <c r="G265" s="235"/>
      <c r="H265" s="235">
        <v>1490</v>
      </c>
      <c r="I265" s="236">
        <v>1490</v>
      </c>
      <c r="J265" s="237" t="s">
        <v>630</v>
      </c>
      <c r="K265" s="136">
        <f>H265-F265</f>
        <v>682.5</v>
      </c>
      <c r="L265" s="137">
        <f>K265/F265</f>
        <v>0.84520123839009287</v>
      </c>
      <c r="M265" s="132" t="s">
        <v>546</v>
      </c>
      <c r="N265" s="138">
        <v>45479</v>
      </c>
      <c r="O265" s="54"/>
      <c r="P265" s="54"/>
      <c r="R265" s="37" t="s">
        <v>847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  <c r="AG265" s="54"/>
      <c r="AI265" s="37"/>
      <c r="AL265" s="54"/>
    </row>
    <row r="266" spans="1:38" ht="12.75" customHeight="1">
      <c r="A266" s="178">
        <v>200</v>
      </c>
      <c r="B266" s="179">
        <v>45254</v>
      </c>
      <c r="C266" s="53"/>
      <c r="D266" s="53" t="s">
        <v>813</v>
      </c>
      <c r="E266" s="180" t="s">
        <v>544</v>
      </c>
      <c r="F266" s="51" t="s">
        <v>815</v>
      </c>
      <c r="G266" s="51"/>
      <c r="H266" s="51"/>
      <c r="I266" s="51">
        <v>1806</v>
      </c>
      <c r="J266" s="51" t="s">
        <v>545</v>
      </c>
      <c r="K266" s="51"/>
      <c r="L266" s="51"/>
      <c r="M266" s="51"/>
      <c r="N266" s="51"/>
      <c r="O266" s="54"/>
      <c r="P266" s="54"/>
      <c r="R266" s="37" t="s">
        <v>847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  <c r="AG266" s="54"/>
      <c r="AI266" s="37"/>
      <c r="AL266" s="54"/>
    </row>
    <row r="267" spans="1:38" ht="12.75" customHeight="1">
      <c r="A267" s="232">
        <v>201</v>
      </c>
      <c r="B267" s="233">
        <v>45265</v>
      </c>
      <c r="C267" s="233"/>
      <c r="D267" s="234" t="s">
        <v>502</v>
      </c>
      <c r="E267" s="235" t="s">
        <v>544</v>
      </c>
      <c r="F267" s="133">
        <v>435</v>
      </c>
      <c r="G267" s="235"/>
      <c r="H267" s="235">
        <v>558</v>
      </c>
      <c r="I267" s="236">
        <v>558</v>
      </c>
      <c r="J267" s="237" t="s">
        <v>630</v>
      </c>
      <c r="K267" s="136">
        <f>H267-F267</f>
        <v>123</v>
      </c>
      <c r="L267" s="137">
        <f>K267/F267</f>
        <v>0.28275862068965518</v>
      </c>
      <c r="M267" s="132" t="s">
        <v>546</v>
      </c>
      <c r="N267" s="138">
        <v>45378</v>
      </c>
      <c r="O267" s="54"/>
      <c r="P267" s="54"/>
      <c r="R267" s="37" t="s">
        <v>847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  <c r="AG267" s="54"/>
      <c r="AI267" s="37"/>
      <c r="AL267" s="54"/>
    </row>
    <row r="268" spans="1:38" ht="12.75" customHeight="1">
      <c r="A268" s="232">
        <v>202</v>
      </c>
      <c r="B268" s="233">
        <v>45272</v>
      </c>
      <c r="C268" s="233"/>
      <c r="D268" s="234" t="s">
        <v>816</v>
      </c>
      <c r="E268" s="235" t="s">
        <v>544</v>
      </c>
      <c r="F268" s="133">
        <v>4225</v>
      </c>
      <c r="G268" s="235"/>
      <c r="H268" s="235">
        <v>5512</v>
      </c>
      <c r="I268" s="236">
        <v>5512</v>
      </c>
      <c r="J268" s="237" t="s">
        <v>630</v>
      </c>
      <c r="K268" s="136">
        <f>H268-F268</f>
        <v>1287</v>
      </c>
      <c r="L268" s="137">
        <f>K268/F268</f>
        <v>0.30461538461538462</v>
      </c>
      <c r="M268" s="132" t="s">
        <v>546</v>
      </c>
      <c r="N268" s="138">
        <v>45329</v>
      </c>
      <c r="O268" s="54"/>
      <c r="P268" s="54"/>
      <c r="R268" s="37" t="s">
        <v>847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  <c r="AG268" s="54"/>
      <c r="AI268" s="37"/>
      <c r="AL268" s="54"/>
    </row>
    <row r="269" spans="1:38" ht="12.75" customHeight="1">
      <c r="A269" s="178">
        <v>203</v>
      </c>
      <c r="B269" s="179">
        <v>45292</v>
      </c>
      <c r="C269" s="53"/>
      <c r="D269" s="53" t="s">
        <v>308</v>
      </c>
      <c r="E269" s="180" t="s">
        <v>544</v>
      </c>
      <c r="F269" s="51" t="s">
        <v>817</v>
      </c>
      <c r="G269" s="51"/>
      <c r="H269" s="51"/>
      <c r="I269" s="51">
        <v>4909</v>
      </c>
      <c r="J269" s="51" t="s">
        <v>545</v>
      </c>
      <c r="K269" s="51"/>
      <c r="L269" s="51"/>
      <c r="M269" s="51"/>
      <c r="N269" s="51"/>
      <c r="O269" s="54"/>
      <c r="P269" s="54"/>
      <c r="R269" s="37" t="s">
        <v>847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  <c r="AG269" s="54"/>
      <c r="AI269" s="37"/>
      <c r="AL269" s="54"/>
    </row>
    <row r="270" spans="1:38" ht="12.75" customHeight="1">
      <c r="A270" s="178">
        <v>204</v>
      </c>
      <c r="B270" s="179">
        <v>45294</v>
      </c>
      <c r="C270" s="53"/>
      <c r="D270" s="53" t="s">
        <v>500</v>
      </c>
      <c r="E270" s="180" t="s">
        <v>544</v>
      </c>
      <c r="F270" s="51" t="s">
        <v>818</v>
      </c>
      <c r="G270" s="51"/>
      <c r="H270" s="51"/>
      <c r="I270" s="51">
        <v>1080</v>
      </c>
      <c r="J270" s="51" t="s">
        <v>545</v>
      </c>
      <c r="K270" s="51"/>
      <c r="L270" s="51"/>
      <c r="M270" s="51"/>
      <c r="N270" s="51"/>
      <c r="O270" s="54"/>
      <c r="P270" s="54"/>
      <c r="R270" s="37" t="s">
        <v>847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  <c r="AG270" s="54"/>
      <c r="AI270" s="37"/>
      <c r="AL270" s="54"/>
    </row>
    <row r="271" spans="1:38" ht="12.75" customHeight="1">
      <c r="A271" s="178">
        <v>205</v>
      </c>
      <c r="B271" s="179">
        <v>45315</v>
      </c>
      <c r="C271" s="53"/>
      <c r="D271" s="53" t="s">
        <v>309</v>
      </c>
      <c r="E271" s="180" t="s">
        <v>544</v>
      </c>
      <c r="F271" s="51" t="s">
        <v>820</v>
      </c>
      <c r="G271" s="51"/>
      <c r="H271" s="51"/>
      <c r="I271" s="51">
        <v>2077</v>
      </c>
      <c r="J271" s="51" t="s">
        <v>545</v>
      </c>
      <c r="K271" s="51"/>
      <c r="L271" s="51"/>
      <c r="M271" s="51"/>
      <c r="N271" s="51"/>
      <c r="O271" s="54"/>
      <c r="P271" s="54"/>
      <c r="R271" s="37" t="s">
        <v>847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  <c r="AG271" s="54"/>
      <c r="AI271" s="37"/>
      <c r="AL271" s="54"/>
    </row>
    <row r="272" spans="1:38" ht="12.75" customHeight="1">
      <c r="A272" s="178">
        <v>206</v>
      </c>
      <c r="B272" s="179">
        <v>45320</v>
      </c>
      <c r="C272" s="53"/>
      <c r="D272" s="53" t="s">
        <v>821</v>
      </c>
      <c r="E272" s="180" t="s">
        <v>544</v>
      </c>
      <c r="F272" s="51" t="s">
        <v>822</v>
      </c>
      <c r="G272" s="51"/>
      <c r="H272" s="51"/>
      <c r="I272" s="51">
        <v>2906</v>
      </c>
      <c r="J272" s="51" t="s">
        <v>545</v>
      </c>
      <c r="K272" s="51"/>
      <c r="L272" s="51"/>
      <c r="M272" s="51"/>
      <c r="N272" s="51"/>
      <c r="O272" s="54"/>
      <c r="P272" s="54"/>
      <c r="R272" s="37" t="s">
        <v>847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  <c r="AG272" s="54"/>
      <c r="AI272" s="37"/>
      <c r="AL272" s="54"/>
    </row>
    <row r="273" spans="1:38" ht="12.75" customHeight="1">
      <c r="A273" s="232">
        <v>207</v>
      </c>
      <c r="B273" s="233">
        <v>45331</v>
      </c>
      <c r="C273" s="233"/>
      <c r="D273" s="234" t="s">
        <v>498</v>
      </c>
      <c r="E273" s="235" t="s">
        <v>544</v>
      </c>
      <c r="F273" s="133">
        <v>3270</v>
      </c>
      <c r="G273" s="235"/>
      <c r="H273" s="235">
        <v>4096</v>
      </c>
      <c r="I273" s="236">
        <v>4096</v>
      </c>
      <c r="J273" s="237" t="s">
        <v>630</v>
      </c>
      <c r="K273" s="136">
        <f>H273-F273</f>
        <v>826</v>
      </c>
      <c r="L273" s="137">
        <f>K273/F273</f>
        <v>0.25259938837920487</v>
      </c>
      <c r="M273" s="132" t="s">
        <v>546</v>
      </c>
      <c r="N273" s="138">
        <v>45377</v>
      </c>
      <c r="O273" s="54"/>
      <c r="P273" s="54"/>
      <c r="R273" s="37" t="s">
        <v>848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  <c r="AG273" s="54"/>
      <c r="AI273" s="37"/>
      <c r="AL273" s="54"/>
    </row>
    <row r="274" spans="1:38" ht="12.75" customHeight="1">
      <c r="A274" s="178">
        <v>208</v>
      </c>
      <c r="B274" s="179">
        <v>45345</v>
      </c>
      <c r="C274" s="53"/>
      <c r="D274" s="53" t="s">
        <v>59</v>
      </c>
      <c r="E274" s="180" t="s">
        <v>544</v>
      </c>
      <c r="F274" s="51" t="s">
        <v>837</v>
      </c>
      <c r="G274" s="51"/>
      <c r="H274" s="51"/>
      <c r="I274" s="51">
        <v>2627</v>
      </c>
      <c r="J274" s="51" t="s">
        <v>545</v>
      </c>
      <c r="K274" s="51"/>
      <c r="L274" s="51"/>
      <c r="M274" s="51"/>
      <c r="N274" s="53"/>
      <c r="O274" s="54"/>
      <c r="P274" s="54"/>
      <c r="R274" s="37" t="s">
        <v>848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  <c r="AG274" s="54"/>
      <c r="AI274" s="37"/>
      <c r="AL274" s="54"/>
    </row>
    <row r="275" spans="1:38" ht="12.75" customHeight="1">
      <c r="A275" s="232">
        <v>209</v>
      </c>
      <c r="B275" s="233">
        <v>45356</v>
      </c>
      <c r="C275" s="233"/>
      <c r="D275" s="234" t="s">
        <v>808</v>
      </c>
      <c r="E275" s="235" t="s">
        <v>544</v>
      </c>
      <c r="F275" s="133">
        <v>925</v>
      </c>
      <c r="G275" s="235"/>
      <c r="H275" s="235">
        <v>1170</v>
      </c>
      <c r="I275" s="236">
        <v>1170</v>
      </c>
      <c r="J275" s="237" t="s">
        <v>630</v>
      </c>
      <c r="K275" s="136">
        <f>H275-F275</f>
        <v>245</v>
      </c>
      <c r="L275" s="137">
        <f>K275/F275</f>
        <v>0.26486486486486488</v>
      </c>
      <c r="M275" s="132" t="s">
        <v>546</v>
      </c>
      <c r="N275" s="138">
        <v>45435</v>
      </c>
      <c r="O275" s="54"/>
      <c r="P275" s="54"/>
      <c r="R275" s="37" t="s">
        <v>847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  <c r="AG275" s="54"/>
      <c r="AI275" s="37"/>
      <c r="AL275" s="54"/>
    </row>
    <row r="276" spans="1:38" ht="12.75" customHeight="1">
      <c r="A276" s="232">
        <v>210</v>
      </c>
      <c r="B276" s="233">
        <v>45372</v>
      </c>
      <c r="C276" s="233"/>
      <c r="D276" s="234" t="s">
        <v>474</v>
      </c>
      <c r="E276" s="235" t="s">
        <v>544</v>
      </c>
      <c r="F276" s="133">
        <v>2910</v>
      </c>
      <c r="G276" s="235"/>
      <c r="H276" s="235">
        <v>3696</v>
      </c>
      <c r="I276" s="236">
        <v>3696</v>
      </c>
      <c r="J276" s="237" t="s">
        <v>630</v>
      </c>
      <c r="K276" s="136">
        <f>H276-F276</f>
        <v>786</v>
      </c>
      <c r="L276" s="137">
        <f>K276/F276</f>
        <v>0.27010309278350514</v>
      </c>
      <c r="M276" s="132" t="s">
        <v>546</v>
      </c>
      <c r="N276" s="138">
        <v>45412</v>
      </c>
      <c r="O276" s="54"/>
      <c r="P276" s="54"/>
      <c r="R276" s="37" t="s">
        <v>848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  <c r="AG276" s="54"/>
      <c r="AI276" s="37"/>
      <c r="AL276" s="54"/>
    </row>
    <row r="277" spans="1:38" ht="12.75" customHeight="1">
      <c r="A277" s="232">
        <v>211</v>
      </c>
      <c r="B277" s="233">
        <v>45387</v>
      </c>
      <c r="C277" s="233"/>
      <c r="D277" s="234" t="s">
        <v>504</v>
      </c>
      <c r="E277" s="235" t="s">
        <v>544</v>
      </c>
      <c r="F277" s="133">
        <v>735</v>
      </c>
      <c r="G277" s="235"/>
      <c r="H277" s="235">
        <v>938</v>
      </c>
      <c r="I277" s="236">
        <v>938</v>
      </c>
      <c r="J277" s="237" t="s">
        <v>630</v>
      </c>
      <c r="K277" s="136">
        <f>H277-F277</f>
        <v>203</v>
      </c>
      <c r="L277" s="137">
        <f>K277/F277</f>
        <v>0.27619047619047621</v>
      </c>
      <c r="M277" s="132" t="s">
        <v>546</v>
      </c>
      <c r="N277" s="138">
        <v>45449</v>
      </c>
      <c r="O277" s="54"/>
      <c r="P277" s="54"/>
      <c r="R277" s="37" t="s">
        <v>847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  <c r="AG277" s="54"/>
      <c r="AI277" s="37"/>
      <c r="AL277" s="54"/>
    </row>
    <row r="278" spans="1:38" ht="12.75" customHeight="1">
      <c r="A278" s="178">
        <v>212</v>
      </c>
      <c r="B278" s="179">
        <v>45407</v>
      </c>
      <c r="C278" s="53"/>
      <c r="D278" s="53" t="s">
        <v>810</v>
      </c>
      <c r="E278" s="180" t="s">
        <v>544</v>
      </c>
      <c r="F278" s="51" t="s">
        <v>840</v>
      </c>
      <c r="G278" s="51"/>
      <c r="H278" s="51"/>
      <c r="I278" s="51">
        <v>1675</v>
      </c>
      <c r="J278" s="51" t="s">
        <v>545</v>
      </c>
      <c r="K278" s="51"/>
      <c r="L278" s="51"/>
      <c r="M278" s="51"/>
      <c r="N278" s="53"/>
      <c r="O278" s="54"/>
      <c r="P278" s="54"/>
      <c r="R278" s="37" t="s">
        <v>848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  <c r="AG278" s="54"/>
      <c r="AI278" s="37"/>
      <c r="AL278" s="54"/>
    </row>
    <row r="279" spans="1:38" ht="12.75" customHeight="1">
      <c r="A279" s="232">
        <v>213</v>
      </c>
      <c r="B279" s="233">
        <v>45426</v>
      </c>
      <c r="C279" s="233"/>
      <c r="D279" s="234" t="s">
        <v>787</v>
      </c>
      <c r="E279" s="235" t="s">
        <v>544</v>
      </c>
      <c r="F279" s="133">
        <v>485</v>
      </c>
      <c r="G279" s="235"/>
      <c r="H279" s="235">
        <v>617</v>
      </c>
      <c r="I279" s="236">
        <v>617</v>
      </c>
      <c r="J279" s="237" t="s">
        <v>630</v>
      </c>
      <c r="K279" s="136">
        <f>H279-F279</f>
        <v>132</v>
      </c>
      <c r="L279" s="137">
        <f>K279/F279</f>
        <v>0.27216494845360822</v>
      </c>
      <c r="M279" s="132" t="s">
        <v>546</v>
      </c>
      <c r="N279" s="138">
        <v>45481</v>
      </c>
      <c r="O279" s="54"/>
      <c r="P279" s="54"/>
      <c r="R279" s="37" t="s">
        <v>847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  <c r="AG279" s="54"/>
      <c r="AI279" s="37"/>
      <c r="AL279" s="54"/>
    </row>
    <row r="280" spans="1:38" ht="12.75" customHeight="1">
      <c r="A280" s="232">
        <v>214</v>
      </c>
      <c r="B280" s="233">
        <v>45448</v>
      </c>
      <c r="C280" s="233"/>
      <c r="D280" s="234" t="s">
        <v>734</v>
      </c>
      <c r="E280" s="235" t="s">
        <v>544</v>
      </c>
      <c r="F280" s="133">
        <v>385</v>
      </c>
      <c r="G280" s="235"/>
      <c r="H280" s="235">
        <v>505</v>
      </c>
      <c r="I280" s="236">
        <v>505</v>
      </c>
      <c r="J280" s="237" t="s">
        <v>630</v>
      </c>
      <c r="K280" s="136">
        <f>H280-F280</f>
        <v>120</v>
      </c>
      <c r="L280" s="137">
        <f>K280/F280</f>
        <v>0.31168831168831168</v>
      </c>
      <c r="M280" s="132" t="s">
        <v>546</v>
      </c>
      <c r="N280" s="138">
        <v>45469</v>
      </c>
      <c r="O280" s="54"/>
      <c r="P280" s="54"/>
      <c r="R280" s="37" t="s">
        <v>848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  <c r="AG280" s="54"/>
      <c r="AI280" s="37"/>
      <c r="AL280" s="54"/>
    </row>
    <row r="281" spans="1:38" ht="12.75" customHeight="1">
      <c r="A281" s="232">
        <v>215</v>
      </c>
      <c r="B281" s="233">
        <v>45464</v>
      </c>
      <c r="C281" s="233"/>
      <c r="D281" s="234" t="s">
        <v>893</v>
      </c>
      <c r="E281" s="235" t="s">
        <v>544</v>
      </c>
      <c r="F281" s="133">
        <v>321</v>
      </c>
      <c r="G281" s="235"/>
      <c r="H281" s="235">
        <v>440</v>
      </c>
      <c r="I281" s="236">
        <v>412</v>
      </c>
      <c r="J281" s="237" t="s">
        <v>630</v>
      </c>
      <c r="K281" s="136">
        <f>H281-F281</f>
        <v>119</v>
      </c>
      <c r="L281" s="137">
        <f>K281/F281</f>
        <v>0.37071651090342678</v>
      </c>
      <c r="M281" s="132" t="s">
        <v>546</v>
      </c>
      <c r="N281" s="138">
        <v>45498</v>
      </c>
      <c r="O281" s="54"/>
      <c r="P281" s="54"/>
      <c r="R281" s="37" t="s">
        <v>848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  <c r="AG281" s="54"/>
      <c r="AI281" s="37"/>
      <c r="AL281" s="54"/>
    </row>
    <row r="282" spans="1:38" ht="12.75" customHeight="1">
      <c r="A282" s="178">
        <v>216</v>
      </c>
      <c r="B282" s="179">
        <v>45475</v>
      </c>
      <c r="C282" s="53"/>
      <c r="D282" s="53" t="s">
        <v>889</v>
      </c>
      <c r="E282" s="180" t="s">
        <v>544</v>
      </c>
      <c r="F282" s="51" t="s">
        <v>890</v>
      </c>
      <c r="G282" s="51"/>
      <c r="H282" s="51"/>
      <c r="I282" s="51">
        <v>426</v>
      </c>
      <c r="J282" s="51" t="s">
        <v>545</v>
      </c>
      <c r="K282" s="51"/>
      <c r="L282" s="51"/>
      <c r="M282" s="51"/>
      <c r="N282" s="53"/>
      <c r="O282" s="54"/>
      <c r="P282" s="54"/>
      <c r="R282" s="37" t="s">
        <v>847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  <c r="AG282" s="54"/>
      <c r="AI282" s="37"/>
      <c r="AL282" s="54"/>
    </row>
    <row r="283" spans="1:38" ht="12.75" customHeight="1">
      <c r="A283" s="178">
        <v>217</v>
      </c>
      <c r="B283" s="179">
        <v>45504</v>
      </c>
      <c r="C283" s="53"/>
      <c r="D283" s="53" t="s">
        <v>909</v>
      </c>
      <c r="E283" s="180" t="s">
        <v>544</v>
      </c>
      <c r="F283" s="51" t="s">
        <v>910</v>
      </c>
      <c r="G283" s="51"/>
      <c r="H283" s="51"/>
      <c r="I283" s="51">
        <v>1765</v>
      </c>
      <c r="J283" s="51" t="s">
        <v>545</v>
      </c>
      <c r="K283" s="51"/>
      <c r="L283" s="51"/>
      <c r="M283" s="51"/>
      <c r="N283" s="53"/>
      <c r="O283" s="54"/>
      <c r="P283" s="54"/>
      <c r="R283" s="37" t="s">
        <v>848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  <c r="AG283" s="54"/>
      <c r="AI283" s="37"/>
      <c r="AL283" s="54"/>
    </row>
    <row r="284" spans="1:38" ht="15" customHeight="1">
      <c r="A284" s="178"/>
      <c r="B284" s="179"/>
      <c r="C284" s="53"/>
      <c r="D284" s="53"/>
      <c r="E284" s="180"/>
      <c r="F284" s="51"/>
      <c r="G284" s="51"/>
      <c r="H284" s="51"/>
      <c r="I284" s="51"/>
      <c r="J284" s="51"/>
      <c r="K284" s="51"/>
      <c r="L284" s="51"/>
      <c r="M284" s="51"/>
      <c r="N284" s="53"/>
      <c r="O284" s="54"/>
      <c r="P284" s="54"/>
      <c r="R284" s="37" t="s">
        <v>847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8" ht="12.75" customHeight="1">
      <c r="B285" s="181" t="s">
        <v>785</v>
      </c>
      <c r="F285" s="54"/>
      <c r="G285" s="54"/>
      <c r="H285" s="54"/>
      <c r="I285" s="54"/>
      <c r="J285" s="37"/>
      <c r="K285" s="54"/>
      <c r="L285" s="54"/>
      <c r="M285" s="54"/>
      <c r="O285" s="54"/>
      <c r="P285" s="54"/>
      <c r="R285" s="37" t="s">
        <v>847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  <c r="AG285" s="54"/>
      <c r="AI285" s="37"/>
      <c r="AL285" s="54"/>
    </row>
    <row r="286" spans="1:38" ht="12.75" customHeight="1">
      <c r="A286" s="182"/>
      <c r="B286" s="294" t="s">
        <v>892</v>
      </c>
      <c r="F286" s="54"/>
      <c r="G286" s="54"/>
      <c r="H286" s="54"/>
      <c r="I286" s="54"/>
      <c r="J286" s="37"/>
      <c r="K286" s="54"/>
      <c r="L286" s="54"/>
      <c r="M286" s="54"/>
      <c r="O286" s="54"/>
      <c r="P286" s="54"/>
      <c r="R286" s="37" t="s">
        <v>848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  <c r="AG286" s="54"/>
      <c r="AI286" s="37"/>
      <c r="AL286" s="54"/>
    </row>
    <row r="287" spans="1:38" ht="12.75" customHeight="1">
      <c r="A287" s="182"/>
      <c r="F287" s="54"/>
      <c r="G287" s="54"/>
      <c r="H287" s="54"/>
      <c r="I287" s="54"/>
      <c r="J287" s="37"/>
      <c r="K287" s="54"/>
      <c r="L287" s="54"/>
      <c r="M287" s="54"/>
      <c r="O287" s="54"/>
      <c r="P287" s="54"/>
      <c r="R287" s="37" t="s">
        <v>849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8" ht="12.75" customHeight="1">
      <c r="A288" s="51"/>
      <c r="F288" s="54"/>
      <c r="G288" s="54"/>
      <c r="H288" s="54"/>
      <c r="I288" s="54"/>
      <c r="J288" s="37"/>
      <c r="K288" s="54"/>
      <c r="L288" s="54"/>
      <c r="M288" s="54"/>
      <c r="O288" s="54"/>
      <c r="P288" s="54"/>
      <c r="R288" s="37" t="s">
        <v>849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6:30" ht="12.75" customHeight="1">
      <c r="F289" s="54"/>
      <c r="G289" s="54"/>
      <c r="H289" s="54"/>
      <c r="I289" s="54"/>
      <c r="J289" s="37"/>
      <c r="K289" s="54"/>
      <c r="L289" s="54"/>
      <c r="M289" s="54"/>
      <c r="O289" s="54"/>
      <c r="P289" s="54"/>
      <c r="R289" s="43" t="s">
        <v>848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6:30" ht="12.75" customHeight="1">
      <c r="F290" s="54"/>
      <c r="G290" s="54"/>
      <c r="H290" s="54"/>
      <c r="I290" s="54"/>
      <c r="J290" s="37"/>
      <c r="K290" s="54"/>
      <c r="L290" s="54"/>
      <c r="M290" s="54"/>
      <c r="O290" s="54"/>
      <c r="P290" s="54"/>
      <c r="R290" s="43" t="s">
        <v>848</v>
      </c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6:30" ht="12.75" customHeight="1">
      <c r="F291" s="54"/>
      <c r="G291" s="54"/>
      <c r="H291" s="54"/>
      <c r="I291" s="54"/>
      <c r="J291" s="37"/>
      <c r="K291" s="54"/>
      <c r="L291" s="54"/>
      <c r="M291" s="54"/>
      <c r="O291" s="54"/>
      <c r="P291" s="54"/>
      <c r="R291" s="43" t="s">
        <v>848</v>
      </c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6:30" ht="12.75" customHeight="1">
      <c r="F292" s="54"/>
      <c r="G292" s="54"/>
      <c r="H292" s="54"/>
      <c r="I292" s="54"/>
      <c r="J292" s="37"/>
      <c r="K292" s="54"/>
      <c r="L292" s="54"/>
      <c r="M292" s="54"/>
      <c r="O292" s="54"/>
      <c r="P292" s="54"/>
      <c r="R292" s="43" t="s">
        <v>848</v>
      </c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6:30" ht="12.75" customHeight="1">
      <c r="F293" s="54"/>
      <c r="G293" s="54"/>
      <c r="H293" s="54"/>
      <c r="I293" s="54"/>
      <c r="J293" s="37"/>
      <c r="K293" s="54"/>
      <c r="L293" s="54"/>
      <c r="M293" s="54"/>
      <c r="O293" s="54"/>
      <c r="P293" s="54"/>
      <c r="R293" s="54"/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6:30" ht="12.75" customHeight="1">
      <c r="F294" s="54"/>
      <c r="G294" s="54"/>
      <c r="H294" s="54"/>
      <c r="I294" s="54"/>
      <c r="J294" s="37"/>
      <c r="K294" s="54"/>
      <c r="L294" s="54"/>
      <c r="M294" s="54"/>
      <c r="O294" s="54"/>
      <c r="P294" s="54"/>
      <c r="R294" s="54"/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6:30" ht="12.75" customHeight="1">
      <c r="F295" s="54"/>
      <c r="G295" s="54"/>
      <c r="H295" s="54"/>
      <c r="I295" s="54"/>
      <c r="J295" s="37"/>
      <c r="K295" s="54"/>
      <c r="L295" s="54"/>
      <c r="M295" s="54"/>
      <c r="O295" s="54"/>
      <c r="P295" s="54"/>
      <c r="R295" s="54"/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6:30" ht="12.75" customHeight="1">
      <c r="F296" s="54"/>
      <c r="G296" s="54"/>
      <c r="H296" s="54"/>
      <c r="I296" s="54"/>
      <c r="J296" s="37"/>
      <c r="K296" s="54"/>
      <c r="L296" s="54"/>
      <c r="M296" s="54"/>
      <c r="O296" s="54"/>
      <c r="P296" s="54"/>
      <c r="R296" s="54"/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6:30" ht="12.75" customHeight="1">
      <c r="F297" s="54"/>
      <c r="G297" s="54"/>
      <c r="H297" s="54"/>
      <c r="I297" s="54"/>
      <c r="J297" s="37"/>
      <c r="K297" s="54"/>
      <c r="L297" s="54"/>
      <c r="M297" s="54"/>
      <c r="O297" s="54"/>
      <c r="P297" s="54"/>
      <c r="R297" s="54"/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6:30" ht="12.75" customHeight="1">
      <c r="F298" s="54"/>
      <c r="G298" s="54"/>
      <c r="H298" s="54"/>
      <c r="I298" s="54"/>
      <c r="J298" s="37"/>
      <c r="K298" s="54"/>
      <c r="L298" s="54"/>
      <c r="M298" s="54"/>
      <c r="O298" s="54"/>
      <c r="P298" s="54"/>
      <c r="R298" s="54"/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6:30" ht="12.75" customHeight="1">
      <c r="F299" s="54"/>
      <c r="G299" s="54"/>
      <c r="H299" s="54"/>
      <c r="I299" s="54"/>
      <c r="J299" s="37"/>
      <c r="K299" s="54"/>
      <c r="L299" s="54"/>
      <c r="M299" s="54"/>
      <c r="O299" s="54"/>
      <c r="P299" s="54"/>
      <c r="R299" s="54"/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6:30" ht="12.75" customHeight="1">
      <c r="F300" s="54"/>
      <c r="G300" s="54"/>
      <c r="H300" s="54"/>
      <c r="I300" s="54"/>
      <c r="J300" s="37"/>
      <c r="K300" s="54"/>
      <c r="L300" s="54"/>
      <c r="M300" s="54"/>
      <c r="O300" s="54"/>
      <c r="P300" s="54"/>
      <c r="R300" s="54"/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6:30" ht="12.75" customHeight="1">
      <c r="F301" s="54"/>
      <c r="G301" s="54"/>
      <c r="H301" s="54"/>
      <c r="I301" s="54"/>
      <c r="J301" s="37"/>
      <c r="K301" s="54"/>
      <c r="L301" s="54"/>
      <c r="M301" s="54"/>
      <c r="O301" s="54"/>
      <c r="P301" s="54"/>
      <c r="R301" s="54"/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6:30" ht="12.75" customHeight="1">
      <c r="F302" s="54"/>
      <c r="G302" s="54"/>
      <c r="H302" s="54"/>
      <c r="I302" s="54"/>
      <c r="J302" s="37"/>
      <c r="K302" s="54"/>
      <c r="L302" s="54"/>
      <c r="M302" s="54"/>
      <c r="O302" s="54"/>
      <c r="P302" s="54"/>
      <c r="R302" s="54"/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6:30" ht="12.75" customHeight="1">
      <c r="F303" s="54"/>
      <c r="G303" s="54"/>
      <c r="H303" s="54"/>
      <c r="I303" s="54"/>
      <c r="J303" s="37"/>
      <c r="K303" s="54"/>
      <c r="L303" s="54"/>
      <c r="M303" s="54"/>
      <c r="O303" s="54"/>
      <c r="P303" s="54"/>
      <c r="R303" s="54"/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6:30" ht="12.75" customHeight="1">
      <c r="F304" s="54"/>
      <c r="G304" s="54"/>
      <c r="H304" s="54"/>
      <c r="I304" s="54"/>
      <c r="J304" s="37"/>
      <c r="K304" s="54"/>
      <c r="L304" s="54"/>
      <c r="M304" s="54"/>
      <c r="O304" s="54"/>
      <c r="P304" s="54"/>
      <c r="R304" s="54"/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6:30" ht="12.75" customHeight="1">
      <c r="F305" s="54"/>
      <c r="G305" s="54"/>
      <c r="H305" s="54"/>
      <c r="I305" s="54"/>
      <c r="J305" s="37"/>
      <c r="K305" s="54"/>
      <c r="L305" s="54"/>
      <c r="M305" s="54"/>
      <c r="O305" s="54"/>
      <c r="P305" s="54"/>
      <c r="R305" s="54"/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6:30" ht="12.75" customHeight="1">
      <c r="F306" s="54"/>
      <c r="G306" s="54"/>
      <c r="H306" s="54"/>
      <c r="I306" s="54"/>
      <c r="J306" s="37"/>
      <c r="K306" s="54"/>
      <c r="L306" s="54"/>
      <c r="M306" s="54"/>
      <c r="O306" s="54"/>
      <c r="P306" s="54"/>
      <c r="R306" s="54"/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6:30" ht="12.75" customHeight="1">
      <c r="F307" s="54"/>
      <c r="G307" s="54"/>
      <c r="H307" s="54"/>
      <c r="I307" s="54"/>
      <c r="J307" s="37"/>
      <c r="K307" s="54"/>
      <c r="L307" s="54"/>
      <c r="M307" s="54"/>
      <c r="O307" s="54"/>
      <c r="P307" s="54"/>
      <c r="R307" s="54"/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6:30" ht="12.75" customHeight="1">
      <c r="F308" s="54"/>
      <c r="G308" s="54"/>
      <c r="H308" s="54"/>
      <c r="I308" s="54"/>
      <c r="J308" s="37"/>
      <c r="K308" s="54"/>
      <c r="L308" s="54"/>
      <c r="M308" s="54"/>
      <c r="O308" s="54"/>
      <c r="P308" s="54"/>
      <c r="R308" s="54"/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6:30" ht="12.75" customHeight="1">
      <c r="F309" s="54"/>
      <c r="G309" s="54"/>
      <c r="H309" s="54"/>
      <c r="I309" s="54"/>
      <c r="J309" s="37"/>
      <c r="K309" s="54"/>
      <c r="L309" s="54"/>
      <c r="M309" s="54"/>
      <c r="O309" s="54"/>
      <c r="P309" s="54"/>
      <c r="R309" s="54"/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6:30" ht="12.75" customHeight="1">
      <c r="F310" s="54"/>
      <c r="G310" s="54"/>
      <c r="H310" s="54"/>
      <c r="I310" s="54"/>
      <c r="J310" s="37"/>
      <c r="K310" s="54"/>
      <c r="L310" s="54"/>
      <c r="M310" s="54"/>
      <c r="O310" s="54"/>
      <c r="P310" s="54"/>
      <c r="R310" s="54"/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6:30" ht="12.75" customHeight="1">
      <c r="F311" s="54"/>
      <c r="G311" s="54"/>
      <c r="H311" s="54"/>
      <c r="I311" s="54"/>
      <c r="J311" s="37"/>
      <c r="K311" s="54"/>
      <c r="L311" s="54"/>
      <c r="M311" s="54"/>
      <c r="O311" s="54"/>
      <c r="P311" s="54"/>
      <c r="R311" s="54"/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6:30" ht="12.75" customHeight="1">
      <c r="F312" s="54"/>
      <c r="G312" s="54"/>
      <c r="H312" s="54"/>
      <c r="I312" s="54"/>
      <c r="J312" s="37"/>
      <c r="K312" s="54"/>
      <c r="L312" s="54"/>
      <c r="M312" s="54"/>
      <c r="O312" s="37"/>
      <c r="R312" s="54"/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6:30" ht="12.75" customHeight="1">
      <c r="F313" s="54"/>
      <c r="G313" s="54"/>
      <c r="H313" s="54"/>
      <c r="I313" s="54"/>
      <c r="J313" s="37"/>
      <c r="K313" s="54"/>
      <c r="L313" s="54"/>
      <c r="M313" s="54"/>
      <c r="O313" s="37"/>
      <c r="R313" s="54"/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6:30" ht="12.75" customHeight="1">
      <c r="F314" s="54"/>
      <c r="G314" s="54"/>
      <c r="H314" s="54"/>
      <c r="I314" s="54"/>
      <c r="J314" s="37"/>
      <c r="K314" s="54"/>
      <c r="L314" s="54"/>
      <c r="M314" s="54"/>
      <c r="O314" s="37"/>
      <c r="R314" s="54"/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6:30" ht="12.75" customHeight="1">
      <c r="F315" s="54"/>
      <c r="G315" s="54"/>
      <c r="H315" s="54"/>
      <c r="I315" s="54"/>
      <c r="J315" s="37"/>
      <c r="K315" s="54"/>
      <c r="L315" s="54"/>
      <c r="M315" s="54"/>
      <c r="O315" s="37"/>
      <c r="R315" s="54"/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6:30" ht="12.75" customHeight="1">
      <c r="F316" s="54"/>
      <c r="G316" s="54"/>
      <c r="H316" s="54"/>
      <c r="I316" s="54"/>
      <c r="J316" s="37"/>
      <c r="K316" s="54"/>
      <c r="L316" s="54"/>
      <c r="M316" s="54"/>
      <c r="O316" s="37"/>
      <c r="R316" s="54"/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6:30" ht="12.75" customHeight="1">
      <c r="F317" s="54"/>
      <c r="G317" s="54"/>
      <c r="H317" s="54"/>
      <c r="I317" s="54"/>
      <c r="J317" s="37"/>
      <c r="K317" s="54"/>
      <c r="L317" s="54"/>
      <c r="M317" s="54"/>
      <c r="O317" s="37"/>
      <c r="R317" s="54"/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6:30" ht="12.75" customHeight="1">
      <c r="F318" s="54"/>
      <c r="G318" s="54"/>
      <c r="H318" s="54"/>
      <c r="I318" s="54"/>
      <c r="J318" s="37"/>
      <c r="K318" s="54"/>
      <c r="L318" s="54"/>
      <c r="M318" s="54"/>
      <c r="O318" s="37"/>
      <c r="R318" s="54"/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6:30" ht="12.75" customHeight="1">
      <c r="F319" s="54"/>
      <c r="G319" s="54"/>
      <c r="H319" s="54"/>
      <c r="I319" s="54"/>
      <c r="J319" s="37"/>
      <c r="K319" s="54"/>
      <c r="L319" s="54"/>
      <c r="M319" s="54"/>
      <c r="O319" s="37"/>
      <c r="R319" s="54"/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</row>
    <row r="320" spans="6:30" ht="12.75" customHeight="1">
      <c r="F320" s="54"/>
      <c r="G320" s="54"/>
      <c r="H320" s="54"/>
      <c r="I320" s="54"/>
      <c r="J320" s="37"/>
      <c r="K320" s="54"/>
      <c r="L320" s="54"/>
      <c r="M320" s="54"/>
      <c r="O320" s="37"/>
      <c r="R320" s="54"/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</row>
    <row r="321" spans="6:30" ht="12.75" customHeight="1">
      <c r="F321" s="54"/>
      <c r="G321" s="54"/>
      <c r="H321" s="54"/>
      <c r="I321" s="54"/>
      <c r="J321" s="37"/>
      <c r="K321" s="54"/>
      <c r="L321" s="54"/>
      <c r="M321" s="54"/>
      <c r="O321" s="37"/>
      <c r="R321" s="54"/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</row>
    <row r="322" spans="6:30" ht="12.75" customHeight="1">
      <c r="F322" s="54"/>
      <c r="G322" s="54"/>
      <c r="H322" s="54"/>
      <c r="I322" s="54"/>
      <c r="J322" s="37"/>
      <c r="K322" s="54"/>
      <c r="L322" s="54"/>
      <c r="M322" s="54"/>
      <c r="O322" s="37"/>
      <c r="R322" s="54"/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</row>
    <row r="323" spans="6:30" ht="12.75" customHeight="1">
      <c r="F323" s="54"/>
      <c r="G323" s="54"/>
      <c r="H323" s="54"/>
      <c r="I323" s="54"/>
      <c r="J323" s="37"/>
      <c r="K323" s="54"/>
      <c r="L323" s="54"/>
      <c r="M323" s="54"/>
      <c r="O323" s="37"/>
      <c r="R323" s="54"/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</row>
    <row r="324" spans="6:30" ht="12.75" customHeight="1">
      <c r="F324" s="54"/>
      <c r="G324" s="54"/>
      <c r="H324" s="54"/>
      <c r="I324" s="54"/>
      <c r="J324" s="37"/>
      <c r="K324" s="54"/>
      <c r="L324" s="54"/>
      <c r="M324" s="54"/>
      <c r="O324" s="37"/>
      <c r="R324" s="54"/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</row>
    <row r="325" spans="6:30" ht="12.75" customHeight="1">
      <c r="F325" s="54"/>
      <c r="G325" s="54"/>
      <c r="H325" s="54"/>
      <c r="I325" s="54"/>
      <c r="J325" s="37"/>
      <c r="K325" s="54"/>
      <c r="L325" s="54"/>
      <c r="M325" s="54"/>
      <c r="O325" s="37"/>
      <c r="R325" s="54"/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</row>
    <row r="326" spans="6:30" ht="12.75" customHeight="1">
      <c r="F326" s="54"/>
      <c r="G326" s="54"/>
      <c r="H326" s="54"/>
      <c r="I326" s="54"/>
      <c r="J326" s="37"/>
      <c r="K326" s="54"/>
      <c r="L326" s="54"/>
      <c r="M326" s="54"/>
      <c r="O326" s="37"/>
      <c r="R326" s="54"/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</row>
    <row r="327" spans="6:30" ht="12.75" customHeight="1">
      <c r="F327" s="54"/>
      <c r="G327" s="54"/>
      <c r="H327" s="54"/>
      <c r="I327" s="54"/>
      <c r="J327" s="37"/>
      <c r="K327" s="54"/>
      <c r="L327" s="54"/>
      <c r="M327" s="54"/>
      <c r="O327" s="37"/>
      <c r="R327" s="54"/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</row>
    <row r="328" spans="6:30" ht="12.75" customHeight="1">
      <c r="F328" s="54"/>
      <c r="G328" s="54"/>
      <c r="H328" s="54"/>
      <c r="I328" s="54"/>
      <c r="J328" s="37"/>
      <c r="K328" s="54"/>
      <c r="L328" s="54"/>
      <c r="M328" s="54"/>
      <c r="O328" s="37"/>
      <c r="R328" s="54"/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</row>
    <row r="329" spans="6:30" ht="12.75" customHeight="1">
      <c r="F329" s="54"/>
      <c r="G329" s="54"/>
      <c r="H329" s="54"/>
      <c r="I329" s="54"/>
      <c r="J329" s="37"/>
      <c r="K329" s="54"/>
      <c r="L329" s="54"/>
      <c r="M329" s="54"/>
      <c r="O329" s="37"/>
      <c r="R329" s="54"/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</row>
    <row r="330" spans="6:30" ht="12.75" customHeight="1">
      <c r="F330" s="54"/>
      <c r="G330" s="54"/>
      <c r="H330" s="54"/>
      <c r="I330" s="54"/>
      <c r="J330" s="37"/>
      <c r="K330" s="54"/>
      <c r="L330" s="54"/>
      <c r="M330" s="54"/>
      <c r="O330" s="37"/>
      <c r="R330" s="54"/>
    </row>
    <row r="331" spans="6:30" ht="12.75" customHeight="1">
      <c r="F331" s="54"/>
      <c r="G331" s="54"/>
      <c r="H331" s="54"/>
      <c r="I331" s="54"/>
      <c r="J331" s="37"/>
      <c r="K331" s="54"/>
      <c r="L331" s="54"/>
      <c r="M331" s="54"/>
      <c r="O331" s="37"/>
      <c r="R331" s="54"/>
    </row>
    <row r="332" spans="6:30" ht="12.75" customHeight="1">
      <c r="F332" s="54"/>
      <c r="G332" s="54"/>
      <c r="H332" s="54"/>
      <c r="I332" s="54"/>
      <c r="J332" s="37"/>
      <c r="K332" s="54"/>
      <c r="L332" s="54"/>
      <c r="M332" s="54"/>
      <c r="O332" s="37"/>
      <c r="R332" s="54"/>
    </row>
    <row r="333" spans="6:30" ht="12.75" customHeight="1">
      <c r="F333" s="54"/>
      <c r="G333" s="54"/>
      <c r="H333" s="54"/>
      <c r="I333" s="54"/>
      <c r="J333" s="37"/>
      <c r="K333" s="54"/>
      <c r="L333" s="54"/>
      <c r="M333" s="54"/>
      <c r="O333" s="37"/>
      <c r="R333" s="54"/>
    </row>
    <row r="334" spans="6:30" ht="12.75" customHeight="1">
      <c r="F334" s="54"/>
      <c r="G334" s="54"/>
      <c r="H334" s="54"/>
      <c r="I334" s="54"/>
      <c r="J334" s="37"/>
      <c r="K334" s="54"/>
      <c r="L334" s="54"/>
      <c r="M334" s="54"/>
      <c r="O334" s="37"/>
      <c r="R334" s="54"/>
    </row>
    <row r="335" spans="6:30" ht="12.75" customHeight="1">
      <c r="F335" s="54"/>
      <c r="G335" s="54"/>
      <c r="H335" s="54"/>
      <c r="I335" s="54"/>
      <c r="J335" s="37"/>
      <c r="K335" s="54"/>
      <c r="L335" s="54"/>
      <c r="M335" s="54"/>
      <c r="O335" s="37"/>
      <c r="R335" s="54"/>
    </row>
    <row r="336" spans="6:30" ht="12.75" customHeight="1">
      <c r="F336" s="54"/>
      <c r="G336" s="54"/>
      <c r="H336" s="54"/>
      <c r="I336" s="54"/>
      <c r="J336" s="37"/>
      <c r="K336" s="54"/>
      <c r="L336" s="54"/>
      <c r="M336" s="54"/>
      <c r="O336" s="37"/>
      <c r="R336" s="54"/>
    </row>
    <row r="337" spans="6:18" ht="12.75" customHeight="1">
      <c r="F337" s="54"/>
      <c r="G337" s="54"/>
      <c r="H337" s="54"/>
      <c r="I337" s="54"/>
      <c r="J337" s="37"/>
      <c r="K337" s="54"/>
      <c r="L337" s="54"/>
      <c r="M337" s="54"/>
      <c r="O337" s="37"/>
      <c r="R337" s="54"/>
    </row>
    <row r="338" spans="6:18" ht="12.75" customHeight="1">
      <c r="F338" s="54"/>
      <c r="G338" s="54"/>
      <c r="H338" s="54"/>
      <c r="I338" s="54"/>
      <c r="J338" s="37"/>
      <c r="K338" s="54"/>
      <c r="L338" s="54"/>
      <c r="M338" s="54"/>
      <c r="O338" s="37"/>
      <c r="R338" s="54"/>
    </row>
    <row r="339" spans="6:18" ht="12.75" customHeight="1">
      <c r="F339" s="54"/>
      <c r="G339" s="54"/>
      <c r="H339" s="54"/>
      <c r="I339" s="54"/>
      <c r="J339" s="37"/>
      <c r="K339" s="54"/>
      <c r="L339" s="54"/>
      <c r="M339" s="54"/>
      <c r="O339" s="37"/>
      <c r="R339" s="54"/>
    </row>
    <row r="340" spans="6:18" ht="12.75" customHeight="1">
      <c r="F340" s="54"/>
      <c r="G340" s="54"/>
      <c r="H340" s="54"/>
      <c r="I340" s="54"/>
      <c r="J340" s="37"/>
      <c r="K340" s="54"/>
      <c r="L340" s="54"/>
      <c r="M340" s="54"/>
      <c r="O340" s="37"/>
      <c r="R340" s="54"/>
    </row>
    <row r="341" spans="6:18" ht="12.75" customHeight="1">
      <c r="F341" s="54"/>
      <c r="G341" s="54"/>
      <c r="H341" s="54"/>
      <c r="I341" s="54"/>
      <c r="J341" s="37"/>
      <c r="K341" s="54"/>
      <c r="L341" s="54"/>
      <c r="M341" s="54"/>
      <c r="O341" s="37"/>
      <c r="R341" s="54"/>
    </row>
    <row r="342" spans="6:18" ht="12.75" customHeight="1">
      <c r="F342" s="54"/>
      <c r="G342" s="54"/>
      <c r="H342" s="54"/>
      <c r="I342" s="54"/>
      <c r="J342" s="37"/>
      <c r="K342" s="54"/>
      <c r="L342" s="54"/>
      <c r="M342" s="54"/>
      <c r="O342" s="37"/>
    </row>
    <row r="343" spans="6:18" ht="12.75" customHeight="1">
      <c r="F343" s="54"/>
      <c r="G343" s="54"/>
      <c r="H343" s="54"/>
      <c r="I343" s="54"/>
      <c r="J343" s="37"/>
      <c r="K343" s="54"/>
      <c r="L343" s="54"/>
      <c r="M343" s="54"/>
      <c r="O343" s="37"/>
    </row>
    <row r="344" spans="6:18" ht="12.75" customHeight="1">
      <c r="F344" s="54"/>
      <c r="G344" s="54"/>
      <c r="H344" s="54"/>
      <c r="I344" s="54"/>
      <c r="J344" s="37"/>
      <c r="K344" s="54"/>
      <c r="L344" s="54"/>
      <c r="M344" s="54"/>
      <c r="O344" s="37"/>
    </row>
    <row r="345" spans="6:18" ht="12.75" customHeight="1">
      <c r="F345" s="54"/>
      <c r="G345" s="54"/>
      <c r="H345" s="54"/>
      <c r="I345" s="54"/>
      <c r="J345" s="37"/>
      <c r="K345" s="54"/>
      <c r="L345" s="54"/>
      <c r="M345" s="54"/>
      <c r="O345" s="37"/>
    </row>
    <row r="346" spans="6:18" ht="12.75" customHeight="1">
      <c r="F346" s="54"/>
      <c r="G346" s="54"/>
      <c r="H346" s="54"/>
      <c r="I346" s="54"/>
      <c r="J346" s="37"/>
      <c r="K346" s="54"/>
      <c r="L346" s="54"/>
      <c r="M346" s="54"/>
      <c r="O346" s="37"/>
    </row>
    <row r="347" spans="6:18" ht="12.75" customHeight="1">
      <c r="F347" s="54"/>
      <c r="G347" s="54"/>
      <c r="H347" s="54"/>
      <c r="I347" s="54"/>
      <c r="J347" s="37"/>
      <c r="K347" s="54"/>
      <c r="L347" s="54"/>
      <c r="M347" s="54"/>
      <c r="O347" s="37"/>
    </row>
    <row r="348" spans="6:18" ht="12.75" customHeight="1">
      <c r="F348" s="54"/>
      <c r="G348" s="54"/>
      <c r="H348" s="54"/>
      <c r="I348" s="54"/>
      <c r="J348" s="37"/>
      <c r="K348" s="54"/>
      <c r="L348" s="54"/>
      <c r="M348" s="54"/>
      <c r="O348" s="37"/>
    </row>
    <row r="349" spans="6:18" ht="12.75" customHeight="1">
      <c r="F349" s="54"/>
      <c r="G349" s="54"/>
      <c r="H349" s="54"/>
      <c r="I349" s="54"/>
      <c r="J349" s="37"/>
      <c r="K349" s="54"/>
      <c r="L349" s="54"/>
      <c r="M349" s="54"/>
      <c r="O349" s="37"/>
    </row>
    <row r="350" spans="6:18" ht="12.75" customHeight="1">
      <c r="F350" s="54"/>
      <c r="G350" s="54"/>
      <c r="H350" s="54"/>
      <c r="I350" s="54"/>
      <c r="J350" s="37"/>
      <c r="K350" s="54"/>
      <c r="L350" s="54"/>
      <c r="M350" s="54"/>
      <c r="O350" s="37"/>
    </row>
    <row r="351" spans="6:18" ht="12.75" customHeight="1">
      <c r="F351" s="54"/>
      <c r="G351" s="54"/>
      <c r="H351" s="54"/>
      <c r="I351" s="54"/>
      <c r="J351" s="37"/>
      <c r="K351" s="54"/>
      <c r="L351" s="54"/>
      <c r="M351" s="54"/>
      <c r="O351" s="37"/>
    </row>
    <row r="352" spans="6:18" ht="12.75" customHeight="1">
      <c r="F352" s="54"/>
      <c r="G352" s="54"/>
      <c r="H352" s="54"/>
      <c r="I352" s="54"/>
      <c r="J352" s="37"/>
      <c r="K352" s="54"/>
      <c r="L352" s="54"/>
      <c r="M352" s="54"/>
      <c r="O352" s="37"/>
    </row>
    <row r="353" spans="6:15" ht="12.75" customHeight="1">
      <c r="F353" s="54"/>
      <c r="G353" s="54"/>
      <c r="H353" s="54"/>
      <c r="I353" s="54"/>
      <c r="J353" s="37"/>
      <c r="K353" s="54"/>
      <c r="L353" s="54"/>
      <c r="M353" s="54"/>
      <c r="O353" s="37"/>
    </row>
    <row r="354" spans="6:15" ht="12.75" customHeight="1">
      <c r="F354" s="54"/>
      <c r="G354" s="54"/>
      <c r="H354" s="54"/>
      <c r="I354" s="54"/>
      <c r="J354" s="37"/>
      <c r="K354" s="54"/>
      <c r="L354" s="54"/>
      <c r="M354" s="54"/>
      <c r="O354" s="37"/>
    </row>
    <row r="355" spans="6:15" ht="12.75" customHeight="1">
      <c r="F355" s="54"/>
      <c r="G355" s="54"/>
      <c r="H355" s="54"/>
      <c r="I355" s="54"/>
      <c r="J355" s="37"/>
      <c r="K355" s="54"/>
      <c r="L355" s="54"/>
      <c r="M355" s="54"/>
      <c r="O355" s="37"/>
    </row>
    <row r="356" spans="6:15" ht="12.75" customHeight="1">
      <c r="F356" s="54"/>
      <c r="G356" s="54"/>
      <c r="H356" s="54"/>
      <c r="I356" s="54"/>
      <c r="J356" s="37"/>
      <c r="K356" s="54"/>
      <c r="L356" s="54"/>
      <c r="M356" s="54"/>
      <c r="O356" s="37"/>
    </row>
    <row r="357" spans="6:15" ht="12.75" customHeight="1">
      <c r="F357" s="54"/>
      <c r="G357" s="54"/>
      <c r="H357" s="54"/>
      <c r="I357" s="54"/>
      <c r="J357" s="37"/>
      <c r="K357" s="54"/>
      <c r="L357" s="54"/>
      <c r="M357" s="54"/>
      <c r="O357" s="37"/>
    </row>
    <row r="358" spans="6:15" ht="12.75" customHeight="1">
      <c r="F358" s="54"/>
      <c r="G358" s="54"/>
      <c r="H358" s="54"/>
      <c r="I358" s="54"/>
      <c r="J358" s="37"/>
      <c r="K358" s="54"/>
      <c r="L358" s="54"/>
      <c r="M358" s="54"/>
      <c r="O358" s="37"/>
    </row>
    <row r="359" spans="6:15" ht="12.75" customHeight="1">
      <c r="F359" s="54"/>
      <c r="G359" s="54"/>
      <c r="H359" s="54"/>
      <c r="I359" s="54"/>
      <c r="J359" s="37"/>
      <c r="K359" s="54"/>
      <c r="L359" s="54"/>
      <c r="M359" s="54"/>
      <c r="O359" s="37"/>
    </row>
    <row r="360" spans="6:15" ht="12.75" customHeight="1">
      <c r="F360" s="54"/>
      <c r="G360" s="54"/>
      <c r="H360" s="54"/>
      <c r="I360" s="54"/>
      <c r="J360" s="37"/>
      <c r="K360" s="54"/>
      <c r="L360" s="54"/>
      <c r="M360" s="54"/>
      <c r="O360" s="37"/>
    </row>
    <row r="361" spans="6:15" ht="12.75" customHeight="1">
      <c r="F361" s="54"/>
      <c r="G361" s="54"/>
      <c r="H361" s="54"/>
      <c r="I361" s="54"/>
      <c r="J361" s="37"/>
      <c r="K361" s="54"/>
      <c r="L361" s="54"/>
      <c r="M361" s="54"/>
      <c r="O361" s="37"/>
    </row>
    <row r="362" spans="6:15" ht="12.75" customHeight="1">
      <c r="F362" s="54"/>
      <c r="G362" s="54"/>
      <c r="H362" s="54"/>
      <c r="I362" s="54"/>
      <c r="J362" s="37"/>
      <c r="K362" s="54"/>
      <c r="L362" s="54"/>
      <c r="M362" s="54"/>
      <c r="O362" s="37"/>
    </row>
    <row r="363" spans="6:15" ht="12.75" customHeight="1">
      <c r="F363" s="54"/>
      <c r="G363" s="54"/>
      <c r="H363" s="54"/>
      <c r="I363" s="54"/>
      <c r="J363" s="37"/>
      <c r="K363" s="54"/>
      <c r="L363" s="54"/>
      <c r="M363" s="54"/>
      <c r="O363" s="37"/>
    </row>
    <row r="364" spans="6:15" ht="12.75" customHeight="1">
      <c r="F364" s="54"/>
      <c r="G364" s="54"/>
      <c r="H364" s="54"/>
      <c r="I364" s="54"/>
      <c r="J364" s="37"/>
      <c r="K364" s="54"/>
      <c r="L364" s="54"/>
      <c r="M364" s="54"/>
      <c r="O364" s="37"/>
    </row>
    <row r="365" spans="6:15" ht="12.75" customHeight="1">
      <c r="F365" s="54"/>
      <c r="G365" s="54"/>
      <c r="H365" s="54"/>
      <c r="I365" s="54"/>
      <c r="J365" s="37"/>
      <c r="K365" s="54"/>
      <c r="L365" s="54"/>
      <c r="M365" s="54"/>
      <c r="O365" s="37"/>
    </row>
    <row r="366" spans="6:15" ht="12.75" customHeight="1">
      <c r="F366" s="54"/>
      <c r="G366" s="54"/>
      <c r="H366" s="54"/>
      <c r="I366" s="54"/>
      <c r="J366" s="37"/>
      <c r="K366" s="54"/>
      <c r="L366" s="54"/>
      <c r="M366" s="54"/>
      <c r="O366" s="37"/>
    </row>
    <row r="367" spans="6:15" ht="12.75" customHeight="1">
      <c r="F367" s="54"/>
      <c r="G367" s="54"/>
      <c r="H367" s="54"/>
      <c r="I367" s="54"/>
      <c r="J367" s="37"/>
      <c r="K367" s="54"/>
      <c r="L367" s="54"/>
      <c r="M367" s="54"/>
      <c r="O367" s="37"/>
    </row>
    <row r="368" spans="6:15" ht="12.75" customHeight="1">
      <c r="F368" s="54"/>
      <c r="G368" s="54"/>
      <c r="H368" s="54"/>
      <c r="I368" s="54"/>
      <c r="J368" s="37"/>
      <c r="K368" s="54"/>
      <c r="L368" s="54"/>
      <c r="M368" s="54"/>
      <c r="O368" s="37"/>
    </row>
    <row r="369" spans="6:15" ht="12.75" customHeight="1">
      <c r="F369" s="54"/>
      <c r="G369" s="54"/>
      <c r="H369" s="54"/>
      <c r="I369" s="54"/>
      <c r="J369" s="37"/>
      <c r="K369" s="54"/>
      <c r="L369" s="54"/>
      <c r="M369" s="54"/>
      <c r="O369" s="37"/>
    </row>
    <row r="370" spans="6:15" ht="12.75" customHeight="1">
      <c r="F370" s="54"/>
      <c r="G370" s="54"/>
      <c r="H370" s="54"/>
      <c r="I370" s="54"/>
      <c r="J370" s="37"/>
      <c r="K370" s="54"/>
      <c r="L370" s="54"/>
      <c r="M370" s="54"/>
      <c r="O370" s="37"/>
    </row>
    <row r="371" spans="6:15" ht="12.75" customHeight="1">
      <c r="F371" s="54"/>
      <c r="G371" s="54"/>
      <c r="H371" s="54"/>
      <c r="I371" s="54"/>
      <c r="J371" s="37"/>
      <c r="K371" s="54"/>
      <c r="L371" s="54"/>
      <c r="M371" s="54"/>
      <c r="O371" s="37"/>
    </row>
    <row r="372" spans="6:15" ht="12.75" customHeight="1">
      <c r="F372" s="54"/>
      <c r="G372" s="54"/>
      <c r="H372" s="54"/>
      <c r="I372" s="54"/>
      <c r="J372" s="37"/>
      <c r="K372" s="54"/>
      <c r="L372" s="54"/>
      <c r="M372" s="54"/>
      <c r="O372" s="37"/>
    </row>
    <row r="373" spans="6:15" ht="12.75" customHeight="1">
      <c r="F373" s="54"/>
      <c r="G373" s="54"/>
      <c r="H373" s="54"/>
      <c r="I373" s="54"/>
      <c r="J373" s="37"/>
      <c r="K373" s="54"/>
      <c r="L373" s="54"/>
      <c r="M373" s="54"/>
      <c r="O373" s="37"/>
    </row>
    <row r="374" spans="6:15" ht="12.75" customHeight="1">
      <c r="F374" s="54"/>
      <c r="G374" s="54"/>
      <c r="H374" s="54"/>
      <c r="I374" s="54"/>
      <c r="J374" s="37"/>
      <c r="K374" s="54"/>
      <c r="L374" s="54"/>
      <c r="M374" s="54"/>
      <c r="O374" s="37"/>
    </row>
    <row r="375" spans="6:15" ht="12.75" customHeight="1">
      <c r="F375" s="54"/>
      <c r="G375" s="54"/>
      <c r="H375" s="54"/>
      <c r="I375" s="54"/>
      <c r="J375" s="37"/>
      <c r="K375" s="54"/>
      <c r="L375" s="54"/>
      <c r="M375" s="54"/>
      <c r="O375" s="37"/>
    </row>
    <row r="376" spans="6:15" ht="12.75" customHeight="1">
      <c r="F376" s="54"/>
      <c r="G376" s="54"/>
      <c r="H376" s="54"/>
      <c r="I376" s="54"/>
      <c r="J376" s="37"/>
      <c r="K376" s="54"/>
      <c r="L376" s="54"/>
      <c r="M376" s="54"/>
      <c r="O376" s="37"/>
    </row>
    <row r="377" spans="6:15" ht="12.75" customHeight="1">
      <c r="F377" s="54"/>
      <c r="G377" s="54"/>
      <c r="H377" s="54"/>
      <c r="I377" s="54"/>
      <c r="J377" s="37"/>
      <c r="K377" s="54"/>
      <c r="L377" s="54"/>
      <c r="M377" s="54"/>
      <c r="O377" s="37"/>
    </row>
    <row r="378" spans="6:15" ht="12.75" customHeight="1">
      <c r="F378" s="54"/>
      <c r="G378" s="54"/>
      <c r="H378" s="54"/>
      <c r="I378" s="54"/>
      <c r="J378" s="37"/>
      <c r="K378" s="54"/>
      <c r="L378" s="54"/>
      <c r="M378" s="54"/>
      <c r="O378" s="37"/>
    </row>
    <row r="379" spans="6:15" ht="12.75" customHeight="1">
      <c r="F379" s="54"/>
      <c r="G379" s="54"/>
      <c r="H379" s="54"/>
      <c r="I379" s="54"/>
      <c r="J379" s="37"/>
      <c r="K379" s="54"/>
      <c r="L379" s="54"/>
      <c r="M379" s="54"/>
      <c r="O379" s="37"/>
    </row>
    <row r="380" spans="6:15" ht="12.75" customHeight="1">
      <c r="F380" s="54"/>
      <c r="G380" s="54"/>
      <c r="H380" s="54"/>
      <c r="I380" s="54"/>
      <c r="J380" s="37"/>
      <c r="K380" s="54"/>
      <c r="L380" s="54"/>
      <c r="M380" s="54"/>
      <c r="O380" s="37"/>
    </row>
    <row r="381" spans="6:15" ht="12.75" customHeight="1">
      <c r="F381" s="54"/>
      <c r="G381" s="54"/>
      <c r="H381" s="54"/>
      <c r="I381" s="54"/>
      <c r="J381" s="37"/>
      <c r="K381" s="54"/>
      <c r="L381" s="54"/>
      <c r="M381" s="54"/>
      <c r="O381" s="37"/>
    </row>
    <row r="382" spans="6:15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15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15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5" customHeight="1">
      <c r="F461" s="54"/>
      <c r="G461" s="54"/>
      <c r="H461" s="54"/>
      <c r="I461" s="54"/>
      <c r="J461" s="37"/>
      <c r="K461" s="54"/>
      <c r="L461" s="54"/>
      <c r="M461" s="54"/>
      <c r="O461" s="37"/>
    </row>
  </sheetData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2024-08-08T17:35:06Z</dcterms:modified>
</cp:coreProperties>
</file>