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0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F&amp;O)'!$R$1:$R$301</definedName>
    <definedName name="_xlnm._FilterDatabase" localSheetId="1" hidden="1">'Future Intra'!$B$14:$P$14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88" i="6"/>
  <c r="K88"/>
  <c r="L86"/>
  <c r="K86"/>
  <c r="L85"/>
  <c r="K85"/>
  <c r="L29"/>
  <c r="K29"/>
  <c r="L12"/>
  <c r="K12"/>
  <c r="M88" l="1"/>
  <c r="M29"/>
  <c r="M85"/>
  <c r="M12"/>
  <c r="M86"/>
  <c r="L78"/>
  <c r="K78"/>
  <c r="K100"/>
  <c r="M100" s="1"/>
  <c r="K99"/>
  <c r="M99" s="1"/>
  <c r="K98"/>
  <c r="M98" s="1"/>
  <c r="P10"/>
  <c r="L10"/>
  <c r="K10"/>
  <c r="M10" s="1"/>
  <c r="P14"/>
  <c r="K81"/>
  <c r="L83"/>
  <c r="K83"/>
  <c r="L84"/>
  <c r="K84"/>
  <c r="L82"/>
  <c r="K82"/>
  <c r="M82" s="1"/>
  <c r="L81"/>
  <c r="L14"/>
  <c r="K14"/>
  <c r="L26"/>
  <c r="K26"/>
  <c r="L13"/>
  <c r="K13"/>
  <c r="K80"/>
  <c r="L80"/>
  <c r="L79"/>
  <c r="K79"/>
  <c r="L25"/>
  <c r="K25"/>
  <c r="L24"/>
  <c r="K24"/>
  <c r="M76"/>
  <c r="L75"/>
  <c r="K75"/>
  <c r="L76"/>
  <c r="K76"/>
  <c r="K77"/>
  <c r="K97"/>
  <c r="M97" s="1"/>
  <c r="M13" l="1"/>
  <c r="M78"/>
  <c r="M81"/>
  <c r="M26"/>
  <c r="M84"/>
  <c r="M14"/>
  <c r="M83"/>
  <c r="M79"/>
  <c r="M24"/>
  <c r="M80"/>
  <c r="M75"/>
  <c r="M25"/>
  <c r="K74"/>
  <c r="L74"/>
  <c r="L73"/>
  <c r="K73"/>
  <c r="L72"/>
  <c r="K72"/>
  <c r="L71"/>
  <c r="K71"/>
  <c r="M73" l="1"/>
  <c r="M72"/>
  <c r="M74"/>
  <c r="M71"/>
  <c r="L69"/>
  <c r="K69"/>
  <c r="L70"/>
  <c r="K70"/>
  <c r="L68"/>
  <c r="K68"/>
  <c r="M69" l="1"/>
  <c r="M70"/>
  <c r="M68"/>
  <c r="L67"/>
  <c r="K67"/>
  <c r="L66"/>
  <c r="K66"/>
  <c r="L63"/>
  <c r="K63"/>
  <c r="L64"/>
  <c r="K64"/>
  <c r="L62"/>
  <c r="K62"/>
  <c r="L65"/>
  <c r="K65"/>
  <c r="L59"/>
  <c r="K59"/>
  <c r="L60"/>
  <c r="K60"/>
  <c r="L61"/>
  <c r="K61"/>
  <c r="L58"/>
  <c r="K58"/>
  <c r="L57"/>
  <c r="K57"/>
  <c r="M64" l="1"/>
  <c r="M62"/>
  <c r="M67"/>
  <c r="M66"/>
  <c r="M65"/>
  <c r="M63"/>
  <c r="M58"/>
  <c r="M61"/>
  <c r="M59"/>
  <c r="M60"/>
  <c r="M57"/>
  <c r="P12"/>
  <c r="L56"/>
  <c r="K56"/>
  <c r="L55"/>
  <c r="K55"/>
  <c r="L54"/>
  <c r="K54"/>
  <c r="M55" l="1"/>
  <c r="M56"/>
  <c r="M54"/>
  <c r="L48" l="1"/>
  <c r="K48"/>
  <c r="L51"/>
  <c r="K51"/>
  <c r="K53"/>
  <c r="L53"/>
  <c r="L52"/>
  <c r="K52"/>
  <c r="L50"/>
  <c r="K50"/>
  <c r="L47"/>
  <c r="K47"/>
  <c r="L49"/>
  <c r="K49"/>
  <c r="L11"/>
  <c r="K11"/>
  <c r="L46"/>
  <c r="K46"/>
  <c r="L45"/>
  <c r="K45"/>
  <c r="L44"/>
  <c r="K44"/>
  <c r="L43"/>
  <c r="K43"/>
  <c r="L42"/>
  <c r="K42"/>
  <c r="L40"/>
  <c r="K40"/>
  <c r="L41"/>
  <c r="K41"/>
  <c r="L39"/>
  <c r="K39"/>
  <c r="M47" l="1"/>
  <c r="M11"/>
  <c r="M52"/>
  <c r="M51"/>
  <c r="M50"/>
  <c r="M48"/>
  <c r="M53"/>
  <c r="M49"/>
  <c r="M43"/>
  <c r="M46"/>
  <c r="M44"/>
  <c r="M45"/>
  <c r="M40"/>
  <c r="M42"/>
  <c r="M41"/>
  <c r="M39"/>
  <c r="H289" l="1"/>
  <c r="K289" l="1"/>
  <c r="L289" s="1"/>
  <c r="K278"/>
  <c r="L278" s="1"/>
  <c r="K268"/>
  <c r="L268" s="1"/>
  <c r="K284" l="1"/>
  <c r="L284" s="1"/>
  <c r="K285" l="1"/>
  <c r="L285" s="1"/>
  <c r="K282" l="1"/>
  <c r="L282" s="1"/>
  <c r="K261"/>
  <c r="L261" s="1"/>
  <c r="K281"/>
  <c r="L281" s="1"/>
  <c r="K280"/>
  <c r="L280" s="1"/>
  <c r="K279"/>
  <c r="L279" s="1"/>
  <c r="K276"/>
  <c r="L276" s="1"/>
  <c r="K275"/>
  <c r="L275" s="1"/>
  <c r="K274"/>
  <c r="L274" s="1"/>
  <c r="K273"/>
  <c r="L273" s="1"/>
  <c r="K272"/>
  <c r="L272" s="1"/>
  <c r="K271"/>
  <c r="L271" s="1"/>
  <c r="K270"/>
  <c r="L270" s="1"/>
  <c r="K269"/>
  <c r="L269" s="1"/>
  <c r="K267"/>
  <c r="L267" s="1"/>
  <c r="K266"/>
  <c r="L266" s="1"/>
  <c r="K265"/>
  <c r="L265" s="1"/>
  <c r="K264"/>
  <c r="L264" s="1"/>
  <c r="K263"/>
  <c r="L263" s="1"/>
  <c r="K262"/>
  <c r="L262" s="1"/>
  <c r="K260"/>
  <c r="L260" s="1"/>
  <c r="K259"/>
  <c r="L259" s="1"/>
  <c r="K258"/>
  <c r="L258" s="1"/>
  <c r="F257"/>
  <c r="K257" s="1"/>
  <c r="L257" s="1"/>
  <c r="K256"/>
  <c r="L256" s="1"/>
  <c r="K255"/>
  <c r="L255" s="1"/>
  <c r="K254"/>
  <c r="L254" s="1"/>
  <c r="K253"/>
  <c r="L253" s="1"/>
  <c r="K252"/>
  <c r="L252" s="1"/>
  <c r="F251"/>
  <c r="K251" s="1"/>
  <c r="L251" s="1"/>
  <c r="F250"/>
  <c r="K250" s="1"/>
  <c r="L250" s="1"/>
  <c r="K249"/>
  <c r="L249" s="1"/>
  <c r="F248"/>
  <c r="K248" s="1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2"/>
  <c r="L232" s="1"/>
  <c r="K230"/>
  <c r="L230" s="1"/>
  <c r="K229"/>
  <c r="L229" s="1"/>
  <c r="F228"/>
  <c r="K228" s="1"/>
  <c r="L228" s="1"/>
  <c r="K227"/>
  <c r="L227" s="1"/>
  <c r="K224"/>
  <c r="L224" s="1"/>
  <c r="K223"/>
  <c r="L223" s="1"/>
  <c r="K222"/>
  <c r="L222" s="1"/>
  <c r="K219"/>
  <c r="L219" s="1"/>
  <c r="K218"/>
  <c r="L218" s="1"/>
  <c r="K217"/>
  <c r="L217" s="1"/>
  <c r="K216"/>
  <c r="L216" s="1"/>
  <c r="K215"/>
  <c r="L215" s="1"/>
  <c r="K214"/>
  <c r="L214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2"/>
  <c r="L202" s="1"/>
  <c r="K200"/>
  <c r="L200" s="1"/>
  <c r="K198"/>
  <c r="L198" s="1"/>
  <c r="K196"/>
  <c r="L196" s="1"/>
  <c r="K195"/>
  <c r="L195" s="1"/>
  <c r="K194"/>
  <c r="L194" s="1"/>
  <c r="K192"/>
  <c r="L192" s="1"/>
  <c r="K191"/>
  <c r="L191" s="1"/>
  <c r="K190"/>
  <c r="L190" s="1"/>
  <c r="K189"/>
  <c r="K188"/>
  <c r="L188" s="1"/>
  <c r="K187"/>
  <c r="L187" s="1"/>
  <c r="K185"/>
  <c r="L185" s="1"/>
  <c r="K184"/>
  <c r="L184" s="1"/>
  <c r="K183"/>
  <c r="L183" s="1"/>
  <c r="K182"/>
  <c r="L182" s="1"/>
  <c r="K181"/>
  <c r="L181" s="1"/>
  <c r="F180"/>
  <c r="K180" s="1"/>
  <c r="L180" s="1"/>
  <c r="H179"/>
  <c r="K179" s="1"/>
  <c r="L179" s="1"/>
  <c r="K176"/>
  <c r="L176" s="1"/>
  <c r="K175"/>
  <c r="L175" s="1"/>
  <c r="K174"/>
  <c r="L174" s="1"/>
  <c r="K173"/>
  <c r="L173" s="1"/>
  <c r="K172"/>
  <c r="L172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H145"/>
  <c r="K145" s="1"/>
  <c r="L145" s="1"/>
  <c r="F144"/>
  <c r="K144" s="1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M7"/>
  <c r="D7" i="5"/>
  <c r="K6" i="4"/>
  <c r="K6" i="3"/>
  <c r="L6" i="2"/>
</calcChain>
</file>

<file path=xl/sharedStrings.xml><?xml version="1.0" encoding="utf-8"?>
<sst xmlns="http://schemas.openxmlformats.org/spreadsheetml/2006/main" count="3017" uniqueCount="1184">
  <si>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</si>
  <si>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</si>
  <si>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</si>
  <si>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</si>
  <si>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</si>
  <si>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</si>
  <si>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</si>
  <si>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</si>
  <si>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</si>
  <si>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</si>
  <si>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</si>
  <si>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</si>
  <si>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</si>
  <si>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</si>
  <si>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</si>
  <si>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</si>
  <si>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</si>
  <si>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</si>
  <si>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</si>
  <si>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</si>
  <si>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</si>
  <si>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</si>
  <si>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</si>
  <si>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</si>
  <si>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</si>
  <si>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</si>
  <si>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</si>
  <si>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</si>
  <si>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</si>
  <si>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</si>
  <si>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</si>
  <si>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</si>
  <si>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</si>
  <si>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</si>
  <si>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</si>
  <si>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</si>
  <si>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</si>
  <si>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</si>
  <si>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</si>
  <si>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</si>
  <si>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</si>
  <si>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</si>
  <si>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</si>
  <si>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</si>
  <si>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</si>
  <si>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</si>
  <si>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</si>
  <si>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</si>
  <si>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</si>
  <si>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</si>
  <si>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</si>
  <si>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</si>
  <si>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</si>
  <si>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</si>
  <si>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</si>
  <si>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</si>
  <si>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</si>
  <si>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</si>
  <si>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</si>
  <si>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</si>
  <si>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</si>
  <si>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</si>
  <si>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</si>
  <si>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</si>
  <si>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</si>
  <si>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</si>
  <si>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</si>
  <si>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</si>
  <si>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</si>
  <si>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</si>
  <si>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</si>
  <si>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</si>
  <si>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</si>
  <si>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</si>
  <si>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</si>
  <si>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</si>
  <si>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</si>
  <si>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</si>
  <si>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</si>
  <si>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</si>
  <si>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</si>
  <si>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</si>
  <si>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</si>
  <si>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</si>
  <si>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</si>
  <si>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</si>
  <si>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</si>
  <si>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</si>
  <si>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</si>
  <si>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</si>
  <si>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</si>
  <si>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</si>
  <si>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</si>
  <si>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</si>
  <si>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</si>
  <si>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</si>
  <si>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</si>
  <si>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</si>
  <si>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</si>
  <si>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</si>
  <si>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</si>
  <si>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</si>
  <si>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</si>
  <si>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</si>
  <si>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</si>
  <si>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</si>
  <si>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</si>
  <si>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</si>
  <si>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</si>
  <si>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</si>
  <si>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</si>
  <si>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</si>
  <si>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</si>
  <si>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</si>
  <si>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</si>
  <si>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</si>
  <si>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</si>
  <si>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</si>
  <si>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</si>
  <si>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</si>
  <si>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</si>
  <si>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</si>
  <si>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</si>
  <si>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</si>
  <si>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</si>
  <si>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</si>
  <si>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</si>
  <si>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</si>
  <si>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</si>
  <si>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</si>
  <si>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</si>
  <si>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</si>
  <si>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</si>
  <si>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</si>
  <si>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</si>
  <si>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</si>
  <si>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</si>
  <si>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</si>
  <si>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</si>
  <si>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</si>
  <si>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</si>
  <si>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</si>
  <si>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</si>
  <si>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</si>
  <si>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</si>
  <si>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</si>
  <si>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</si>
  <si>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</si>
  <si>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</si>
  <si>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</si>
  <si>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</si>
  <si>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</si>
  <si>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</si>
  <si>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</si>
  <si>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</si>
  <si>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</si>
  <si>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</si>
  <si>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</si>
  <si>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</si>
  <si>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</si>
  <si>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</si>
  <si>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</si>
  <si>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</si>
  <si>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</si>
  <si>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</si>
  <si>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</si>
  <si>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</si>
  <si>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</si>
  <si>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</si>
  <si>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</si>
  <si>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</si>
  <si>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</si>
  <si>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</si>
  <si>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</si>
  <si>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</si>
  <si>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</si>
  <si>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</si>
  <si>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</si>
  <si>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</si>
  <si>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</si>
  <si>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</si>
  <si>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</si>
  <si>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</si>
  <si>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</si>
  <si>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</si>
  <si>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</si>
  <si>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</si>
  <si>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</si>
  <si>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</si>
  <si>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</si>
  <si>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</si>
  <si>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</si>
  <si>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</si>
  <si>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</si>
  <si>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</si>
  <si>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</si>
  <si>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</si>
  <si>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</si>
  <si>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</si>
  <si>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</si>
  <si>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</si>
  <si>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</si>
  <si>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</si>
  <si>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</si>
  <si>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</si>
  <si>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</si>
  <si>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</si>
  <si>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</si>
  <si>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</si>
  <si>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</si>
  <si>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</si>
  <si>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</si>
  <si>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</si>
  <si>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</si>
  <si>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</si>
  <si>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</si>
  <si>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</si>
  <si>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</si>
  <si>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</si>
  <si>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</si>
  <si>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</si>
  <si>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</si>
  <si>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</si>
  <si>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</si>
  <si>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</si>
  <si>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</si>
  <si>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</si>
  <si>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</si>
  <si>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</si>
  <si>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</si>
  <si>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</si>
  <si>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</si>
  <si>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</si>
  <si>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</si>
  <si>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</si>
  <si>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</si>
  <si>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</si>
  <si>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</si>
  <si>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</si>
  <si>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</si>
  <si>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</si>
  <si>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</si>
  <si>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</si>
  <si>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</si>
  <si>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</si>
  <si>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</si>
  <si>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</si>
  <si>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</si>
  <si>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</si>
  <si>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</si>
  <si>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</si>
  <si>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</si>
  <si>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</si>
  <si>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</si>
  <si>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</si>
  <si>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</si>
  <si>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</si>
  <si>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</si>
  <si>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</si>
  <si>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</si>
  <si>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</si>
  <si>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</si>
  <si>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</si>
  <si>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</si>
  <si>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</si>
  <si>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</si>
  <si>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</si>
  <si>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</si>
  <si>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</si>
  <si>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</si>
  <si>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</si>
  <si>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</si>
  <si>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</si>
  <si>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</si>
  <si>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</si>
  <si>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</si>
  <si>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</si>
  <si>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</si>
  <si>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</si>
  <si>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</si>
  <si>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</si>
  <si>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</si>
  <si>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</si>
  <si>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</si>
  <si>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</si>
  <si>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</si>
  <si>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</si>
  <si>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</si>
  <si>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</si>
  <si>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</si>
  <si>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</si>
  <si>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</si>
  <si>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</si>
  <si>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</si>
  <si>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</si>
  <si>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</si>
  <si>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</si>
  <si>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</si>
  <si>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</si>
  <si>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</si>
  <si>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</si>
  <si>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</si>
  <si>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</si>
  <si>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</si>
  <si>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</si>
  <si>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</si>
  <si>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</si>
  <si>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</si>
  <si>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</si>
  <si>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</si>
  <si>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</si>
  <si>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</si>
  <si>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</si>
  <si>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</si>
  <si>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</si>
  <si>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</si>
  <si>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</si>
  <si>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</si>
  <si>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</si>
  <si>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</si>
  <si>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</si>
  <si>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</si>
  <si>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</si>
  <si>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</si>
  <si>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</si>
  <si>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</si>
  <si>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</si>
  <si>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</si>
  <si>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</si>
  <si>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</si>
  <si>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</si>
  <si>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</si>
  <si>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</si>
  <si>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</si>
  <si>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</si>
  <si>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</si>
  <si>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</si>
  <si>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</si>
  <si>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</si>
  <si>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</si>
  <si>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</si>
  <si>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</si>
  <si>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</si>
  <si>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</si>
  <si>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</si>
  <si>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</si>
  <si>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</si>
  <si>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</si>
  <si>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</si>
  <si>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</si>
  <si>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</si>
  <si>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</si>
  <si>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</si>
  <si>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</si>
  <si>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</si>
  <si>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</si>
  <si>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</si>
  <si>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</si>
  <si>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</si>
  <si>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</si>
  <si>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</si>
  <si>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</si>
  <si>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</si>
  <si>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</si>
  <si>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</si>
  <si>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</si>
  <si>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</si>
  <si>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</si>
  <si>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</si>
  <si>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</si>
  <si>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</si>
  <si>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</si>
  <si>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</si>
  <si>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</si>
  <si>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</si>
  <si>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</si>
  <si>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</si>
  <si>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</si>
  <si>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</si>
  <si>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</si>
  <si>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</si>
  <si>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</si>
  <si>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</si>
  <si>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</si>
  <si>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</si>
  <si>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</si>
  <si>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</si>
  <si>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</si>
  <si>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</si>
  <si>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</si>
  <si>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</si>
  <si>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</si>
  <si>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</si>
  <si>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</si>
  <si>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</si>
  <si>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</si>
  <si>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</si>
  <si>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</si>
  <si>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</si>
  <si>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</si>
  <si>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</si>
  <si>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</si>
  <si>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</si>
  <si>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</si>
  <si>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</si>
  <si>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</si>
  <si>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</si>
  <si>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</si>
  <si>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</si>
  <si>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</si>
  <si>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</si>
  <si>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</si>
  <si>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</si>
  <si>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</si>
  <si>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</si>
  <si>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</si>
  <si>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</si>
  <si>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</si>
  <si>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</si>
  <si>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</si>
  <si>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</si>
  <si>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</si>
  <si>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</si>
  <si>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</si>
  <si>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</si>
  <si>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</si>
  <si>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</si>
  <si>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</si>
  <si>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</si>
  <si>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</si>
  <si>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</si>
  <si>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</si>
  <si>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</si>
  <si>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</si>
  <si>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</si>
  <si>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</si>
  <si>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</si>
  <si>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</si>
  <si>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</si>
  <si>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</si>
  <si>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</si>
  <si>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</si>
  <si>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</si>
  <si>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</si>
  <si>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</si>
  <si>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</si>
  <si>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</si>
  <si>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</si>
  <si>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</si>
  <si>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</si>
  <si>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</si>
  <si>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</si>
  <si>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</si>
  <si>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</si>
  <si>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</si>
  <si>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</si>
  <si>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</si>
  <si>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</si>
  <si>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</si>
  <si>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</si>
  <si>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</si>
  <si>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</si>
  <si>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</si>
  <si>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</si>
  <si>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</si>
  <si>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</si>
  <si>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</si>
  <si>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</si>
  <si>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</si>
  <si>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</si>
  <si>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</si>
  <si>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</si>
  <si>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</si>
  <si>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SEQUENT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</si>
  <si>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</si>
  <si>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</si>
  <si>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</si>
  <si>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</si>
  <si>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</si>
  <si>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</si>
  <si>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</si>
  <si>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</si>
  <si>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SPICEJET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</si>
  <si>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</si>
  <si>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</si>
  <si>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</si>
  <si>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</si>
  <si>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</si>
  <si>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</si>
  <si>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</si>
  <si>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</si>
  <si>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</si>
  <si>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</si>
  <si>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</si>
  <si>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</si>
  <si>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</si>
  <si>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</si>
  <si>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</si>
  <si>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</si>
  <si>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</si>
  <si>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</si>
  <si>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</si>
  <si>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</si>
  <si>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</si>
  <si>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</si>
  <si>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</si>
  <si>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</si>
  <si>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</si>
  <si>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</si>
  <si>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</si>
  <si>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</si>
  <si>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</si>
  <si>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</si>
  <si>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</si>
  <si>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</si>
  <si>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</si>
  <si>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VMART</t>
  </si>
  <si>
    <t>VIPIND</t>
  </si>
  <si>
    <t>VAIBHAVGBL</t>
  </si>
  <si>
    <t>VAKRANGEE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</si>
  <si>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</si>
  <si>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</si>
  <si>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</si>
  <si>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</si>
  <si>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</si>
  <si>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</si>
  <si>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</si>
  <si>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</si>
  <si>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</si>
  <si>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</si>
  <si>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</si>
  <si>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</si>
  <si>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</si>
  <si>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</si>
  <si>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</si>
  <si>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</si>
  <si>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</si>
  <si>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</si>
  <si>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</si>
  <si>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</si>
  <si>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</si>
  <si>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</si>
  <si>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</si>
  <si>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</si>
  <si>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</si>
  <si>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</si>
  <si>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</si>
  <si>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</si>
  <si>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</si>
  <si>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</si>
  <si>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</si>
  <si>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</si>
  <si>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</si>
  <si>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</si>
  <si>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</si>
  <si>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</si>
  <si>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</si>
  <si>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</si>
  <si>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</si>
  <si>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</si>
  <si>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</si>
  <si>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</si>
  <si>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</si>
  <si>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</si>
  <si>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</si>
  <si>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</si>
  <si>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</si>
  <si>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</si>
  <si>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</si>
  <si>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</si>
  <si>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</si>
  <si>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</si>
  <si>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</si>
  <si>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</si>
  <si>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</si>
  <si>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</si>
  <si>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</si>
  <si>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</si>
  <si>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</si>
  <si>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</si>
  <si>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</si>
  <si>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</si>
  <si>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</si>
  <si>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</si>
  <si>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</si>
  <si>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</si>
  <si>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</si>
  <si>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</si>
  <si>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</si>
  <si>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</si>
  <si>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</si>
  <si>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</si>
  <si>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</si>
  <si>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</si>
  <si>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</si>
  <si>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</si>
  <si>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</si>
  <si>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</si>
  <si>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</si>
  <si>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</si>
  <si>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</si>
  <si>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</si>
  <si>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</si>
  <si>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</si>
  <si>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</si>
  <si>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</si>
  <si>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</si>
  <si>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</si>
  <si>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</si>
  <si>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</si>
  <si>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</si>
  <si>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</si>
  <si>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</si>
  <si>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</si>
  <si>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</si>
  <si>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</si>
  <si>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</si>
  <si>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</si>
  <si>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</si>
  <si>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</si>
  <si>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</si>
  <si>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</si>
  <si>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</si>
  <si>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</si>
  <si>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</si>
  <si>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</si>
  <si>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</si>
  <si>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</si>
  <si>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</si>
  <si>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</si>
  <si>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</si>
  <si>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</si>
  <si>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</si>
  <si>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</si>
  <si>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</si>
  <si>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</si>
  <si>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</si>
  <si>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</si>
  <si>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</si>
  <si>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</si>
  <si>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</si>
  <si>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</si>
  <si>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</si>
  <si>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</si>
  <si>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</si>
  <si>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</si>
  <si>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</si>
  <si>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</si>
  <si>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</si>
  <si>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</si>
  <si>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</si>
  <si>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</si>
  <si>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</si>
  <si>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</si>
  <si>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</si>
  <si>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</si>
  <si>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</si>
  <si>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</si>
  <si>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</si>
  <si>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</si>
  <si>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</si>
  <si>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</si>
  <si>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</si>
  <si>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</si>
  <si>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</si>
  <si>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</si>
  <si>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</si>
  <si>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</si>
  <si>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</si>
  <si>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</si>
  <si>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</si>
  <si>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</si>
  <si>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</si>
  <si>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</si>
  <si>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</si>
  <si>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</si>
  <si>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</si>
  <si>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</si>
  <si>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</si>
  <si>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</si>
  <si>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</si>
  <si>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</si>
  <si>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</si>
  <si>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</si>
  <si>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</si>
  <si>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</si>
  <si>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</si>
  <si>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</si>
  <si>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</si>
  <si>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</si>
  <si>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</si>
  <si>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</si>
  <si>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</si>
  <si>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</si>
  <si>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</si>
  <si>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</si>
  <si>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</si>
  <si>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</si>
  <si>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</si>
  <si>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</si>
  <si>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</si>
  <si>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</si>
  <si>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</si>
  <si>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</si>
  <si>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</si>
  <si>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</si>
  <si>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</si>
  <si>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</si>
  <si>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</si>
  <si>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</si>
  <si>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</si>
  <si>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</si>
  <si>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</si>
  <si>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</si>
  <si>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</si>
  <si>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</si>
  <si>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</si>
  <si>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</si>
  <si>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</si>
  <si>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</si>
  <si>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</si>
  <si>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</si>
  <si>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</si>
  <si>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</si>
  <si>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</si>
  <si>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</si>
  <si>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</si>
  <si>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</si>
  <si>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</si>
  <si>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</si>
  <si>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</si>
  <si>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</si>
  <si>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</si>
  <si>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</si>
  <si>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</si>
  <si>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</si>
  <si>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</si>
  <si>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</si>
  <si>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</si>
  <si>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</si>
  <si>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</si>
  <si>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</si>
  <si>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</si>
  <si>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</si>
  <si>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</si>
  <si>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</si>
  <si>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</si>
  <si>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</si>
  <si>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</si>
  <si>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</si>
  <si>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</si>
  <si>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</si>
  <si>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</si>
  <si>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</si>
  <si>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</si>
  <si>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</si>
  <si>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</si>
  <si>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</si>
  <si>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</si>
  <si>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</si>
  <si>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</si>
  <si>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</si>
  <si>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</si>
  <si>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</si>
  <si>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</si>
  <si>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</si>
  <si>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</si>
  <si>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</si>
  <si>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</si>
  <si>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</si>
  <si>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</si>
  <si>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</si>
  <si>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</si>
  <si>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</si>
  <si>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</si>
  <si>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</si>
  <si>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</si>
  <si>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</si>
  <si>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</si>
  <si>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</si>
  <si>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</si>
  <si>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</si>
  <si>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</si>
  <si>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</si>
  <si>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</si>
  <si>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</si>
  <si>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</si>
  <si>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</si>
  <si>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</si>
  <si>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</si>
  <si>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</si>
  <si>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</si>
  <si>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</si>
  <si>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</si>
  <si>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</si>
  <si>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</si>
  <si>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</si>
  <si>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</si>
  <si>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</si>
  <si>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</si>
  <si>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</si>
  <si>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</si>
  <si>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</si>
  <si>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</si>
  <si>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</si>
  <si>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</si>
  <si>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</si>
  <si>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</si>
  <si>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</si>
  <si>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</si>
  <si>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</si>
  <si>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</si>
  <si>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</si>
  <si>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</si>
  <si>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</si>
  <si>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</si>
  <si>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</si>
  <si>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</si>
  <si>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</si>
  <si>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</si>
  <si>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</si>
  <si>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</si>
  <si>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</si>
  <si>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1245-1265</t>
  </si>
  <si>
    <t>PCBL</t>
  </si>
  <si>
    <t>RBA</t>
  </si>
  <si>
    <t>SONACOMS</t>
  </si>
  <si>
    <t>ZYDUSLIFE</t>
  </si>
  <si>
    <t>Buy&lt;&gt;</t>
  </si>
  <si>
    <t>Profiit of Rs.210/-</t>
  </si>
  <si>
    <t>N</t>
  </si>
  <si>
    <t>440-450</t>
  </si>
  <si>
    <t>750-780</t>
  </si>
  <si>
    <t>Profit of Rs.20/-</t>
  </si>
  <si>
    <t>MOTHERSON</t>
  </si>
  <si>
    <t>COLPAL JULY FUT</t>
  </si>
  <si>
    <t>PIDILITIND JULY FUT</t>
  </si>
  <si>
    <t>2200-2240</t>
  </si>
  <si>
    <t>1100-1150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</si>
  <si>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</si>
  <si>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</si>
  <si>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</si>
  <si>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</si>
  <si>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</si>
  <si>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</si>
  <si>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</si>
  <si>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</si>
  <si>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</si>
  <si>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</si>
  <si>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</si>
  <si>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</si>
  <si>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</si>
  <si>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</si>
  <si>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GLS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</si>
  <si>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</si>
  <si>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</si>
  <si>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</si>
  <si>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</si>
  <si>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</si>
  <si>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</si>
  <si>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</si>
  <si>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</si>
  <si>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</si>
  <si>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</si>
  <si>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</si>
  <si>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</si>
  <si>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</si>
  <si>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</si>
  <si>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</si>
  <si>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</si>
  <si>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</si>
  <si>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</si>
  <si>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APOLLOHOSP JULY FUT</t>
  </si>
  <si>
    <t>3850-3900</t>
  </si>
  <si>
    <t>1530-1560</t>
  </si>
  <si>
    <t>2450-2470</t>
  </si>
  <si>
    <t>Profit of Rs.24/-</t>
  </si>
  <si>
    <t>205-210</t>
  </si>
  <si>
    <t>ACE</t>
  </si>
  <si>
    <t>SIEMENS JULY FUT</t>
  </si>
  <si>
    <t>Profit of Rs.16/-</t>
  </si>
  <si>
    <t>AXISBANK JULY FUT</t>
  </si>
  <si>
    <t>665-675</t>
  </si>
  <si>
    <t>GRASIM JULY FUT</t>
  </si>
  <si>
    <t>1390-1410</t>
  </si>
  <si>
    <t>IRCTC JULY FUT</t>
  </si>
  <si>
    <t>590-600</t>
  </si>
  <si>
    <t>Profit of Rs.10.5/-</t>
  </si>
  <si>
    <t>Profit of Rs.22.5/-</t>
  </si>
  <si>
    <t>Profit of Rs.11/-</t>
  </si>
  <si>
    <t>755-765</t>
  </si>
  <si>
    <t xml:space="preserve">ICICIBANK JULY FUT </t>
  </si>
  <si>
    <t>Profit of Rs.8/-</t>
  </si>
  <si>
    <t>Sell</t>
  </si>
  <si>
    <t>PIIND JULY FUT</t>
  </si>
  <si>
    <t>2820-2850</t>
  </si>
  <si>
    <t>2290-2310</t>
  </si>
  <si>
    <t>NIFTY JULY FUT</t>
  </si>
  <si>
    <t>16300-16400</t>
  </si>
  <si>
    <t>Profit of Rs.42.5/-</t>
  </si>
  <si>
    <t>JSWSTEEL JULY FUT</t>
  </si>
  <si>
    <t>590-598</t>
  </si>
  <si>
    <t>Profit of Rs.2.5/-</t>
  </si>
  <si>
    <t>Loss of Rs.12.5/-</t>
  </si>
  <si>
    <t xml:space="preserve"> NIFTY JULY FUT </t>
  </si>
  <si>
    <t>BHARATFORG JULY FUT</t>
  </si>
  <si>
    <t>660-670</t>
  </si>
  <si>
    <t>Loss of Rs.10.5/-</t>
  </si>
  <si>
    <t>Loss of Rs.13/-</t>
  </si>
  <si>
    <t>BANKNIFTY JULY FUT</t>
  </si>
  <si>
    <t>35000-34700</t>
  </si>
  <si>
    <t>Profit of Rs.190/-</t>
  </si>
  <si>
    <t>Profit of Rs.15/-</t>
  </si>
  <si>
    <t>Profit of Rs.45/-</t>
  </si>
  <si>
    <t>75-77</t>
  </si>
  <si>
    <t>2700-2740</t>
  </si>
  <si>
    <t>595-610</t>
  </si>
  <si>
    <t>135-140</t>
  </si>
  <si>
    <t>CONCOR JULY FUT</t>
  </si>
  <si>
    <t>690-705</t>
  </si>
  <si>
    <t xml:space="preserve">CIPLA JULY FUT </t>
  </si>
  <si>
    <t>980-990</t>
  </si>
  <si>
    <t>HDFCAMC JULY FUT</t>
  </si>
  <si>
    <t>1940-1970</t>
  </si>
  <si>
    <t>CROMPTON JULY FUT</t>
  </si>
  <si>
    <t>400-410</t>
  </si>
  <si>
    <t>Profit of Rs9/-</t>
  </si>
  <si>
    <t>Profit of Rs.33.5/-</t>
  </si>
  <si>
    <t>LALPATHLAB JULY FUT</t>
  </si>
  <si>
    <t>1930-1880</t>
  </si>
  <si>
    <t>BAJFINANCE JULY FUT</t>
  </si>
  <si>
    <t>6200-6250</t>
  </si>
  <si>
    <t>2340-2370</t>
  </si>
  <si>
    <t>245-255</t>
  </si>
  <si>
    <t>Profit of Rs.30.5/-</t>
  </si>
  <si>
    <t>VEDL JULY FUT</t>
  </si>
  <si>
    <t>Loss of Rs.50/-</t>
  </si>
  <si>
    <t>Profit of Rs.7.5/-</t>
  </si>
  <si>
    <t>TRENT JULY FUT</t>
  </si>
  <si>
    <t>1240-1250</t>
  </si>
  <si>
    <t>Profit of Rs.85/-</t>
  </si>
  <si>
    <t>Loss of Rs.16/-</t>
  </si>
  <si>
    <t>SIEMENS AUG FUT</t>
  </si>
  <si>
    <t>2640-2600</t>
  </si>
  <si>
    <t>BATAINDIA JULY FUT</t>
  </si>
  <si>
    <t>1900-1930</t>
  </si>
  <si>
    <t>Loss of Rs.45/-</t>
  </si>
  <si>
    <t>CIPLA JULY FUT</t>
  </si>
  <si>
    <t>1000-1020</t>
  </si>
  <si>
    <t>PIDILITIND AUG FUT</t>
  </si>
  <si>
    <t>2380-2400</t>
  </si>
  <si>
    <t>AARTIIND AUG FUT</t>
  </si>
  <si>
    <t>Profit of Rs.29/-</t>
  </si>
  <si>
    <t>MPHASIS AUG FUT</t>
  </si>
  <si>
    <t>2320-2360</t>
  </si>
  <si>
    <t>TATACOMM AUG FUT</t>
  </si>
  <si>
    <t>1060-1080</t>
  </si>
  <si>
    <t>2460-2500</t>
  </si>
  <si>
    <t>380-390</t>
  </si>
  <si>
    <t>Profit of Rs.50/-</t>
  </si>
  <si>
    <t>Profit of Rs.18/-</t>
  </si>
  <si>
    <t>Profit of Rs.35/-</t>
  </si>
  <si>
    <t>SBIN AUG FUT</t>
  </si>
  <si>
    <t>520-515</t>
  </si>
  <si>
    <t>Profit of Rs.5.5/-</t>
  </si>
  <si>
    <t>IEX AUG FUT</t>
  </si>
  <si>
    <t>164-166</t>
  </si>
  <si>
    <t>NIFTY AUG FUT</t>
  </si>
  <si>
    <t>NIFTY 16950 PE 4 AUG</t>
  </si>
  <si>
    <t>BHARTIARTL 700 CE AUG</t>
  </si>
  <si>
    <t>17-22</t>
  </si>
  <si>
    <t>2380-2420</t>
  </si>
  <si>
    <t>Profit of Rs.7.1/-</t>
  </si>
  <si>
    <t>Loss of Rs.171.5/-</t>
  </si>
  <si>
    <t>Profit of Rs.2.95/-</t>
  </si>
  <si>
    <t>COLPAL AUG FUT</t>
  </si>
  <si>
    <t>1630-1660</t>
  </si>
  <si>
    <t>Retail Research Technical Calls &amp; Fundamental Performance Report for the month of Aug-2022</t>
  </si>
  <si>
    <t>132-135</t>
  </si>
  <si>
    <t>Profit of Rs.63/-</t>
  </si>
  <si>
    <t>Profit of Rs.3.25/-</t>
  </si>
  <si>
    <t>2480-2530</t>
  </si>
  <si>
    <t xml:space="preserve">BALKRISIND </t>
  </si>
  <si>
    <t>535-538</t>
  </si>
  <si>
    <t>560-570</t>
  </si>
  <si>
    <t>PIIND AUG FUT</t>
  </si>
  <si>
    <t>3150-3200</t>
  </si>
  <si>
    <t>31-31.5</t>
  </si>
  <si>
    <t>LT AUG FUT</t>
  </si>
  <si>
    <t>1750-1730</t>
  </si>
  <si>
    <t>INTELLECT AUG FUT</t>
  </si>
  <si>
    <t>650-660</t>
  </si>
  <si>
    <t>BALKRISIND AUG FUT</t>
  </si>
  <si>
    <t>2440-2480</t>
  </si>
  <si>
    <t>M&amp;MFIN 205 CE AUG</t>
  </si>
  <si>
    <t>1.5-0.5</t>
  </si>
  <si>
    <t>Loss of Rs.75/-</t>
  </si>
  <si>
    <t>Part profit of Rs.14/-</t>
  </si>
  <si>
    <t>Profit of Rs.130/-</t>
  </si>
  <si>
    <t>Loss of Rs.14/-</t>
  </si>
  <si>
    <t>NIFTY 17800 CE 25 AUG</t>
  </si>
  <si>
    <t>50-10</t>
  </si>
  <si>
    <t>KBCGLOBAL</t>
  </si>
  <si>
    <t>Profit of Rs.12.50-</t>
  </si>
  <si>
    <t>ALOKINDS</t>
  </si>
  <si>
    <t>Part profit of Rs.29/-</t>
  </si>
  <si>
    <t>Loss of Rs.1.5/-</t>
  </si>
  <si>
    <t>Profit of Rs.22/-</t>
  </si>
  <si>
    <t>BANKNIFTY 37500 PE 11 AUG</t>
  </si>
  <si>
    <t>500-600</t>
  </si>
  <si>
    <t>Profit of Rs.23.5/-</t>
  </si>
  <si>
    <t>2140-2150</t>
  </si>
  <si>
    <t>2230-2270</t>
  </si>
  <si>
    <t>SATGURU CAPITAL AND FINANCE PVT LTD</t>
  </si>
  <si>
    <t>TOPGAIN FINANCE PRIVATE LIMITED</t>
  </si>
  <si>
    <t>SHUBHAM</t>
  </si>
  <si>
    <t>COMPANY SHIVAAY TRADING</t>
  </si>
  <si>
    <t>Profit of Rs.64/-</t>
  </si>
  <si>
    <t>Part profit of Rs.2.85/-</t>
  </si>
  <si>
    <t xml:space="preserve">CARBORUNIV </t>
  </si>
  <si>
    <t>855-875</t>
  </si>
  <si>
    <t>Profit of Rs.9.5/-</t>
  </si>
  <si>
    <t>Loss of Rs.155/-</t>
  </si>
  <si>
    <t>AXISBANK AUG FUT</t>
  </si>
  <si>
    <t>720-710</t>
  </si>
  <si>
    <t>Loss of Rs.10/-</t>
  </si>
  <si>
    <t>HCLTECH AUG FUT</t>
  </si>
  <si>
    <t>954-956</t>
  </si>
  <si>
    <t>930-920</t>
  </si>
  <si>
    <t>1640-1670</t>
  </si>
  <si>
    <t>COLORCHIPS</t>
  </si>
  <si>
    <t>VINIATO ADVISORS PRIVATE LIMITED</t>
  </si>
  <si>
    <t>SARVAGAY TEXTILE LLP</t>
  </si>
  <si>
    <t>GKP</t>
  </si>
  <si>
    <t>YACOOBALI VENTURE COMMODITY BROKING PVT. LTD.</t>
  </si>
  <si>
    <t>MOHAMED HASHIM YACOOBALI</t>
  </si>
  <si>
    <t>SOUTH GUJARAT SHARES AND SHAREBROKERS LIMITED</t>
  </si>
  <si>
    <t>GSLSEC</t>
  </si>
  <si>
    <t>DORNI VINIMOY PRIVATE LIMITED</t>
  </si>
  <si>
    <t>IMCAP</t>
  </si>
  <si>
    <t>NIPPON TUBES LIMITED</t>
  </si>
  <si>
    <t>SUBHLAXMI INVESTMENT ADVISORY PRIVATE LIMITED</t>
  </si>
  <si>
    <t>KDML</t>
  </si>
  <si>
    <t>KAVITA KHAJANCHI</t>
  </si>
  <si>
    <t>LESHAIND</t>
  </si>
  <si>
    <t>KCP RETAIL PRIVATE LIMITED</t>
  </si>
  <si>
    <t>OSIAJEE</t>
  </si>
  <si>
    <t>SADHNA</t>
  </si>
  <si>
    <t>SADHNA BIO OILS PRIVATE LIMITED</t>
  </si>
  <si>
    <t>GOENKA BUSINESS AND FINANCE LIMITED</t>
  </si>
  <si>
    <t>YUG</t>
  </si>
  <si>
    <t>RAJESHKUMAR</t>
  </si>
  <si>
    <t>KBC Global Limited</t>
  </si>
  <si>
    <t>PRAKASHSTL</t>
  </si>
  <si>
    <t>Prakash Steelage Ltd</t>
  </si>
  <si>
    <t>PRITHVI  FINMART  PRIVATE LIMITED</t>
  </si>
  <si>
    <t>TIMESGTY</t>
  </si>
  <si>
    <t>Times Guaranty Limited</t>
  </si>
  <si>
    <t>SILGO</t>
  </si>
  <si>
    <t>Silgo Retail Limited</t>
  </si>
  <si>
    <t>1593-1596</t>
  </si>
  <si>
    <t>CROMPTON AUG FUT</t>
  </si>
  <si>
    <t>373.5-374.5</t>
  </si>
  <si>
    <t>383-390</t>
  </si>
  <si>
    <t>AXISBANK 750 CE AUG</t>
  </si>
  <si>
    <t>13.5-14</t>
  </si>
  <si>
    <t>19-23</t>
  </si>
  <si>
    <t>BFLAFL</t>
  </si>
  <si>
    <t>MANSI SHARE &amp; STOCK ADVISORS PRIVATE LIMITED</t>
  </si>
  <si>
    <t>EARUM</t>
  </si>
  <si>
    <t>BHUMISHTH NARENDRABHAI PATEL</t>
  </si>
  <si>
    <t>PAYAL BHUMISHTH PATEL</t>
  </si>
  <si>
    <t>HARSHIT ASHOK SHAH</t>
  </si>
  <si>
    <t>HEALTHYLIFE</t>
  </si>
  <si>
    <t>B.W.TRADERS</t>
  </si>
  <si>
    <t>IFINSEC</t>
  </si>
  <si>
    <t>USHA SHARMA</t>
  </si>
  <si>
    <t>SANJAY KUMAR SHARMA</t>
  </si>
  <si>
    <t>DAISY DISTRIBUTORS PRIVATE LIMITED</t>
  </si>
  <si>
    <t>IFL</t>
  </si>
  <si>
    <t>SANDIPBHAI SAROJBHAI SONI</t>
  </si>
  <si>
    <t>JETFREIGHT</t>
  </si>
  <si>
    <t>AGNES FRANCIS THEKNATH</t>
  </si>
  <si>
    <t>CISTRO TELELINK LIMITED</t>
  </si>
  <si>
    <t>KIRLFER</t>
  </si>
  <si>
    <t>NIPPON INDIA MUTUAL FUND</t>
  </si>
  <si>
    <t>AMBAR GAUTAM KULKARNI</t>
  </si>
  <si>
    <t>NIHAL GAUTAM KULKARNI</t>
  </si>
  <si>
    <t>JYOTSNA GAUTAM KULKARNI</t>
  </si>
  <si>
    <t>KIRLPNU</t>
  </si>
  <si>
    <t>VALUEQUEST INVESTMENT ADVISORS PRIVATE LIMITED</t>
  </si>
  <si>
    <t>ALPNA ENTERPRISES</t>
  </si>
  <si>
    <t>JAGDISH NARESH MASTER</t>
  </si>
  <si>
    <t>ICICI PRUDENTIAL LIFE INSURANCE COMPANY LIMITED</t>
  </si>
  <si>
    <t>L&amp;T MUTUAL FUND</t>
  </si>
  <si>
    <t>ADITYA BIRLA SUN LIFE MUTUAL FUND</t>
  </si>
  <si>
    <t>TATA MUTUAL FUND</t>
  </si>
  <si>
    <t>FRANKLIN TEMPLETON MUTUAL FUND</t>
  </si>
  <si>
    <t>KLBRENG-B</t>
  </si>
  <si>
    <t>RBL BANK LTD</t>
  </si>
  <si>
    <t>INFINITI INFRASTEEL LLP .</t>
  </si>
  <si>
    <t>LLFICL</t>
  </si>
  <si>
    <t>SKSE SECURITIES LIMITED CORP CM/TM PROP A/C</t>
  </si>
  <si>
    <t>MEHAI</t>
  </si>
  <si>
    <t>DYNAMIC SERVICES &amp; SECURITY LIMITED</t>
  </si>
  <si>
    <t>MILEFUR</t>
  </si>
  <si>
    <t>GOPAL ROY CHOUDHURY</t>
  </si>
  <si>
    <t>BARUN CHANDRA DAS</t>
  </si>
  <si>
    <t>BIMALENDU CHAUDHURI</t>
  </si>
  <si>
    <t>DIVYA DIGAMBAR SONGHARE</t>
  </si>
  <si>
    <t>NIBE</t>
  </si>
  <si>
    <t>NNTL</t>
  </si>
  <si>
    <t>ICM FINANCE PRIVATE LIMITED</t>
  </si>
  <si>
    <t>VISHAL JATIN SHAH</t>
  </si>
  <si>
    <t>NURECA</t>
  </si>
  <si>
    <t>ALACRITY SECURITIES LIMITED</t>
  </si>
  <si>
    <t>PREETI JAIN</t>
  </si>
  <si>
    <t>SUKHWINDER KAUR</t>
  </si>
  <si>
    <t>RAJNISH</t>
  </si>
  <si>
    <t>RAMASIGNS</t>
  </si>
  <si>
    <t>JITENDRA SHARMA</t>
  </si>
  <si>
    <t>AMRINDER SINGH</t>
  </si>
  <si>
    <t>REMLIFE</t>
  </si>
  <si>
    <t>AMIT PRABHAKAR WADEKAR</t>
  </si>
  <si>
    <t>SAILANI</t>
  </si>
  <si>
    <t>LEVERAGE MANAGEMENT SERVICES PRIVATE LIMITED</t>
  </si>
  <si>
    <t>RAJESHNARASIMHAMURTHY</t>
  </si>
  <si>
    <t>SPITZE</t>
  </si>
  <si>
    <t>JITENDRA HARKISHANDAS BENANI</t>
  </si>
  <si>
    <t>TARINI</t>
  </si>
  <si>
    <t>MANJU AGRAWAL</t>
  </si>
  <si>
    <t>GLOBE STOCKS &amp; SECURITIES LTD</t>
  </si>
  <si>
    <t>TITANIN</t>
  </si>
  <si>
    <t>VIKASKATYAL</t>
  </si>
  <si>
    <t>TRIVENIENT</t>
  </si>
  <si>
    <t>TOTAL HOLDINGS AND FINVEST PRIVATE LIMITED</t>
  </si>
  <si>
    <t>VEERKRUPA</t>
  </si>
  <si>
    <t>BHAVYA DHIMAN</t>
  </si>
  <si>
    <t>AMANSA HOLDINGS PRIVATE LIMITED</t>
  </si>
  <si>
    <t>PLUTUS WEALTH MANAGEMENT LLP</t>
  </si>
  <si>
    <t>COUNCODOS</t>
  </si>
  <si>
    <t>Country Condo's Limited</t>
  </si>
  <si>
    <t>GOLDSTAR</t>
  </si>
  <si>
    <t>Goldstar Power Limited</t>
  </si>
  <si>
    <t>VIJAY GHANSHYAMBHAI PUJARA</t>
  </si>
  <si>
    <t>SANJAYKUMAR JIVANBHAI BHATIYA</t>
  </si>
  <si>
    <t>Jet Freight Logistics Ltd</t>
  </si>
  <si>
    <t>NAVRATRI SHARE TRADING PRIVATE LIMITED .</t>
  </si>
  <si>
    <t>SKSE SECURITIES LTD</t>
  </si>
  <si>
    <t>JK Paper Limited</t>
  </si>
  <si>
    <t>RENAISSANCE EMERGING MARKETS EQUITY PRIVATE POOL PZENA INVESTMENT MANAGEMENT LLC</t>
  </si>
  <si>
    <t>JPPOWER</t>
  </si>
  <si>
    <t>Jaiprakash Power Ven. Lt</t>
  </si>
  <si>
    <t>SHARE INDIA SECURITIES LIMITED</t>
  </si>
  <si>
    <t>KCK</t>
  </si>
  <si>
    <t>Kck Industries Limited</t>
  </si>
  <si>
    <t>NIKUNJ STOCK BROKERS LTD</t>
  </si>
  <si>
    <t>LINC</t>
  </si>
  <si>
    <t>Linc Limited</t>
  </si>
  <si>
    <t>NASSER SHARMIN</t>
  </si>
  <si>
    <t>LOKESHMACH</t>
  </si>
  <si>
    <t>Lokesh Machines Limited</t>
  </si>
  <si>
    <t>VLS FINANCE LTD</t>
  </si>
  <si>
    <t>JAIN VINOD</t>
  </si>
  <si>
    <t>Nureca Limited</t>
  </si>
  <si>
    <t>ALACRITY SECURITIES LTD</t>
  </si>
  <si>
    <t>REPRO</t>
  </si>
  <si>
    <t>Repro India Limited</t>
  </si>
  <si>
    <t>LKP FINANCE LIMITED</t>
  </si>
  <si>
    <t>STARPAPER</t>
  </si>
  <si>
    <t>Star Paper Mills Ltd</t>
  </si>
  <si>
    <t>GRAVITON RESEARCH CAPITAL LLP</t>
  </si>
  <si>
    <t>KRONE INVESTMENTS</t>
  </si>
  <si>
    <t>XTX MARKETS LLP</t>
  </si>
  <si>
    <t>HILTON</t>
  </si>
  <si>
    <t>Hilton Metal Forging Limi</t>
  </si>
  <si>
    <t>SOLENCO SERVICES LLP</t>
  </si>
  <si>
    <t>ONEPOINT</t>
  </si>
  <si>
    <t>One Point One Sol Ltd</t>
  </si>
  <si>
    <t>ANUSTUP TRADING  PRIVATE LIMITED</t>
  </si>
  <si>
    <t>GAURAV CHORDIA</t>
  </si>
  <si>
    <t>SKMEGGPROD</t>
  </si>
  <si>
    <t>SKM Egg Products Export</t>
  </si>
  <si>
    <t>BYNASONS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</si>
</sst>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1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rgb="FF92D050"/>
      </patternFill>
    </fill>
    <fill>
      <patternFill patternType="solid">
        <fgColor theme="0" tint="-4.9989318521683403E-2"/>
        <bgColor rgb="FF92D05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444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4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0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0" xfId="0" applyFont="1" applyFill="1" applyBorder="1" applyAlignment="1">
      <alignment horizontal="center" vertical="center"/>
    </xf>
    <xf numFmtId="0" fontId="32" fillId="12" borderId="20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Font="1" applyBorder="1" applyAlignment="1"/>
    <xf numFmtId="0" fontId="1" fillId="0" borderId="0" xfId="0" applyFont="1" applyFill="1" applyBorder="1"/>
    <xf numFmtId="2" fontId="32" fillId="12" borderId="20" xfId="0" applyNumberFormat="1" applyFont="1" applyFill="1" applyBorder="1" applyAlignment="1">
      <alignment horizontal="center" vertical="center"/>
    </xf>
    <xf numFmtId="166" fontId="32" fillId="12" borderId="20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0" xfId="0" applyFont="1" applyFill="1" applyBorder="1" applyAlignment="1">
      <alignment horizontal="center" vertical="center"/>
    </xf>
    <xf numFmtId="2" fontId="32" fillId="14" borderId="20" xfId="0" applyNumberFormat="1" applyFont="1" applyFill="1" applyBorder="1" applyAlignment="1">
      <alignment horizontal="center" vertical="center"/>
    </xf>
    <xf numFmtId="10" fontId="32" fillId="14" borderId="2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7" fillId="13" borderId="0" xfId="0" applyFont="1" applyFill="1" applyBorder="1" applyAlignment="1"/>
    <xf numFmtId="0" fontId="4" fillId="4" borderId="20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0" xfId="0" applyNumberFormat="1" applyFont="1" applyFill="1" applyBorder="1" applyAlignment="1">
      <alignment horizontal="center" vertical="center"/>
    </xf>
    <xf numFmtId="0" fontId="31" fillId="12" borderId="20" xfId="0" applyFont="1" applyFill="1" applyBorder="1"/>
    <xf numFmtId="0" fontId="37" fillId="0" borderId="20" xfId="0" applyFont="1" applyBorder="1"/>
    <xf numFmtId="0" fontId="0" fillId="0" borderId="20" xfId="0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Font="1" applyBorder="1" applyAlignment="1">
      <alignment horizontal="center"/>
    </xf>
    <xf numFmtId="0" fontId="31" fillId="13" borderId="20" xfId="0" applyFont="1" applyFill="1" applyBorder="1" applyAlignment="1">
      <alignment horizontal="center" vertical="center"/>
    </xf>
    <xf numFmtId="0" fontId="39" fillId="13" borderId="20" xfId="0" applyFont="1" applyFill="1" applyBorder="1" applyAlignment="1"/>
    <xf numFmtId="0" fontId="31" fillId="13" borderId="20" xfId="0" applyFont="1" applyFill="1" applyBorder="1" applyAlignment="1">
      <alignment horizontal="left" vertical="center"/>
    </xf>
    <xf numFmtId="0" fontId="32" fillId="13" borderId="20" xfId="0" applyFont="1" applyFill="1" applyBorder="1" applyAlignment="1">
      <alignment horizontal="center" vertical="center"/>
    </xf>
    <xf numFmtId="17" fontId="32" fillId="13" borderId="20" xfId="0" applyNumberFormat="1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0" fontId="1" fillId="0" borderId="21" xfId="0" applyFont="1" applyBorder="1"/>
    <xf numFmtId="0" fontId="0" fillId="0" borderId="21" xfId="0" applyFont="1" applyBorder="1" applyAlignment="1"/>
    <xf numFmtId="0" fontId="1" fillId="0" borderId="22" xfId="0" applyFont="1" applyBorder="1"/>
    <xf numFmtId="165" fontId="31" fillId="11" borderId="20" xfId="0" applyNumberFormat="1" applyFont="1" applyFill="1" applyBorder="1" applyAlignment="1">
      <alignment horizontal="center" vertical="center"/>
    </xf>
    <xf numFmtId="0" fontId="31" fillId="11" borderId="20" xfId="0" applyFont="1" applyFill="1" applyBorder="1" applyAlignment="1">
      <alignment horizontal="center" vertical="center"/>
    </xf>
    <xf numFmtId="0" fontId="0" fillId="17" borderId="20" xfId="0" applyFont="1" applyFill="1" applyBorder="1" applyAlignment="1"/>
    <xf numFmtId="0" fontId="31" fillId="11" borderId="20" xfId="0" applyFont="1" applyFill="1" applyBorder="1"/>
    <xf numFmtId="0" fontId="32" fillId="11" borderId="20" xfId="0" applyFont="1" applyFill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/>
    </xf>
    <xf numFmtId="2" fontId="32" fillId="11" borderId="20" xfId="0" applyNumberFormat="1" applyFont="1" applyFill="1" applyBorder="1" applyAlignment="1">
      <alignment horizontal="center" vertical="center"/>
    </xf>
    <xf numFmtId="166" fontId="32" fillId="11" borderId="20" xfId="0" applyNumberFormat="1" applyFont="1" applyFill="1" applyBorder="1" applyAlignment="1">
      <alignment horizontal="center" vertical="center"/>
    </xf>
    <xf numFmtId="1" fontId="31" fillId="12" borderId="23" xfId="0" applyNumberFormat="1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16" fontId="31" fillId="12" borderId="23" xfId="0" applyNumberFormat="1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left"/>
    </xf>
    <xf numFmtId="0" fontId="31" fillId="12" borderId="23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2" fontId="32" fillId="14" borderId="23" xfId="0" applyNumberFormat="1" applyFont="1" applyFill="1" applyBorder="1" applyAlignment="1">
      <alignment horizontal="center" vertical="center"/>
    </xf>
    <xf numFmtId="10" fontId="32" fillId="14" borderId="23" xfId="0" applyNumberFormat="1" applyFont="1" applyFill="1" applyBorder="1" applyAlignment="1">
      <alignment horizontal="center" vertical="center" wrapText="1"/>
    </xf>
    <xf numFmtId="16" fontId="32" fillId="14" borderId="23" xfId="0" applyNumberFormat="1" applyFont="1" applyFill="1" applyBorder="1" applyAlignment="1">
      <alignment horizontal="center" vertical="center"/>
    </xf>
    <xf numFmtId="0" fontId="1" fillId="12" borderId="24" xfId="0" applyFont="1" applyFill="1" applyBorder="1"/>
    <xf numFmtId="0" fontId="1" fillId="12" borderId="23" xfId="0" applyFont="1" applyFill="1" applyBorder="1"/>
    <xf numFmtId="0" fontId="0" fillId="13" borderId="23" xfId="0" applyFont="1" applyFill="1" applyBorder="1" applyAlignment="1"/>
    <xf numFmtId="15" fontId="31" fillId="12" borderId="23" xfId="0" applyNumberFormat="1" applyFont="1" applyFill="1" applyBorder="1" applyAlignment="1">
      <alignment horizontal="center" vertical="center"/>
    </xf>
    <xf numFmtId="0" fontId="32" fillId="12" borderId="23" xfId="0" applyFont="1" applyFill="1" applyBorder="1"/>
    <xf numFmtId="43" fontId="31" fillId="12" borderId="23" xfId="0" applyNumberFormat="1" applyFont="1" applyFill="1" applyBorder="1" applyAlignment="1">
      <alignment horizontal="center" vertical="top"/>
    </xf>
    <xf numFmtId="0" fontId="31" fillId="12" borderId="23" xfId="0" applyFont="1" applyFill="1" applyBorder="1" applyAlignment="1">
      <alignment horizontal="center" vertical="top"/>
    </xf>
    <xf numFmtId="0" fontId="31" fillId="11" borderId="23" xfId="0" applyFont="1" applyFill="1" applyBorder="1" applyAlignment="1">
      <alignment horizontal="center" vertical="center"/>
    </xf>
    <xf numFmtId="16" fontId="32" fillId="6" borderId="20" xfId="0" applyNumberFormat="1" applyFont="1" applyFill="1" applyBorder="1" applyAlignment="1">
      <alignment horizontal="center" vertical="center"/>
    </xf>
    <xf numFmtId="165" fontId="40" fillId="12" borderId="23" xfId="0" applyNumberFormat="1" applyFont="1" applyFill="1" applyBorder="1" applyAlignment="1">
      <alignment horizontal="center" vertical="center"/>
    </xf>
    <xf numFmtId="0" fontId="1" fillId="18" borderId="23" xfId="0" applyFont="1" applyFill="1" applyBorder="1"/>
    <xf numFmtId="0" fontId="0" fillId="19" borderId="23" xfId="0" applyFont="1" applyFill="1" applyBorder="1" applyAlignment="1"/>
    <xf numFmtId="165" fontId="40" fillId="11" borderId="23" xfId="0" applyNumberFormat="1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3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0" fontId="0" fillId="0" borderId="20" xfId="0" applyBorder="1" applyAlignment="1"/>
    <xf numFmtId="165" fontId="40" fillId="11" borderId="20" xfId="0" applyNumberFormat="1" applyFont="1" applyFill="1" applyBorder="1" applyAlignment="1">
      <alignment horizontal="center" vertical="center"/>
    </xf>
    <xf numFmtId="165" fontId="40" fillId="20" borderId="23" xfId="0" applyNumberFormat="1" applyFont="1" applyFill="1" applyBorder="1" applyAlignment="1">
      <alignment horizontal="center" vertical="center"/>
    </xf>
    <xf numFmtId="0" fontId="40" fillId="11" borderId="20" xfId="0" applyFont="1" applyFill="1" applyBorder="1" applyAlignment="1">
      <alignment horizontal="center" vertical="center"/>
    </xf>
    <xf numFmtId="0" fontId="40" fillId="11" borderId="20" xfId="0" applyFont="1" applyFill="1" applyBorder="1"/>
    <xf numFmtId="0" fontId="32" fillId="21" borderId="20" xfId="0" applyFont="1" applyFill="1" applyBorder="1" applyAlignment="1">
      <alignment horizontal="center" vertical="center"/>
    </xf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166" fontId="32" fillId="20" borderId="20" xfId="0" applyNumberFormat="1" applyFont="1" applyFill="1" applyBorder="1" applyAlignment="1">
      <alignment horizontal="center" vertical="center"/>
    </xf>
    <xf numFmtId="165" fontId="31" fillId="20" borderId="20" xfId="0" applyNumberFormat="1" applyFont="1" applyFill="1" applyBorder="1" applyAlignment="1">
      <alignment horizontal="center" vertical="center"/>
    </xf>
    <xf numFmtId="0" fontId="0" fillId="13" borderId="20" xfId="0" applyFont="1" applyFill="1" applyBorder="1" applyAlignment="1"/>
    <xf numFmtId="0" fontId="32" fillId="23" borderId="20" xfId="0" applyFont="1" applyFill="1" applyBorder="1" applyAlignment="1">
      <alignment horizontal="center" vertical="center"/>
    </xf>
    <xf numFmtId="0" fontId="32" fillId="22" borderId="20" xfId="0" applyFont="1" applyFill="1" applyBorder="1" applyAlignment="1">
      <alignment horizontal="center" vertical="center"/>
    </xf>
    <xf numFmtId="2" fontId="32" fillId="22" borderId="20" xfId="0" applyNumberFormat="1" applyFont="1" applyFill="1" applyBorder="1" applyAlignment="1">
      <alignment horizontal="center" vertical="center"/>
    </xf>
    <xf numFmtId="166" fontId="32" fillId="22" borderId="20" xfId="0" applyNumberFormat="1" applyFont="1" applyFill="1" applyBorder="1" applyAlignment="1">
      <alignment horizontal="center" vertical="center"/>
    </xf>
    <xf numFmtId="165" fontId="31" fillId="22" borderId="20" xfId="0" applyNumberFormat="1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15" fontId="31" fillId="11" borderId="23" xfId="0" applyNumberFormat="1" applyFont="1" applyFill="1" applyBorder="1" applyAlignment="1">
      <alignment horizontal="center" vertical="center"/>
    </xf>
    <xf numFmtId="0" fontId="32" fillId="11" borderId="23" xfId="0" applyFont="1" applyFill="1" applyBorder="1"/>
    <xf numFmtId="43" fontId="31" fillId="11" borderId="23" xfId="0" applyNumberFormat="1" applyFont="1" applyFill="1" applyBorder="1" applyAlignment="1">
      <alignment horizontal="center" vertical="top"/>
    </xf>
    <xf numFmtId="0" fontId="31" fillId="11" borderId="23" xfId="0" applyFont="1" applyFill="1" applyBorder="1" applyAlignment="1">
      <alignment horizontal="center" vertical="top"/>
    </xf>
    <xf numFmtId="0" fontId="31" fillId="20" borderId="20" xfId="0" applyFont="1" applyFill="1" applyBorder="1" applyAlignment="1">
      <alignment horizontal="center" vertical="center"/>
    </xf>
    <xf numFmtId="0" fontId="31" fillId="20" borderId="20" xfId="0" applyFont="1" applyFill="1" applyBorder="1"/>
    <xf numFmtId="0" fontId="31" fillId="22" borderId="20" xfId="0" applyFont="1" applyFill="1" applyBorder="1" applyAlignment="1">
      <alignment horizontal="center" vertical="center"/>
    </xf>
    <xf numFmtId="165" fontId="40" fillId="22" borderId="23" xfId="0" applyNumberFormat="1" applyFont="1" applyFill="1" applyBorder="1" applyAlignment="1">
      <alignment horizontal="center" vertical="center"/>
    </xf>
    <xf numFmtId="0" fontId="31" fillId="22" borderId="20" xfId="0" applyFont="1" applyFill="1" applyBorder="1"/>
    <xf numFmtId="165" fontId="40" fillId="12" borderId="20" xfId="0" applyNumberFormat="1" applyFont="1" applyFill="1" applyBorder="1" applyAlignment="1">
      <alignment horizontal="center" vertical="center"/>
    </xf>
    <xf numFmtId="0" fontId="40" fillId="12" borderId="20" xfId="0" applyFont="1" applyFill="1" applyBorder="1"/>
    <xf numFmtId="0" fontId="40" fillId="12" borderId="20" xfId="0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center" vertical="center"/>
    </xf>
    <xf numFmtId="0" fontId="32" fillId="12" borderId="23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0" fontId="31" fillId="20" borderId="20" xfId="0" applyFont="1" applyFill="1" applyBorder="1" applyAlignment="1">
      <alignment horizontal="center"/>
    </xf>
    <xf numFmtId="1" fontId="31" fillId="11" borderId="20" xfId="0" applyNumberFormat="1" applyFont="1" applyFill="1" applyBorder="1" applyAlignment="1">
      <alignment horizontal="center" vertical="center"/>
    </xf>
    <xf numFmtId="16" fontId="31" fillId="11" borderId="20" xfId="0" applyNumberFormat="1" applyFont="1" applyFill="1" applyBorder="1" applyAlignment="1">
      <alignment horizontal="center" vertical="center"/>
    </xf>
    <xf numFmtId="0" fontId="31" fillId="11" borderId="20" xfId="0" applyFont="1" applyFill="1" applyBorder="1" applyAlignment="1">
      <alignment horizontal="left"/>
    </xf>
    <xf numFmtId="1" fontId="31" fillId="11" borderId="23" xfId="0" applyNumberFormat="1" applyFont="1" applyFill="1" applyBorder="1" applyAlignment="1">
      <alignment horizontal="center" vertical="center"/>
    </xf>
    <xf numFmtId="16" fontId="31" fillId="11" borderId="23" xfId="0" applyNumberFormat="1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left"/>
    </xf>
    <xf numFmtId="0" fontId="32" fillId="11" borderId="23" xfId="0" applyFont="1" applyFill="1" applyBorder="1" applyAlignment="1">
      <alignment horizontal="center" vertical="center"/>
    </xf>
    <xf numFmtId="0" fontId="31" fillId="24" borderId="23" xfId="0" applyFont="1" applyFill="1" applyBorder="1" applyAlignment="1">
      <alignment horizontal="center" vertical="center"/>
    </xf>
    <xf numFmtId="165" fontId="31" fillId="24" borderId="23" xfId="0" applyNumberFormat="1" applyFont="1" applyFill="1" applyBorder="1" applyAlignment="1">
      <alignment horizontal="center" vertical="center"/>
    </xf>
    <xf numFmtId="15" fontId="31" fillId="24" borderId="23" xfId="0" applyNumberFormat="1" applyFont="1" applyFill="1" applyBorder="1" applyAlignment="1">
      <alignment horizontal="center" vertical="center"/>
    </xf>
    <xf numFmtId="0" fontId="32" fillId="24" borderId="23" xfId="0" applyFont="1" applyFill="1" applyBorder="1"/>
    <xf numFmtId="43" fontId="31" fillId="24" borderId="23" xfId="0" applyNumberFormat="1" applyFont="1" applyFill="1" applyBorder="1" applyAlignment="1">
      <alignment horizontal="center" vertical="top"/>
    </xf>
    <xf numFmtId="0" fontId="31" fillId="24" borderId="23" xfId="0" applyFont="1" applyFill="1" applyBorder="1" applyAlignment="1">
      <alignment horizontal="center" vertical="top"/>
    </xf>
    <xf numFmtId="0" fontId="32" fillId="25" borderId="1" xfId="0" applyFont="1" applyFill="1" applyBorder="1" applyAlignment="1">
      <alignment horizontal="center" vertical="center"/>
    </xf>
    <xf numFmtId="2" fontId="32" fillId="25" borderId="1" xfId="0" applyNumberFormat="1" applyFont="1" applyFill="1" applyBorder="1" applyAlignment="1">
      <alignment horizontal="center" vertical="center"/>
    </xf>
    <xf numFmtId="10" fontId="32" fillId="25" borderId="3" xfId="0" applyNumberFormat="1" applyFont="1" applyFill="1" applyBorder="1" applyAlignment="1">
      <alignment horizontal="center" vertical="center" wrapText="1"/>
    </xf>
    <xf numFmtId="0" fontId="32" fillId="25" borderId="20" xfId="0" applyFont="1" applyFill="1" applyBorder="1" applyAlignment="1">
      <alignment horizontal="center" vertical="center"/>
    </xf>
    <xf numFmtId="16" fontId="32" fillId="25" borderId="20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0" fontId="32" fillId="20" borderId="23" xfId="0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1" fontId="31" fillId="20" borderId="23" xfId="0" applyNumberFormat="1" applyFont="1" applyFill="1" applyBorder="1" applyAlignment="1">
      <alignment horizontal="center" vertical="center"/>
    </xf>
    <xf numFmtId="16" fontId="31" fillId="20" borderId="23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left"/>
    </xf>
    <xf numFmtId="0" fontId="32" fillId="21" borderId="1" xfId="0" applyFont="1" applyFill="1" applyBorder="1" applyAlignment="1">
      <alignment horizontal="center" vertical="center"/>
    </xf>
    <xf numFmtId="2" fontId="32" fillId="21" borderId="1" xfId="0" applyNumberFormat="1" applyFont="1" applyFill="1" applyBorder="1" applyAlignment="1">
      <alignment horizontal="center" vertical="center"/>
    </xf>
    <xf numFmtId="10" fontId="32" fillId="21" borderId="3" xfId="0" applyNumberFormat="1" applyFont="1" applyFill="1" applyBorder="1" applyAlignment="1">
      <alignment horizontal="center" vertical="center" wrapText="1"/>
    </xf>
    <xf numFmtId="16" fontId="32" fillId="21" borderId="20" xfId="0" applyNumberFormat="1" applyFont="1" applyFill="1" applyBorder="1" applyAlignment="1">
      <alignment horizontal="center" vertical="center"/>
    </xf>
    <xf numFmtId="0" fontId="0" fillId="17" borderId="0" xfId="0" applyFont="1" applyFill="1" applyAlignment="1"/>
    <xf numFmtId="165" fontId="31" fillId="20" borderId="23" xfId="0" applyNumberFormat="1" applyFont="1" applyFill="1" applyBorder="1" applyAlignment="1">
      <alignment horizontal="center" vertical="center"/>
    </xf>
    <xf numFmtId="0" fontId="31" fillId="24" borderId="20" xfId="0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15" fontId="31" fillId="24" borderId="20" xfId="0" applyNumberFormat="1" applyFont="1" applyFill="1" applyBorder="1" applyAlignment="1">
      <alignment horizontal="center" vertical="center"/>
    </xf>
    <xf numFmtId="0" fontId="32" fillId="24" borderId="20" xfId="0" applyFont="1" applyFill="1" applyBorder="1"/>
    <xf numFmtId="43" fontId="31" fillId="24" borderId="20" xfId="0" applyNumberFormat="1" applyFont="1" applyFill="1" applyBorder="1" applyAlignment="1">
      <alignment horizontal="center" vertical="top"/>
    </xf>
    <xf numFmtId="0" fontId="31" fillId="24" borderId="20" xfId="0" applyFont="1" applyFill="1" applyBorder="1" applyAlignment="1">
      <alignment horizontal="center" vertical="top"/>
    </xf>
    <xf numFmtId="0" fontId="40" fillId="20" borderId="20" xfId="0" applyFont="1" applyFill="1" applyBorder="1" applyAlignment="1">
      <alignment horizontal="center" vertical="center"/>
    </xf>
    <xf numFmtId="0" fontId="40" fillId="20" borderId="20" xfId="0" applyFont="1" applyFill="1" applyBorder="1"/>
    <xf numFmtId="165" fontId="40" fillId="20" borderId="20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0" fontId="32" fillId="20" borderId="23" xfId="0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0" fontId="40" fillId="18" borderId="20" xfId="0" applyFont="1" applyFill="1" applyBorder="1" applyAlignment="1">
      <alignment horizontal="center" vertical="center"/>
    </xf>
    <xf numFmtId="165" fontId="40" fillId="18" borderId="20" xfId="0" applyNumberFormat="1" applyFont="1" applyFill="1" applyBorder="1" applyAlignment="1">
      <alignment horizontal="center" vertical="center"/>
    </xf>
    <xf numFmtId="0" fontId="40" fillId="18" borderId="20" xfId="0" applyFont="1" applyFill="1" applyBorder="1"/>
    <xf numFmtId="0" fontId="32" fillId="26" borderId="20" xfId="0" applyFont="1" applyFill="1" applyBorder="1" applyAlignment="1">
      <alignment horizontal="center" vertical="center"/>
    </xf>
    <xf numFmtId="0" fontId="32" fillId="18" borderId="20" xfId="0" applyFont="1" applyFill="1" applyBorder="1" applyAlignment="1">
      <alignment horizontal="center" vertical="center"/>
    </xf>
    <xf numFmtId="2" fontId="32" fillId="18" borderId="20" xfId="0" applyNumberFormat="1" applyFont="1" applyFill="1" applyBorder="1" applyAlignment="1">
      <alignment horizontal="center" vertical="center"/>
    </xf>
    <xf numFmtId="166" fontId="32" fillId="18" borderId="20" xfId="0" applyNumberFormat="1" applyFont="1" applyFill="1" applyBorder="1" applyAlignment="1">
      <alignment horizontal="center" vertical="center"/>
    </xf>
    <xf numFmtId="165" fontId="31" fillId="18" borderId="20" xfId="0" applyNumberFormat="1" applyFont="1" applyFill="1" applyBorder="1" applyAlignment="1">
      <alignment horizontal="center" vertical="center"/>
    </xf>
    <xf numFmtId="0" fontId="31" fillId="18" borderId="0" xfId="0" applyFont="1" applyFill="1" applyBorder="1"/>
    <xf numFmtId="0" fontId="31" fillId="18" borderId="0" xfId="0" applyFont="1" applyFill="1" applyBorder="1" applyAlignment="1">
      <alignment horizontal="center"/>
    </xf>
    <xf numFmtId="0" fontId="1" fillId="18" borderId="0" xfId="0" applyFont="1" applyFill="1" applyBorder="1"/>
    <xf numFmtId="0" fontId="0" fillId="19" borderId="0" xfId="0" applyFont="1" applyFill="1" applyAlignment="1"/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  <xf numFmtId="0" fontId="31" fillId="20" borderId="21" xfId="0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0" fontId="32" fillId="20" borderId="21" xfId="0" applyFont="1" applyFill="1" applyBorder="1" applyAlignment="1">
      <alignment horizontal="center" vertical="center"/>
    </xf>
    <xf numFmtId="0" fontId="32" fillId="20" borderId="23" xfId="0" applyFont="1" applyFill="1" applyBorder="1" applyAlignment="1">
      <alignment horizontal="center" vertical="center"/>
    </xf>
    <xf numFmtId="16" fontId="32" fillId="20" borderId="21" xfId="0" applyNumberFormat="1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0" fontId="32" fillId="21" borderId="23" xfId="0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215</xdr:row>
      <xdr:rowOff>0</xdr:rowOff>
    </xdr:from>
    <xdr:to>
      <xdr:col>11</xdr:col>
      <xdr:colOff>123825</xdr:colOff>
      <xdr:row>229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216</xdr:row>
      <xdr:rowOff>89647</xdr:rowOff>
    </xdr:from>
    <xdr:to>
      <xdr:col>4</xdr:col>
      <xdr:colOff>605118</xdr:colOff>
      <xdr:row>221</xdr:row>
      <xdr:rowOff>72815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514</xdr:row>
      <xdr:rowOff>4482</xdr:rowOff>
    </xdr:from>
    <xdr:to>
      <xdr:col>12</xdr:col>
      <xdr:colOff>208430</xdr:colOff>
      <xdr:row>523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513</xdr:row>
      <xdr:rowOff>100852</xdr:rowOff>
    </xdr:from>
    <xdr:to>
      <xdr:col>5</xdr:col>
      <xdr:colOff>212911</xdr:colOff>
      <xdr:row>517</xdr:row>
      <xdr:rowOff>112058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21" sqref="B21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44784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82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82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83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82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82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0"/>
  <sheetViews>
    <sheetView zoomScale="85" zoomScaleNormal="85" workbookViewId="0">
      <pane ySplit="10" topLeftCell="A11" activePane="bottomLeft" state="frozen"/>
      <selection activeCell="B10" sqref="B10:M216"/>
      <selection pane="bottomLeft" activeCell="K23" sqref="K23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85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44784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25" t="s">
        <v>16</v>
      </c>
      <c r="B9" s="427" t="s">
        <v>17</v>
      </c>
      <c r="C9" s="427" t="s">
        <v>18</v>
      </c>
      <c r="D9" s="427" t="s">
        <v>19</v>
      </c>
      <c r="E9" s="23" t="s">
        <v>20</v>
      </c>
      <c r="F9" s="23" t="s">
        <v>21</v>
      </c>
      <c r="G9" s="422" t="s">
        <v>22</v>
      </c>
      <c r="H9" s="423"/>
      <c r="I9" s="424"/>
      <c r="J9" s="422" t="s">
        <v>23</v>
      </c>
      <c r="K9" s="423"/>
      <c r="L9" s="424"/>
      <c r="M9" s="23"/>
      <c r="N9" s="24"/>
      <c r="O9" s="24"/>
      <c r="P9" s="24"/>
    </row>
    <row r="10" spans="1:16" ht="59.25" customHeight="1">
      <c r="A10" s="426"/>
      <c r="B10" s="428"/>
      <c r="C10" s="428"/>
      <c r="D10" s="428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44798</v>
      </c>
      <c r="E11" s="32">
        <v>17558.25</v>
      </c>
      <c r="F11" s="32">
        <v>17533.05</v>
      </c>
      <c r="G11" s="33">
        <v>17480.5</v>
      </c>
      <c r="H11" s="33">
        <v>17402.75</v>
      </c>
      <c r="I11" s="33">
        <v>17350.2</v>
      </c>
      <c r="J11" s="33">
        <v>17610.8</v>
      </c>
      <c r="K11" s="33">
        <v>17663.349999999995</v>
      </c>
      <c r="L11" s="33">
        <v>17741.099999999999</v>
      </c>
      <c r="M11" s="34">
        <v>17585.599999999999</v>
      </c>
      <c r="N11" s="34">
        <v>17455.3</v>
      </c>
      <c r="O11" s="35">
        <v>13012650</v>
      </c>
      <c r="P11" s="36">
        <v>-3.0836059419745805E-3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44798</v>
      </c>
      <c r="E12" s="37">
        <v>38356.699999999997</v>
      </c>
      <c r="F12" s="37">
        <v>38337.616666666669</v>
      </c>
      <c r="G12" s="38">
        <v>38224.233333333337</v>
      </c>
      <c r="H12" s="38">
        <v>38091.76666666667</v>
      </c>
      <c r="I12" s="38">
        <v>37978.383333333339</v>
      </c>
      <c r="J12" s="38">
        <v>38470.083333333336</v>
      </c>
      <c r="K12" s="38">
        <v>38583.466666666667</v>
      </c>
      <c r="L12" s="38">
        <v>38715.933333333334</v>
      </c>
      <c r="M12" s="28">
        <v>38451</v>
      </c>
      <c r="N12" s="28">
        <v>38205.15</v>
      </c>
      <c r="O12" s="39">
        <v>3121275</v>
      </c>
      <c r="P12" s="40">
        <v>2.1852824907309647E-2</v>
      </c>
    </row>
    <row r="13" spans="1:16" ht="12.75" customHeight="1">
      <c r="A13" s="28">
        <v>3</v>
      </c>
      <c r="B13" s="29" t="s">
        <v>35</v>
      </c>
      <c r="C13" s="30" t="s">
        <v>792</v>
      </c>
      <c r="D13" s="31">
        <v>44803</v>
      </c>
      <c r="E13" s="37">
        <v>17741</v>
      </c>
      <c r="F13" s="37">
        <v>17740.150000000001</v>
      </c>
      <c r="G13" s="38">
        <v>17661.000000000004</v>
      </c>
      <c r="H13" s="38">
        <v>17581.000000000004</v>
      </c>
      <c r="I13" s="38">
        <v>17501.850000000006</v>
      </c>
      <c r="J13" s="38">
        <v>17820.150000000001</v>
      </c>
      <c r="K13" s="38">
        <v>17899.299999999996</v>
      </c>
      <c r="L13" s="38">
        <v>17979.3</v>
      </c>
      <c r="M13" s="28">
        <v>17819.3</v>
      </c>
      <c r="N13" s="28">
        <v>17660.150000000001</v>
      </c>
      <c r="O13" s="39">
        <v>5760</v>
      </c>
      <c r="P13" s="40">
        <v>3.5971223021582732E-2</v>
      </c>
    </row>
    <row r="14" spans="1:16" ht="12.75" customHeight="1">
      <c r="A14" s="28">
        <v>4</v>
      </c>
      <c r="B14" s="29" t="s">
        <v>35</v>
      </c>
      <c r="C14" s="30" t="s">
        <v>821</v>
      </c>
      <c r="D14" s="31">
        <v>44803</v>
      </c>
      <c r="E14" s="37">
        <v>7294.9</v>
      </c>
      <c r="F14" s="37">
        <v>2431.6333333333332</v>
      </c>
      <c r="G14" s="38">
        <v>4863.2666666666664</v>
      </c>
      <c r="H14" s="38">
        <v>2431.6333333333332</v>
      </c>
      <c r="I14" s="38">
        <v>4863.2666666666664</v>
      </c>
      <c r="J14" s="38">
        <v>4863.2666666666664</v>
      </c>
      <c r="K14" s="38">
        <v>2431.6333333333332</v>
      </c>
      <c r="L14" s="38">
        <v>4863.2666666666664</v>
      </c>
      <c r="M14" s="28">
        <v>0</v>
      </c>
      <c r="N14" s="28">
        <v>0</v>
      </c>
      <c r="O14" s="39">
        <v>225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44798</v>
      </c>
      <c r="E15" s="37">
        <v>824.75</v>
      </c>
      <c r="F15" s="37">
        <v>821.79999999999984</v>
      </c>
      <c r="G15" s="38">
        <v>810.24999999999966</v>
      </c>
      <c r="H15" s="38">
        <v>795.74999999999977</v>
      </c>
      <c r="I15" s="38">
        <v>784.19999999999959</v>
      </c>
      <c r="J15" s="38">
        <v>836.29999999999973</v>
      </c>
      <c r="K15" s="38">
        <v>847.84999999999991</v>
      </c>
      <c r="L15" s="38">
        <v>862.3499999999998</v>
      </c>
      <c r="M15" s="28">
        <v>833.35</v>
      </c>
      <c r="N15" s="28">
        <v>807.3</v>
      </c>
      <c r="O15" s="39">
        <v>3995850</v>
      </c>
      <c r="P15" s="40">
        <v>0.16131422924901187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44798</v>
      </c>
      <c r="E16" s="37">
        <v>2785.85</v>
      </c>
      <c r="F16" s="37">
        <v>2804.2666666666664</v>
      </c>
      <c r="G16" s="38">
        <v>2741.583333333333</v>
      </c>
      <c r="H16" s="38">
        <v>2697.3166666666666</v>
      </c>
      <c r="I16" s="38">
        <v>2634.6333333333332</v>
      </c>
      <c r="J16" s="38">
        <v>2848.5333333333328</v>
      </c>
      <c r="K16" s="38">
        <v>2911.2166666666662</v>
      </c>
      <c r="L16" s="38">
        <v>2955.4833333333327</v>
      </c>
      <c r="M16" s="28">
        <v>2866.95</v>
      </c>
      <c r="N16" s="28">
        <v>2760</v>
      </c>
      <c r="O16" s="39">
        <v>936750</v>
      </c>
      <c r="P16" s="40">
        <v>0.10890796093518793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44798</v>
      </c>
      <c r="E17" s="37">
        <v>19673.150000000001</v>
      </c>
      <c r="F17" s="37">
        <v>19974.366666666669</v>
      </c>
      <c r="G17" s="38">
        <v>19298.783333333336</v>
      </c>
      <c r="H17" s="38">
        <v>18924.416666666668</v>
      </c>
      <c r="I17" s="38">
        <v>18248.833333333336</v>
      </c>
      <c r="J17" s="38">
        <v>20348.733333333337</v>
      </c>
      <c r="K17" s="38">
        <v>21024.316666666666</v>
      </c>
      <c r="L17" s="38">
        <v>21398.683333333338</v>
      </c>
      <c r="M17" s="28">
        <v>20649.95</v>
      </c>
      <c r="N17" s="28">
        <v>19600</v>
      </c>
      <c r="O17" s="39">
        <v>41040</v>
      </c>
      <c r="P17" s="40">
        <v>3.9138943248532287E-3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44798</v>
      </c>
      <c r="E18" s="37">
        <v>106.15</v>
      </c>
      <c r="F18" s="37">
        <v>106.35000000000001</v>
      </c>
      <c r="G18" s="38">
        <v>105.60000000000002</v>
      </c>
      <c r="H18" s="38">
        <v>105.05000000000001</v>
      </c>
      <c r="I18" s="38">
        <v>104.30000000000003</v>
      </c>
      <c r="J18" s="38">
        <v>106.90000000000002</v>
      </c>
      <c r="K18" s="38">
        <v>107.64999999999999</v>
      </c>
      <c r="L18" s="38">
        <v>108.20000000000002</v>
      </c>
      <c r="M18" s="28">
        <v>107.1</v>
      </c>
      <c r="N18" s="28">
        <v>105.8</v>
      </c>
      <c r="O18" s="39">
        <v>21340800</v>
      </c>
      <c r="P18" s="40">
        <v>2.2825259954349481E-3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44798</v>
      </c>
      <c r="E19" s="37">
        <v>278.8</v>
      </c>
      <c r="F19" s="37">
        <v>279.98333333333335</v>
      </c>
      <c r="G19" s="38">
        <v>275.66666666666669</v>
      </c>
      <c r="H19" s="38">
        <v>272.53333333333336</v>
      </c>
      <c r="I19" s="38">
        <v>268.2166666666667</v>
      </c>
      <c r="J19" s="38">
        <v>283.11666666666667</v>
      </c>
      <c r="K19" s="38">
        <v>287.43333333333328</v>
      </c>
      <c r="L19" s="38">
        <v>290.56666666666666</v>
      </c>
      <c r="M19" s="28">
        <v>284.3</v>
      </c>
      <c r="N19" s="28">
        <v>276.85000000000002</v>
      </c>
      <c r="O19" s="39">
        <v>12428000</v>
      </c>
      <c r="P19" s="40">
        <v>1.2926467471922018E-2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44798</v>
      </c>
      <c r="E20" s="37">
        <v>2239</v>
      </c>
      <c r="F20" s="37">
        <v>2235</v>
      </c>
      <c r="G20" s="38">
        <v>2226.4</v>
      </c>
      <c r="H20" s="38">
        <v>2213.8000000000002</v>
      </c>
      <c r="I20" s="38">
        <v>2205.2000000000003</v>
      </c>
      <c r="J20" s="38">
        <v>2247.6</v>
      </c>
      <c r="K20" s="38">
        <v>2256.2000000000003</v>
      </c>
      <c r="L20" s="38">
        <v>2268.7999999999997</v>
      </c>
      <c r="M20" s="28">
        <v>2243.6</v>
      </c>
      <c r="N20" s="28">
        <v>2222.4</v>
      </c>
      <c r="O20" s="39">
        <v>2404750</v>
      </c>
      <c r="P20" s="40">
        <v>2.1450568121482425E-2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44798</v>
      </c>
      <c r="E21" s="37">
        <v>2834</v>
      </c>
      <c r="F21" s="37">
        <v>2821.4500000000003</v>
      </c>
      <c r="G21" s="38">
        <v>2799.3000000000006</v>
      </c>
      <c r="H21" s="38">
        <v>2764.6000000000004</v>
      </c>
      <c r="I21" s="38">
        <v>2742.4500000000007</v>
      </c>
      <c r="J21" s="38">
        <v>2856.1500000000005</v>
      </c>
      <c r="K21" s="38">
        <v>2878.3</v>
      </c>
      <c r="L21" s="38">
        <v>2913.0000000000005</v>
      </c>
      <c r="M21" s="28">
        <v>2843.6</v>
      </c>
      <c r="N21" s="28">
        <v>2786.75</v>
      </c>
      <c r="O21" s="39">
        <v>19574500</v>
      </c>
      <c r="P21" s="40">
        <v>-9.1369273601619849E-3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44798</v>
      </c>
      <c r="E22" s="37">
        <v>794.6</v>
      </c>
      <c r="F22" s="37">
        <v>794.93333333333339</v>
      </c>
      <c r="G22" s="38">
        <v>779.91666666666674</v>
      </c>
      <c r="H22" s="38">
        <v>765.23333333333335</v>
      </c>
      <c r="I22" s="38">
        <v>750.2166666666667</v>
      </c>
      <c r="J22" s="38">
        <v>809.61666666666679</v>
      </c>
      <c r="K22" s="38">
        <v>824.63333333333344</v>
      </c>
      <c r="L22" s="38">
        <v>839.31666666666683</v>
      </c>
      <c r="M22" s="28">
        <v>809.95</v>
      </c>
      <c r="N22" s="28">
        <v>780.25</v>
      </c>
      <c r="O22" s="39">
        <v>74817500</v>
      </c>
      <c r="P22" s="40">
        <v>-1.3091940377258937E-2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44798</v>
      </c>
      <c r="E23" s="37">
        <v>2937.2</v>
      </c>
      <c r="F23" s="37">
        <v>2942.4666666666667</v>
      </c>
      <c r="G23" s="38">
        <v>2920.2333333333336</v>
      </c>
      <c r="H23" s="38">
        <v>2903.2666666666669</v>
      </c>
      <c r="I23" s="38">
        <v>2881.0333333333338</v>
      </c>
      <c r="J23" s="38">
        <v>2959.4333333333334</v>
      </c>
      <c r="K23" s="38">
        <v>2981.6666666666661</v>
      </c>
      <c r="L23" s="38">
        <v>2998.6333333333332</v>
      </c>
      <c r="M23" s="28">
        <v>2964.7</v>
      </c>
      <c r="N23" s="28">
        <v>2925.5</v>
      </c>
      <c r="O23" s="39">
        <v>476200</v>
      </c>
      <c r="P23" s="40">
        <v>-2.137279079325935E-2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44798</v>
      </c>
      <c r="E24" s="37">
        <v>508.85</v>
      </c>
      <c r="F24" s="37">
        <v>509.13333333333338</v>
      </c>
      <c r="G24" s="38">
        <v>504.21666666666681</v>
      </c>
      <c r="H24" s="38">
        <v>499.58333333333343</v>
      </c>
      <c r="I24" s="38">
        <v>494.66666666666686</v>
      </c>
      <c r="J24" s="38">
        <v>513.76666666666677</v>
      </c>
      <c r="K24" s="38">
        <v>518.68333333333339</v>
      </c>
      <c r="L24" s="38">
        <v>523.31666666666672</v>
      </c>
      <c r="M24" s="28">
        <v>514.04999999999995</v>
      </c>
      <c r="N24" s="28">
        <v>504.5</v>
      </c>
      <c r="O24" s="39">
        <v>6646000</v>
      </c>
      <c r="P24" s="40">
        <v>-9.685590821040084E-3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44798</v>
      </c>
      <c r="E25" s="37">
        <v>381.75</v>
      </c>
      <c r="F25" s="37">
        <v>381.65000000000003</v>
      </c>
      <c r="G25" s="38">
        <v>380.10000000000008</v>
      </c>
      <c r="H25" s="38">
        <v>378.45000000000005</v>
      </c>
      <c r="I25" s="38">
        <v>376.90000000000009</v>
      </c>
      <c r="J25" s="38">
        <v>383.30000000000007</v>
      </c>
      <c r="K25" s="38">
        <v>384.85</v>
      </c>
      <c r="L25" s="38">
        <v>386.50000000000006</v>
      </c>
      <c r="M25" s="28">
        <v>383.2</v>
      </c>
      <c r="N25" s="28">
        <v>380</v>
      </c>
      <c r="O25" s="39">
        <v>51318000</v>
      </c>
      <c r="P25" s="40">
        <v>-5.8234822331485166E-3</v>
      </c>
    </row>
    <row r="26" spans="1:16" ht="12.75" customHeight="1">
      <c r="A26" s="28">
        <v>16</v>
      </c>
      <c r="B26" s="227" t="s">
        <v>44</v>
      </c>
      <c r="C26" s="30" t="s">
        <v>53</v>
      </c>
      <c r="D26" s="31">
        <v>44798</v>
      </c>
      <c r="E26" s="37">
        <v>4521.6000000000004</v>
      </c>
      <c r="F26" s="37">
        <v>4517.1500000000005</v>
      </c>
      <c r="G26" s="38">
        <v>4407.6500000000015</v>
      </c>
      <c r="H26" s="38">
        <v>4293.7000000000007</v>
      </c>
      <c r="I26" s="38">
        <v>4184.2000000000016</v>
      </c>
      <c r="J26" s="38">
        <v>4631.1000000000013</v>
      </c>
      <c r="K26" s="38">
        <v>4740.5999999999995</v>
      </c>
      <c r="L26" s="38">
        <v>4854.5500000000011</v>
      </c>
      <c r="M26" s="28">
        <v>4626.6499999999996</v>
      </c>
      <c r="N26" s="28">
        <v>4403.2</v>
      </c>
      <c r="O26" s="39">
        <v>1861125</v>
      </c>
      <c r="P26" s="40">
        <v>4.2501050273071002E-2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44798</v>
      </c>
      <c r="E27" s="37">
        <v>229.55</v>
      </c>
      <c r="F27" s="37">
        <v>228.85</v>
      </c>
      <c r="G27" s="38">
        <v>226.95</v>
      </c>
      <c r="H27" s="38">
        <v>224.35</v>
      </c>
      <c r="I27" s="38">
        <v>222.45</v>
      </c>
      <c r="J27" s="38">
        <v>231.45</v>
      </c>
      <c r="K27" s="38">
        <v>233.35000000000002</v>
      </c>
      <c r="L27" s="38">
        <v>235.95</v>
      </c>
      <c r="M27" s="28">
        <v>230.75</v>
      </c>
      <c r="N27" s="28">
        <v>226.25</v>
      </c>
      <c r="O27" s="39">
        <v>12103000</v>
      </c>
      <c r="P27" s="40">
        <v>-8.8850673545428482E-3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44798</v>
      </c>
      <c r="E28" s="37">
        <v>147.69999999999999</v>
      </c>
      <c r="F28" s="37">
        <v>146.73333333333332</v>
      </c>
      <c r="G28" s="38">
        <v>145.26666666666665</v>
      </c>
      <c r="H28" s="38">
        <v>142.83333333333334</v>
      </c>
      <c r="I28" s="38">
        <v>141.36666666666667</v>
      </c>
      <c r="J28" s="38">
        <v>149.16666666666663</v>
      </c>
      <c r="K28" s="38">
        <v>150.63333333333327</v>
      </c>
      <c r="L28" s="38">
        <v>153.06666666666661</v>
      </c>
      <c r="M28" s="28">
        <v>148.19999999999999</v>
      </c>
      <c r="N28" s="28">
        <v>144.30000000000001</v>
      </c>
      <c r="O28" s="39">
        <v>41190000</v>
      </c>
      <c r="P28" s="40">
        <v>-5.4328141977544372E-3</v>
      </c>
    </row>
    <row r="29" spans="1:16" ht="12.75" customHeight="1">
      <c r="A29" s="28">
        <v>19</v>
      </c>
      <c r="B29" s="228" t="s">
        <v>56</v>
      </c>
      <c r="C29" s="30" t="s">
        <v>57</v>
      </c>
      <c r="D29" s="31">
        <v>44798</v>
      </c>
      <c r="E29" s="37">
        <v>3426.3</v>
      </c>
      <c r="F29" s="37">
        <v>3432.4500000000003</v>
      </c>
      <c r="G29" s="38">
        <v>3405.8500000000004</v>
      </c>
      <c r="H29" s="38">
        <v>3385.4</v>
      </c>
      <c r="I29" s="38">
        <v>3358.8</v>
      </c>
      <c r="J29" s="38">
        <v>3452.9000000000005</v>
      </c>
      <c r="K29" s="38">
        <v>3479.5</v>
      </c>
      <c r="L29" s="38">
        <v>3499.9500000000007</v>
      </c>
      <c r="M29" s="28">
        <v>3459.05</v>
      </c>
      <c r="N29" s="28">
        <v>3412</v>
      </c>
      <c r="O29" s="39">
        <v>5772800</v>
      </c>
      <c r="P29" s="40">
        <v>-1.2859097127222982E-2</v>
      </c>
    </row>
    <row r="30" spans="1:16" ht="12.75" customHeight="1">
      <c r="A30" s="28">
        <v>20</v>
      </c>
      <c r="B30" s="29" t="s">
        <v>44</v>
      </c>
      <c r="C30" s="30" t="s">
        <v>302</v>
      </c>
      <c r="D30" s="31">
        <v>44798</v>
      </c>
      <c r="E30" s="37">
        <v>1942.15</v>
      </c>
      <c r="F30" s="37">
        <v>1963</v>
      </c>
      <c r="G30" s="38">
        <v>1911.65</v>
      </c>
      <c r="H30" s="38">
        <v>1881.15</v>
      </c>
      <c r="I30" s="38">
        <v>1829.8000000000002</v>
      </c>
      <c r="J30" s="38">
        <v>1993.5</v>
      </c>
      <c r="K30" s="38">
        <v>2044.85</v>
      </c>
      <c r="L30" s="38">
        <v>2075.35</v>
      </c>
      <c r="M30" s="28">
        <v>2014.35</v>
      </c>
      <c r="N30" s="28">
        <v>1932.5</v>
      </c>
      <c r="O30" s="39">
        <v>618475</v>
      </c>
      <c r="P30" s="40">
        <v>-8.7996755879967553E-2</v>
      </c>
    </row>
    <row r="31" spans="1:16" ht="12.75" customHeight="1">
      <c r="A31" s="28">
        <v>21</v>
      </c>
      <c r="B31" s="29" t="s">
        <v>44</v>
      </c>
      <c r="C31" s="30" t="s">
        <v>303</v>
      </c>
      <c r="D31" s="31">
        <v>44798</v>
      </c>
      <c r="E31" s="37">
        <v>9393.35</v>
      </c>
      <c r="F31" s="37">
        <v>9435.6</v>
      </c>
      <c r="G31" s="38">
        <v>9336.8000000000011</v>
      </c>
      <c r="H31" s="38">
        <v>9280.25</v>
      </c>
      <c r="I31" s="38">
        <v>9181.4500000000007</v>
      </c>
      <c r="J31" s="38">
        <v>9492.1500000000015</v>
      </c>
      <c r="K31" s="38">
        <v>9590.9500000000007</v>
      </c>
      <c r="L31" s="38">
        <v>9647.5000000000018</v>
      </c>
      <c r="M31" s="28">
        <v>9534.4</v>
      </c>
      <c r="N31" s="28">
        <v>9379.0499999999993</v>
      </c>
      <c r="O31" s="39">
        <v>117750</v>
      </c>
      <c r="P31" s="40">
        <v>0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44798</v>
      </c>
      <c r="E32" s="37">
        <v>643.04999999999995</v>
      </c>
      <c r="F32" s="37">
        <v>645.74999999999989</v>
      </c>
      <c r="G32" s="38">
        <v>635.8499999999998</v>
      </c>
      <c r="H32" s="38">
        <v>628.64999999999986</v>
      </c>
      <c r="I32" s="38">
        <v>618.74999999999977</v>
      </c>
      <c r="J32" s="38">
        <v>652.94999999999982</v>
      </c>
      <c r="K32" s="38">
        <v>662.84999999999991</v>
      </c>
      <c r="L32" s="38">
        <v>670.04999999999984</v>
      </c>
      <c r="M32" s="28">
        <v>655.65</v>
      </c>
      <c r="N32" s="28">
        <v>638.54999999999995</v>
      </c>
      <c r="O32" s="39">
        <v>6609000</v>
      </c>
      <c r="P32" s="40">
        <v>4.712678625722104E-3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44798</v>
      </c>
      <c r="E33" s="37">
        <v>567.45000000000005</v>
      </c>
      <c r="F33" s="37">
        <v>569.48333333333335</v>
      </c>
      <c r="G33" s="38">
        <v>561.91666666666674</v>
      </c>
      <c r="H33" s="38">
        <v>556.38333333333344</v>
      </c>
      <c r="I33" s="38">
        <v>548.81666666666683</v>
      </c>
      <c r="J33" s="38">
        <v>575.01666666666665</v>
      </c>
      <c r="K33" s="38">
        <v>582.58333333333326</v>
      </c>
      <c r="L33" s="38">
        <v>588.11666666666656</v>
      </c>
      <c r="M33" s="28">
        <v>577.04999999999995</v>
      </c>
      <c r="N33" s="28">
        <v>563.95000000000005</v>
      </c>
      <c r="O33" s="39">
        <v>13049000</v>
      </c>
      <c r="P33" s="40">
        <v>-5.6389545073535011E-3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44798</v>
      </c>
      <c r="E34" s="37">
        <v>742.55</v>
      </c>
      <c r="F34" s="37">
        <v>743.83333333333337</v>
      </c>
      <c r="G34" s="38">
        <v>737.66666666666674</v>
      </c>
      <c r="H34" s="38">
        <v>732.78333333333342</v>
      </c>
      <c r="I34" s="38">
        <v>726.61666666666679</v>
      </c>
      <c r="J34" s="38">
        <v>748.7166666666667</v>
      </c>
      <c r="K34" s="38">
        <v>754.88333333333344</v>
      </c>
      <c r="L34" s="38">
        <v>759.76666666666665</v>
      </c>
      <c r="M34" s="28">
        <v>750</v>
      </c>
      <c r="N34" s="28">
        <v>738.95</v>
      </c>
      <c r="O34" s="39">
        <v>50166000</v>
      </c>
      <c r="P34" s="40">
        <v>1.8692932633546625E-3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44798</v>
      </c>
      <c r="E35" s="37">
        <v>4037.95</v>
      </c>
      <c r="F35" s="37">
        <v>4038.8000000000006</v>
      </c>
      <c r="G35" s="38">
        <v>4014.4500000000012</v>
      </c>
      <c r="H35" s="38">
        <v>3990.9500000000007</v>
      </c>
      <c r="I35" s="38">
        <v>3966.6000000000013</v>
      </c>
      <c r="J35" s="38">
        <v>4062.3000000000011</v>
      </c>
      <c r="K35" s="38">
        <v>4086.6500000000005</v>
      </c>
      <c r="L35" s="38">
        <v>4110.1500000000015</v>
      </c>
      <c r="M35" s="28">
        <v>4063.15</v>
      </c>
      <c r="N35" s="28">
        <v>4015.3</v>
      </c>
      <c r="O35" s="39">
        <v>1871250</v>
      </c>
      <c r="P35" s="40">
        <v>8.3524181597736773E-3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44798</v>
      </c>
      <c r="E36" s="37">
        <v>15673.85</v>
      </c>
      <c r="F36" s="37">
        <v>15606.816666666666</v>
      </c>
      <c r="G36" s="38">
        <v>15518.633333333331</v>
      </c>
      <c r="H36" s="38">
        <v>15363.416666666666</v>
      </c>
      <c r="I36" s="38">
        <v>15275.233333333332</v>
      </c>
      <c r="J36" s="38">
        <v>15762.033333333331</v>
      </c>
      <c r="K36" s="38">
        <v>15850.216666666665</v>
      </c>
      <c r="L36" s="38">
        <v>16005.433333333331</v>
      </c>
      <c r="M36" s="28">
        <v>15695</v>
      </c>
      <c r="N36" s="28">
        <v>15451.6</v>
      </c>
      <c r="O36" s="39">
        <v>743400</v>
      </c>
      <c r="P36" s="40">
        <v>-3.2912709769741123E-2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44798</v>
      </c>
      <c r="E37" s="37">
        <v>7185.5</v>
      </c>
      <c r="F37" s="37">
        <v>7238.833333333333</v>
      </c>
      <c r="G37" s="38">
        <v>7080.6666666666661</v>
      </c>
      <c r="H37" s="38">
        <v>6975.833333333333</v>
      </c>
      <c r="I37" s="38">
        <v>6817.6666666666661</v>
      </c>
      <c r="J37" s="38">
        <v>7343.6666666666661</v>
      </c>
      <c r="K37" s="38">
        <v>7501.8333333333321</v>
      </c>
      <c r="L37" s="38">
        <v>7606.6666666666661</v>
      </c>
      <c r="M37" s="28">
        <v>7397</v>
      </c>
      <c r="N37" s="28">
        <v>7134</v>
      </c>
      <c r="O37" s="39">
        <v>4635875</v>
      </c>
      <c r="P37" s="40">
        <v>1.6694994243105433E-2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44798</v>
      </c>
      <c r="E38" s="37">
        <v>2161.6999999999998</v>
      </c>
      <c r="F38" s="37">
        <v>2154.0666666666666</v>
      </c>
      <c r="G38" s="38">
        <v>2139.1333333333332</v>
      </c>
      <c r="H38" s="38">
        <v>2116.5666666666666</v>
      </c>
      <c r="I38" s="38">
        <v>2101.6333333333332</v>
      </c>
      <c r="J38" s="38">
        <v>2176.6333333333332</v>
      </c>
      <c r="K38" s="38">
        <v>2191.5666666666666</v>
      </c>
      <c r="L38" s="38">
        <v>2214.1333333333332</v>
      </c>
      <c r="M38" s="28">
        <v>2169</v>
      </c>
      <c r="N38" s="28">
        <v>2131.5</v>
      </c>
      <c r="O38" s="39">
        <v>2025000</v>
      </c>
      <c r="P38" s="40">
        <v>8.5163603765127747E-3</v>
      </c>
    </row>
    <row r="39" spans="1:16" ht="12.75" customHeight="1">
      <c r="A39" s="28">
        <v>29</v>
      </c>
      <c r="B39" s="29" t="s">
        <v>44</v>
      </c>
      <c r="C39" s="30" t="s">
        <v>309</v>
      </c>
      <c r="D39" s="31">
        <v>44798</v>
      </c>
      <c r="E39" s="37">
        <v>331.9</v>
      </c>
      <c r="F39" s="37">
        <v>338.06666666666666</v>
      </c>
      <c r="G39" s="38">
        <v>323.33333333333331</v>
      </c>
      <c r="H39" s="38">
        <v>314.76666666666665</v>
      </c>
      <c r="I39" s="38">
        <v>300.0333333333333</v>
      </c>
      <c r="J39" s="38">
        <v>346.63333333333333</v>
      </c>
      <c r="K39" s="38">
        <v>361.36666666666667</v>
      </c>
      <c r="L39" s="38">
        <v>369.93333333333334</v>
      </c>
      <c r="M39" s="28">
        <v>352.8</v>
      </c>
      <c r="N39" s="28">
        <v>329.5</v>
      </c>
      <c r="O39" s="39">
        <v>9040000</v>
      </c>
      <c r="P39" s="40">
        <v>-0.10331693382002857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44798</v>
      </c>
      <c r="E40" s="37">
        <v>274.3</v>
      </c>
      <c r="F40" s="37">
        <v>274.53333333333336</v>
      </c>
      <c r="G40" s="38">
        <v>272.16666666666674</v>
      </c>
      <c r="H40" s="38">
        <v>270.03333333333336</v>
      </c>
      <c r="I40" s="38">
        <v>267.66666666666674</v>
      </c>
      <c r="J40" s="38">
        <v>276.66666666666674</v>
      </c>
      <c r="K40" s="38">
        <v>279.03333333333342</v>
      </c>
      <c r="L40" s="38">
        <v>281.16666666666674</v>
      </c>
      <c r="M40" s="28">
        <v>276.89999999999998</v>
      </c>
      <c r="N40" s="28">
        <v>272.39999999999998</v>
      </c>
      <c r="O40" s="39">
        <v>31624200</v>
      </c>
      <c r="P40" s="40">
        <v>1.0177092916283348E-2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44798</v>
      </c>
      <c r="E41" s="37">
        <v>118.95</v>
      </c>
      <c r="F41" s="37">
        <v>119.11666666666667</v>
      </c>
      <c r="G41" s="38">
        <v>118.03333333333335</v>
      </c>
      <c r="H41" s="38">
        <v>117.11666666666667</v>
      </c>
      <c r="I41" s="38">
        <v>116.03333333333335</v>
      </c>
      <c r="J41" s="38">
        <v>120.03333333333335</v>
      </c>
      <c r="K41" s="38">
        <v>121.11666666666666</v>
      </c>
      <c r="L41" s="38">
        <v>122.03333333333335</v>
      </c>
      <c r="M41" s="28">
        <v>120.2</v>
      </c>
      <c r="N41" s="28">
        <v>118.2</v>
      </c>
      <c r="O41" s="39">
        <v>101216700</v>
      </c>
      <c r="P41" s="40">
        <v>-1.4428348819761066E-3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44798</v>
      </c>
      <c r="E42" s="37">
        <v>1886.1</v>
      </c>
      <c r="F42" s="37">
        <v>1891.2666666666667</v>
      </c>
      <c r="G42" s="38">
        <v>1869.8333333333333</v>
      </c>
      <c r="H42" s="38">
        <v>1853.5666666666666</v>
      </c>
      <c r="I42" s="38">
        <v>1832.1333333333332</v>
      </c>
      <c r="J42" s="38">
        <v>1907.5333333333333</v>
      </c>
      <c r="K42" s="38">
        <v>1928.9666666666667</v>
      </c>
      <c r="L42" s="38">
        <v>1945.2333333333333</v>
      </c>
      <c r="M42" s="28">
        <v>1912.7</v>
      </c>
      <c r="N42" s="28">
        <v>1875</v>
      </c>
      <c r="O42" s="39">
        <v>2134550</v>
      </c>
      <c r="P42" s="40">
        <v>2.0375969501774682E-2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44798</v>
      </c>
      <c r="E43" s="37">
        <v>288.89999999999998</v>
      </c>
      <c r="F43" s="37">
        <v>286.86666666666662</v>
      </c>
      <c r="G43" s="38">
        <v>284.03333333333325</v>
      </c>
      <c r="H43" s="38">
        <v>279.16666666666663</v>
      </c>
      <c r="I43" s="38">
        <v>276.33333333333326</v>
      </c>
      <c r="J43" s="38">
        <v>291.73333333333323</v>
      </c>
      <c r="K43" s="38">
        <v>294.56666666666661</v>
      </c>
      <c r="L43" s="38">
        <v>299.43333333333322</v>
      </c>
      <c r="M43" s="28">
        <v>289.7</v>
      </c>
      <c r="N43" s="28">
        <v>282</v>
      </c>
      <c r="O43" s="39">
        <v>27230800</v>
      </c>
      <c r="P43" s="40">
        <v>2.3568061705470648E-2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44798</v>
      </c>
      <c r="E44" s="37">
        <v>665.2</v>
      </c>
      <c r="F44" s="37">
        <v>669.51666666666677</v>
      </c>
      <c r="G44" s="38">
        <v>659.18333333333351</v>
      </c>
      <c r="H44" s="38">
        <v>653.16666666666674</v>
      </c>
      <c r="I44" s="38">
        <v>642.83333333333348</v>
      </c>
      <c r="J44" s="38">
        <v>675.53333333333353</v>
      </c>
      <c r="K44" s="38">
        <v>685.86666666666679</v>
      </c>
      <c r="L44" s="38">
        <v>691.88333333333355</v>
      </c>
      <c r="M44" s="28">
        <v>679.85</v>
      </c>
      <c r="N44" s="28">
        <v>663.5</v>
      </c>
      <c r="O44" s="39">
        <v>6941000</v>
      </c>
      <c r="P44" s="40">
        <v>-3.8988729820286325E-2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44798</v>
      </c>
      <c r="E45" s="37">
        <v>715.85</v>
      </c>
      <c r="F45" s="37">
        <v>715.86666666666679</v>
      </c>
      <c r="G45" s="38">
        <v>711.43333333333362</v>
      </c>
      <c r="H45" s="38">
        <v>707.01666666666688</v>
      </c>
      <c r="I45" s="38">
        <v>702.58333333333371</v>
      </c>
      <c r="J45" s="38">
        <v>720.28333333333353</v>
      </c>
      <c r="K45" s="38">
        <v>724.7166666666667</v>
      </c>
      <c r="L45" s="38">
        <v>729.13333333333344</v>
      </c>
      <c r="M45" s="28">
        <v>720.3</v>
      </c>
      <c r="N45" s="28">
        <v>711.45</v>
      </c>
      <c r="O45" s="39">
        <v>7334000</v>
      </c>
      <c r="P45" s="40">
        <v>1.2144631520839083E-2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44798</v>
      </c>
      <c r="E46" s="37">
        <v>716.4</v>
      </c>
      <c r="F46" s="37">
        <v>714.04999999999984</v>
      </c>
      <c r="G46" s="38">
        <v>709.54999999999973</v>
      </c>
      <c r="H46" s="38">
        <v>702.69999999999993</v>
      </c>
      <c r="I46" s="38">
        <v>698.19999999999982</v>
      </c>
      <c r="J46" s="38">
        <v>720.89999999999964</v>
      </c>
      <c r="K46" s="38">
        <v>725.39999999999986</v>
      </c>
      <c r="L46" s="38">
        <v>732.24999999999955</v>
      </c>
      <c r="M46" s="28">
        <v>718.55</v>
      </c>
      <c r="N46" s="28">
        <v>707.2</v>
      </c>
      <c r="O46" s="39">
        <v>48383500</v>
      </c>
      <c r="P46" s="40">
        <v>-5.7794057794057795E-2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44798</v>
      </c>
      <c r="E47" s="37">
        <v>52.6</v>
      </c>
      <c r="F47" s="37">
        <v>52.366666666666674</v>
      </c>
      <c r="G47" s="38">
        <v>51.683333333333351</v>
      </c>
      <c r="H47" s="38">
        <v>50.76666666666668</v>
      </c>
      <c r="I47" s="38">
        <v>50.083333333333357</v>
      </c>
      <c r="J47" s="38">
        <v>53.283333333333346</v>
      </c>
      <c r="K47" s="38">
        <v>53.966666666666669</v>
      </c>
      <c r="L47" s="38">
        <v>54.88333333333334</v>
      </c>
      <c r="M47" s="28">
        <v>53.05</v>
      </c>
      <c r="N47" s="28">
        <v>51.45</v>
      </c>
      <c r="O47" s="39">
        <v>94678500</v>
      </c>
      <c r="P47" s="40">
        <v>-3.0956329463792151E-3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44798</v>
      </c>
      <c r="E48" s="37">
        <v>315.10000000000002</v>
      </c>
      <c r="F48" s="37">
        <v>315.7166666666667</v>
      </c>
      <c r="G48" s="38">
        <v>313.18333333333339</v>
      </c>
      <c r="H48" s="38">
        <v>311.26666666666671</v>
      </c>
      <c r="I48" s="38">
        <v>308.73333333333341</v>
      </c>
      <c r="J48" s="38">
        <v>317.63333333333338</v>
      </c>
      <c r="K48" s="38">
        <v>320.16666666666669</v>
      </c>
      <c r="L48" s="38">
        <v>322.08333333333337</v>
      </c>
      <c r="M48" s="28">
        <v>318.25</v>
      </c>
      <c r="N48" s="28">
        <v>313.8</v>
      </c>
      <c r="O48" s="39">
        <v>17112000</v>
      </c>
      <c r="P48" s="40">
        <v>-2.6874496103198063E-4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44798</v>
      </c>
      <c r="E49" s="37">
        <v>17331.5</v>
      </c>
      <c r="F49" s="37">
        <v>17415.850000000002</v>
      </c>
      <c r="G49" s="38">
        <v>17181.700000000004</v>
      </c>
      <c r="H49" s="38">
        <v>17031.900000000001</v>
      </c>
      <c r="I49" s="38">
        <v>16797.750000000004</v>
      </c>
      <c r="J49" s="38">
        <v>17565.650000000005</v>
      </c>
      <c r="K49" s="38">
        <v>17799.800000000007</v>
      </c>
      <c r="L49" s="38">
        <v>17949.600000000006</v>
      </c>
      <c r="M49" s="28">
        <v>17650</v>
      </c>
      <c r="N49" s="28">
        <v>17266.05</v>
      </c>
      <c r="O49" s="39">
        <v>169800</v>
      </c>
      <c r="P49" s="40">
        <v>2.5981873111782478E-2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44798</v>
      </c>
      <c r="E50" s="37">
        <v>323.85000000000002</v>
      </c>
      <c r="F50" s="37">
        <v>323.38333333333338</v>
      </c>
      <c r="G50" s="38">
        <v>321.46666666666675</v>
      </c>
      <c r="H50" s="38">
        <v>319.08333333333337</v>
      </c>
      <c r="I50" s="38">
        <v>317.16666666666674</v>
      </c>
      <c r="J50" s="38">
        <v>325.76666666666677</v>
      </c>
      <c r="K50" s="38">
        <v>327.68333333333339</v>
      </c>
      <c r="L50" s="38">
        <v>330.06666666666678</v>
      </c>
      <c r="M50" s="28">
        <v>325.3</v>
      </c>
      <c r="N50" s="28">
        <v>321</v>
      </c>
      <c r="O50" s="39">
        <v>15120000</v>
      </c>
      <c r="P50" s="40">
        <v>-3.0358998037631306E-2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44798</v>
      </c>
      <c r="E51" s="37">
        <v>3661.5</v>
      </c>
      <c r="F51" s="37">
        <v>3662.75</v>
      </c>
      <c r="G51" s="38">
        <v>3639.15</v>
      </c>
      <c r="H51" s="38">
        <v>3616.8</v>
      </c>
      <c r="I51" s="38">
        <v>3593.2000000000003</v>
      </c>
      <c r="J51" s="38">
        <v>3685.1</v>
      </c>
      <c r="K51" s="38">
        <v>3708.7000000000003</v>
      </c>
      <c r="L51" s="38">
        <v>3731.0499999999997</v>
      </c>
      <c r="M51" s="28">
        <v>3686.35</v>
      </c>
      <c r="N51" s="28">
        <v>3640.4</v>
      </c>
      <c r="O51" s="39">
        <v>1885200</v>
      </c>
      <c r="P51" s="40">
        <v>1.2746972594008922E-3</v>
      </c>
    </row>
    <row r="52" spans="1:16" ht="12.75" customHeight="1">
      <c r="A52" s="28">
        <v>42</v>
      </c>
      <c r="B52" s="29" t="s">
        <v>86</v>
      </c>
      <c r="C52" s="30" t="s">
        <v>314</v>
      </c>
      <c r="D52" s="31">
        <v>44798</v>
      </c>
      <c r="E52" s="37">
        <v>337.85</v>
      </c>
      <c r="F52" s="37">
        <v>339.26666666666665</v>
      </c>
      <c r="G52" s="38">
        <v>333.88333333333333</v>
      </c>
      <c r="H52" s="38">
        <v>329.91666666666669</v>
      </c>
      <c r="I52" s="38">
        <v>324.53333333333336</v>
      </c>
      <c r="J52" s="38">
        <v>343.23333333333329</v>
      </c>
      <c r="K52" s="38">
        <v>348.61666666666662</v>
      </c>
      <c r="L52" s="38">
        <v>352.58333333333326</v>
      </c>
      <c r="M52" s="28">
        <v>344.65</v>
      </c>
      <c r="N52" s="28">
        <v>335.3</v>
      </c>
      <c r="O52" s="39">
        <v>5365100</v>
      </c>
      <c r="P52" s="40">
        <v>2.6361601591643871E-2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44798</v>
      </c>
      <c r="E53" s="37">
        <v>226.7</v>
      </c>
      <c r="F53" s="37">
        <v>226.26666666666665</v>
      </c>
      <c r="G53" s="38">
        <v>224.3833333333333</v>
      </c>
      <c r="H53" s="38">
        <v>222.06666666666663</v>
      </c>
      <c r="I53" s="38">
        <v>220.18333333333328</v>
      </c>
      <c r="J53" s="38">
        <v>228.58333333333331</v>
      </c>
      <c r="K53" s="38">
        <v>230.46666666666664</v>
      </c>
      <c r="L53" s="38">
        <v>232.78333333333333</v>
      </c>
      <c r="M53" s="28">
        <v>228.15</v>
      </c>
      <c r="N53" s="28">
        <v>223.95</v>
      </c>
      <c r="O53" s="39">
        <v>41247900</v>
      </c>
      <c r="P53" s="40">
        <v>-1.3750806972240156E-2</v>
      </c>
    </row>
    <row r="54" spans="1:16" ht="12.75" customHeight="1">
      <c r="A54" s="28">
        <v>44</v>
      </c>
      <c r="B54" s="29" t="s">
        <v>63</v>
      </c>
      <c r="C54" s="30" t="s">
        <v>321</v>
      </c>
      <c r="D54" s="31">
        <v>44798</v>
      </c>
      <c r="E54" s="37">
        <v>586.54999999999995</v>
      </c>
      <c r="F54" s="37">
        <v>591.19999999999993</v>
      </c>
      <c r="G54" s="38">
        <v>578.44999999999982</v>
      </c>
      <c r="H54" s="38">
        <v>570.34999999999991</v>
      </c>
      <c r="I54" s="38">
        <v>557.5999999999998</v>
      </c>
      <c r="J54" s="38">
        <v>599.29999999999984</v>
      </c>
      <c r="K54" s="38">
        <v>612.05000000000007</v>
      </c>
      <c r="L54" s="38">
        <v>620.14999999999986</v>
      </c>
      <c r="M54" s="28">
        <v>603.95000000000005</v>
      </c>
      <c r="N54" s="28">
        <v>583.1</v>
      </c>
      <c r="O54" s="39">
        <v>2801175</v>
      </c>
      <c r="P54" s="40">
        <v>1.8794326241134751E-2</v>
      </c>
    </row>
    <row r="55" spans="1:16" ht="12.75" customHeight="1">
      <c r="A55" s="28">
        <v>45</v>
      </c>
      <c r="B55" s="29" t="s">
        <v>44</v>
      </c>
      <c r="C55" s="30" t="s">
        <v>332</v>
      </c>
      <c r="D55" s="31">
        <v>44798</v>
      </c>
      <c r="E55" s="37">
        <v>328.4</v>
      </c>
      <c r="F55" s="37">
        <v>327.90000000000003</v>
      </c>
      <c r="G55" s="38">
        <v>323.75000000000006</v>
      </c>
      <c r="H55" s="38">
        <v>319.10000000000002</v>
      </c>
      <c r="I55" s="38">
        <v>314.95000000000005</v>
      </c>
      <c r="J55" s="38">
        <v>332.55000000000007</v>
      </c>
      <c r="K55" s="38">
        <v>336.70000000000005</v>
      </c>
      <c r="L55" s="38">
        <v>341.35000000000008</v>
      </c>
      <c r="M55" s="28">
        <v>332.05</v>
      </c>
      <c r="N55" s="28">
        <v>323.25</v>
      </c>
      <c r="O55" s="39">
        <v>8122500</v>
      </c>
      <c r="P55" s="40">
        <v>1.5185601799775027E-2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44798</v>
      </c>
      <c r="E56" s="37">
        <v>775.8</v>
      </c>
      <c r="F56" s="37">
        <v>774.91666666666663</v>
      </c>
      <c r="G56" s="38">
        <v>768.2833333333333</v>
      </c>
      <c r="H56" s="38">
        <v>760.76666666666665</v>
      </c>
      <c r="I56" s="38">
        <v>754.13333333333333</v>
      </c>
      <c r="J56" s="38">
        <v>782.43333333333328</v>
      </c>
      <c r="K56" s="38">
        <v>789.06666666666672</v>
      </c>
      <c r="L56" s="38">
        <v>796.58333333333326</v>
      </c>
      <c r="M56" s="28">
        <v>781.55</v>
      </c>
      <c r="N56" s="28">
        <v>767.4</v>
      </c>
      <c r="O56" s="39">
        <v>7478750</v>
      </c>
      <c r="P56" s="40">
        <v>-1.7569786535303777E-2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44798</v>
      </c>
      <c r="E57" s="37">
        <v>1042.95</v>
      </c>
      <c r="F57" s="37">
        <v>1041.3166666666666</v>
      </c>
      <c r="G57" s="38">
        <v>1034.1833333333332</v>
      </c>
      <c r="H57" s="38">
        <v>1025.4166666666665</v>
      </c>
      <c r="I57" s="38">
        <v>1018.2833333333331</v>
      </c>
      <c r="J57" s="38">
        <v>1050.0833333333333</v>
      </c>
      <c r="K57" s="38">
        <v>1057.2166666666665</v>
      </c>
      <c r="L57" s="38">
        <v>1065.9833333333333</v>
      </c>
      <c r="M57" s="28">
        <v>1048.45</v>
      </c>
      <c r="N57" s="28">
        <v>1032.55</v>
      </c>
      <c r="O57" s="39">
        <v>8821150</v>
      </c>
      <c r="P57" s="40">
        <v>2.8820573455512859E-3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44798</v>
      </c>
      <c r="E58" s="37">
        <v>217.85</v>
      </c>
      <c r="F58" s="37">
        <v>216.43333333333331</v>
      </c>
      <c r="G58" s="38">
        <v>214.56666666666661</v>
      </c>
      <c r="H58" s="38">
        <v>211.2833333333333</v>
      </c>
      <c r="I58" s="38">
        <v>209.4166666666666</v>
      </c>
      <c r="J58" s="38">
        <v>219.71666666666661</v>
      </c>
      <c r="K58" s="38">
        <v>221.58333333333334</v>
      </c>
      <c r="L58" s="38">
        <v>224.86666666666662</v>
      </c>
      <c r="M58" s="28">
        <v>218.3</v>
      </c>
      <c r="N58" s="28">
        <v>213.15</v>
      </c>
      <c r="O58" s="39">
        <v>38535000</v>
      </c>
      <c r="P58" s="40">
        <v>3.2988065750956995E-2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44798</v>
      </c>
      <c r="E59" s="37">
        <v>3823.25</v>
      </c>
      <c r="F59" s="37">
        <v>3830.7833333333333</v>
      </c>
      <c r="G59" s="38">
        <v>3787.4666666666667</v>
      </c>
      <c r="H59" s="38">
        <v>3751.6833333333334</v>
      </c>
      <c r="I59" s="38">
        <v>3708.3666666666668</v>
      </c>
      <c r="J59" s="38">
        <v>3866.5666666666666</v>
      </c>
      <c r="K59" s="38">
        <v>3909.8833333333332</v>
      </c>
      <c r="L59" s="38">
        <v>3945.6666666666665</v>
      </c>
      <c r="M59" s="28">
        <v>3874.1</v>
      </c>
      <c r="N59" s="28">
        <v>3795</v>
      </c>
      <c r="O59" s="39">
        <v>826350</v>
      </c>
      <c r="P59" s="40">
        <v>-5.4161400974905216E-3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44798</v>
      </c>
      <c r="E60" s="37">
        <v>1586.35</v>
      </c>
      <c r="F60" s="37">
        <v>1595.6999999999998</v>
      </c>
      <c r="G60" s="38">
        <v>1567.8499999999997</v>
      </c>
      <c r="H60" s="38">
        <v>1549.35</v>
      </c>
      <c r="I60" s="38">
        <v>1521.4999999999998</v>
      </c>
      <c r="J60" s="38">
        <v>1614.1999999999996</v>
      </c>
      <c r="K60" s="38">
        <v>1642.05</v>
      </c>
      <c r="L60" s="38">
        <v>1660.5499999999995</v>
      </c>
      <c r="M60" s="28">
        <v>1623.55</v>
      </c>
      <c r="N60" s="28">
        <v>1577.2</v>
      </c>
      <c r="O60" s="39">
        <v>2960650</v>
      </c>
      <c r="P60" s="40">
        <v>1.3782358581016299E-2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44798</v>
      </c>
      <c r="E61" s="37">
        <v>691.25</v>
      </c>
      <c r="F61" s="37">
        <v>690.44999999999993</v>
      </c>
      <c r="G61" s="38">
        <v>682.34999999999991</v>
      </c>
      <c r="H61" s="38">
        <v>673.44999999999993</v>
      </c>
      <c r="I61" s="38">
        <v>665.34999999999991</v>
      </c>
      <c r="J61" s="38">
        <v>699.34999999999991</v>
      </c>
      <c r="K61" s="38">
        <v>707.45</v>
      </c>
      <c r="L61" s="38">
        <v>716.34999999999991</v>
      </c>
      <c r="M61" s="28">
        <v>698.55</v>
      </c>
      <c r="N61" s="28">
        <v>681.55</v>
      </c>
      <c r="O61" s="39">
        <v>4718000</v>
      </c>
      <c r="P61" s="40">
        <v>-3.3196721311475406E-2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44798</v>
      </c>
      <c r="E62" s="37">
        <v>1081.3</v>
      </c>
      <c r="F62" s="37">
        <v>1074.7666666666667</v>
      </c>
      <c r="G62" s="38">
        <v>1054.6333333333332</v>
      </c>
      <c r="H62" s="38">
        <v>1027.9666666666665</v>
      </c>
      <c r="I62" s="38">
        <v>1007.833333333333</v>
      </c>
      <c r="J62" s="38">
        <v>1101.4333333333334</v>
      </c>
      <c r="K62" s="38">
        <v>1121.5666666666671</v>
      </c>
      <c r="L62" s="38">
        <v>1148.2333333333336</v>
      </c>
      <c r="M62" s="28">
        <v>1094.9000000000001</v>
      </c>
      <c r="N62" s="28">
        <v>1048.0999999999999</v>
      </c>
      <c r="O62" s="39">
        <v>1387400</v>
      </c>
      <c r="P62" s="40">
        <v>0.12613636363636363</v>
      </c>
    </row>
    <row r="63" spans="1:16" ht="12.75" customHeight="1">
      <c r="A63" s="28">
        <v>53</v>
      </c>
      <c r="B63" s="29" t="s">
        <v>70</v>
      </c>
      <c r="C63" s="30" t="s">
        <v>249</v>
      </c>
      <c r="D63" s="31">
        <v>44798</v>
      </c>
      <c r="E63" s="37">
        <v>369.45</v>
      </c>
      <c r="F63" s="37">
        <v>371.43333333333339</v>
      </c>
      <c r="G63" s="38">
        <v>365.61666666666679</v>
      </c>
      <c r="H63" s="38">
        <v>361.78333333333342</v>
      </c>
      <c r="I63" s="38">
        <v>355.96666666666681</v>
      </c>
      <c r="J63" s="38">
        <v>375.26666666666677</v>
      </c>
      <c r="K63" s="38">
        <v>381.08333333333337</v>
      </c>
      <c r="L63" s="38">
        <v>384.91666666666674</v>
      </c>
      <c r="M63" s="28">
        <v>377.25</v>
      </c>
      <c r="N63" s="28">
        <v>367.6</v>
      </c>
      <c r="O63" s="39">
        <v>3813000</v>
      </c>
      <c r="P63" s="40">
        <v>7.5307173999207295E-3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44798</v>
      </c>
      <c r="E64" s="37">
        <v>176.85</v>
      </c>
      <c r="F64" s="37">
        <v>172.83333333333334</v>
      </c>
      <c r="G64" s="38">
        <v>167.91666666666669</v>
      </c>
      <c r="H64" s="38">
        <v>158.98333333333335</v>
      </c>
      <c r="I64" s="38">
        <v>154.06666666666669</v>
      </c>
      <c r="J64" s="38">
        <v>181.76666666666668</v>
      </c>
      <c r="K64" s="38">
        <v>186.68333333333337</v>
      </c>
      <c r="L64" s="38">
        <v>195.61666666666667</v>
      </c>
      <c r="M64" s="28">
        <v>177.75</v>
      </c>
      <c r="N64" s="28">
        <v>163.9</v>
      </c>
      <c r="O64" s="39">
        <v>6635000</v>
      </c>
      <c r="P64" s="40">
        <v>0.23556797020484171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44798</v>
      </c>
      <c r="E65" s="37">
        <v>1169.9000000000001</v>
      </c>
      <c r="F65" s="37">
        <v>1169.7</v>
      </c>
      <c r="G65" s="38">
        <v>1108.5500000000002</v>
      </c>
      <c r="H65" s="38">
        <v>1047.2</v>
      </c>
      <c r="I65" s="38">
        <v>986.05000000000018</v>
      </c>
      <c r="J65" s="38">
        <v>1231.0500000000002</v>
      </c>
      <c r="K65" s="38">
        <v>1292.2000000000003</v>
      </c>
      <c r="L65" s="38">
        <v>1353.5500000000002</v>
      </c>
      <c r="M65" s="28">
        <v>1230.8499999999999</v>
      </c>
      <c r="N65" s="28">
        <v>1108.3499999999999</v>
      </c>
      <c r="O65" s="39">
        <v>3532200</v>
      </c>
      <c r="P65" s="40">
        <v>6.2251894622879826E-2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44798</v>
      </c>
      <c r="E66" s="37">
        <v>586.20000000000005</v>
      </c>
      <c r="F66" s="37">
        <v>586.9</v>
      </c>
      <c r="G66" s="38">
        <v>581.65</v>
      </c>
      <c r="H66" s="38">
        <v>577.1</v>
      </c>
      <c r="I66" s="38">
        <v>571.85</v>
      </c>
      <c r="J66" s="38">
        <v>591.44999999999993</v>
      </c>
      <c r="K66" s="38">
        <v>596.69999999999993</v>
      </c>
      <c r="L66" s="38">
        <v>601.24999999999989</v>
      </c>
      <c r="M66" s="28">
        <v>592.15</v>
      </c>
      <c r="N66" s="28">
        <v>582.35</v>
      </c>
      <c r="O66" s="39">
        <v>11413750</v>
      </c>
      <c r="P66" s="40">
        <v>3.2865907099035934E-4</v>
      </c>
    </row>
    <row r="67" spans="1:16" ht="12.75" customHeight="1">
      <c r="A67" s="28">
        <v>57</v>
      </c>
      <c r="B67" s="29" t="s">
        <v>42</v>
      </c>
      <c r="C67" s="30" t="s">
        <v>250</v>
      </c>
      <c r="D67" s="31">
        <v>44798</v>
      </c>
      <c r="E67" s="37">
        <v>1562.9</v>
      </c>
      <c r="F67" s="37">
        <v>1574.3</v>
      </c>
      <c r="G67" s="38">
        <v>1541.55</v>
      </c>
      <c r="H67" s="38">
        <v>1520.2</v>
      </c>
      <c r="I67" s="38">
        <v>1487.45</v>
      </c>
      <c r="J67" s="38">
        <v>1595.6499999999999</v>
      </c>
      <c r="K67" s="38">
        <v>1628.3999999999999</v>
      </c>
      <c r="L67" s="38">
        <v>1649.7499999999998</v>
      </c>
      <c r="M67" s="28">
        <v>1607.05</v>
      </c>
      <c r="N67" s="28">
        <v>1552.95</v>
      </c>
      <c r="O67" s="39">
        <v>1392500</v>
      </c>
      <c r="P67" s="40">
        <v>1.4202476329206118E-2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44798</v>
      </c>
      <c r="E68" s="37">
        <v>2029.2</v>
      </c>
      <c r="F68" s="37">
        <v>2028.5166666666664</v>
      </c>
      <c r="G68" s="38">
        <v>2014.0333333333328</v>
      </c>
      <c r="H68" s="38">
        <v>1998.8666666666663</v>
      </c>
      <c r="I68" s="38">
        <v>1984.3833333333328</v>
      </c>
      <c r="J68" s="38">
        <v>2043.6833333333329</v>
      </c>
      <c r="K68" s="38">
        <v>2058.1666666666665</v>
      </c>
      <c r="L68" s="38">
        <v>2073.333333333333</v>
      </c>
      <c r="M68" s="28">
        <v>2043</v>
      </c>
      <c r="N68" s="28">
        <v>2013.35</v>
      </c>
      <c r="O68" s="39">
        <v>2541750</v>
      </c>
      <c r="P68" s="40">
        <v>-4.8938044435744349E-3</v>
      </c>
    </row>
    <row r="69" spans="1:16" ht="12.75" customHeight="1">
      <c r="A69" s="28">
        <v>59</v>
      </c>
      <c r="B69" s="29" t="s">
        <v>44</v>
      </c>
      <c r="C69" s="30" t="s">
        <v>340</v>
      </c>
      <c r="D69" s="31">
        <v>44798</v>
      </c>
      <c r="E69" s="37">
        <v>193.25</v>
      </c>
      <c r="F69" s="37">
        <v>193.11666666666667</v>
      </c>
      <c r="G69" s="38">
        <v>192.13333333333335</v>
      </c>
      <c r="H69" s="38">
        <v>191.01666666666668</v>
      </c>
      <c r="I69" s="38">
        <v>190.03333333333336</v>
      </c>
      <c r="J69" s="38">
        <v>194.23333333333335</v>
      </c>
      <c r="K69" s="38">
        <v>195.2166666666667</v>
      </c>
      <c r="L69" s="38">
        <v>196.33333333333334</v>
      </c>
      <c r="M69" s="28">
        <v>194.1</v>
      </c>
      <c r="N69" s="28">
        <v>192</v>
      </c>
      <c r="O69" s="39">
        <v>19437300</v>
      </c>
      <c r="P69" s="40">
        <v>-1.5379238028661308E-2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44798</v>
      </c>
      <c r="E70" s="37">
        <v>3925.75</v>
      </c>
      <c r="F70" s="37">
        <v>3908.1666666666665</v>
      </c>
      <c r="G70" s="38">
        <v>3865.2333333333331</v>
      </c>
      <c r="H70" s="38">
        <v>3804.7166666666667</v>
      </c>
      <c r="I70" s="38">
        <v>3761.7833333333333</v>
      </c>
      <c r="J70" s="38">
        <v>3968.6833333333329</v>
      </c>
      <c r="K70" s="38">
        <v>4011.6166666666663</v>
      </c>
      <c r="L70" s="38">
        <v>4072.1333333333328</v>
      </c>
      <c r="M70" s="28">
        <v>3951.1</v>
      </c>
      <c r="N70" s="28">
        <v>3847.65</v>
      </c>
      <c r="O70" s="39">
        <v>2532450</v>
      </c>
      <c r="P70" s="40">
        <v>-1.0059171597633135E-3</v>
      </c>
    </row>
    <row r="71" spans="1:16" ht="12.75" customHeight="1">
      <c r="A71" s="28">
        <v>61</v>
      </c>
      <c r="B71" s="29" t="s">
        <v>44</v>
      </c>
      <c r="C71" s="30" t="s">
        <v>252</v>
      </c>
      <c r="D71" s="31">
        <v>44798</v>
      </c>
      <c r="E71" s="37">
        <v>3857.6</v>
      </c>
      <c r="F71" s="37">
        <v>3846.4</v>
      </c>
      <c r="G71" s="38">
        <v>3769.25</v>
      </c>
      <c r="H71" s="38">
        <v>3680.9</v>
      </c>
      <c r="I71" s="38">
        <v>3603.75</v>
      </c>
      <c r="J71" s="38">
        <v>3934.75</v>
      </c>
      <c r="K71" s="38">
        <v>4011.9000000000005</v>
      </c>
      <c r="L71" s="38">
        <v>4100.25</v>
      </c>
      <c r="M71" s="28">
        <v>3923.55</v>
      </c>
      <c r="N71" s="28">
        <v>3758.05</v>
      </c>
      <c r="O71" s="39">
        <v>653000</v>
      </c>
      <c r="P71" s="40">
        <v>3.6919412465263993E-2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44798</v>
      </c>
      <c r="E72" s="37">
        <v>370.2</v>
      </c>
      <c r="F72" s="37">
        <v>372.01666666666665</v>
      </c>
      <c r="G72" s="38">
        <v>367.48333333333329</v>
      </c>
      <c r="H72" s="38">
        <v>364.76666666666665</v>
      </c>
      <c r="I72" s="38">
        <v>360.23333333333329</v>
      </c>
      <c r="J72" s="38">
        <v>374.73333333333329</v>
      </c>
      <c r="K72" s="38">
        <v>379.26666666666659</v>
      </c>
      <c r="L72" s="38">
        <v>381.98333333333329</v>
      </c>
      <c r="M72" s="28">
        <v>376.55</v>
      </c>
      <c r="N72" s="28">
        <v>369.3</v>
      </c>
      <c r="O72" s="39">
        <v>40977750</v>
      </c>
      <c r="P72" s="40">
        <v>2.2984718045887052E-2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44798</v>
      </c>
      <c r="E73" s="37">
        <v>4251.7</v>
      </c>
      <c r="F73" s="37">
        <v>4247.8166666666666</v>
      </c>
      <c r="G73" s="38">
        <v>4224.9333333333334</v>
      </c>
      <c r="H73" s="38">
        <v>4198.166666666667</v>
      </c>
      <c r="I73" s="38">
        <v>4175.2833333333338</v>
      </c>
      <c r="J73" s="38">
        <v>4274.583333333333</v>
      </c>
      <c r="K73" s="38">
        <v>4297.4666666666662</v>
      </c>
      <c r="L73" s="38">
        <v>4324.2333333333327</v>
      </c>
      <c r="M73" s="28">
        <v>4270.7</v>
      </c>
      <c r="N73" s="28">
        <v>4221.05</v>
      </c>
      <c r="O73" s="39">
        <v>2262000</v>
      </c>
      <c r="P73" s="40">
        <v>-4.4813935075217734E-2</v>
      </c>
    </row>
    <row r="74" spans="1:16" ht="12.75" customHeight="1">
      <c r="A74" s="28">
        <v>64</v>
      </c>
      <c r="B74" s="29" t="s">
        <v>49</v>
      </c>
      <c r="C74" s="252" t="s">
        <v>99</v>
      </c>
      <c r="D74" s="31">
        <v>44798</v>
      </c>
      <c r="E74" s="37">
        <v>3149.4</v>
      </c>
      <c r="F74" s="37">
        <v>3140.4666666666667</v>
      </c>
      <c r="G74" s="38">
        <v>3117.9333333333334</v>
      </c>
      <c r="H74" s="38">
        <v>3086.4666666666667</v>
      </c>
      <c r="I74" s="38">
        <v>3063.9333333333334</v>
      </c>
      <c r="J74" s="38">
        <v>3171.9333333333334</v>
      </c>
      <c r="K74" s="38">
        <v>3194.4666666666672</v>
      </c>
      <c r="L74" s="38">
        <v>3225.9333333333334</v>
      </c>
      <c r="M74" s="28">
        <v>3163</v>
      </c>
      <c r="N74" s="28">
        <v>3109</v>
      </c>
      <c r="O74" s="39">
        <v>4170600</v>
      </c>
      <c r="P74" s="40">
        <v>2.6091449237923017E-2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44798</v>
      </c>
      <c r="E75" s="37">
        <v>1660.75</v>
      </c>
      <c r="F75" s="37">
        <v>1648.55</v>
      </c>
      <c r="G75" s="38">
        <v>1632.1999999999998</v>
      </c>
      <c r="H75" s="38">
        <v>1603.6499999999999</v>
      </c>
      <c r="I75" s="38">
        <v>1587.2999999999997</v>
      </c>
      <c r="J75" s="38">
        <v>1677.1</v>
      </c>
      <c r="K75" s="38">
        <v>1693.4499999999998</v>
      </c>
      <c r="L75" s="38">
        <v>1722</v>
      </c>
      <c r="M75" s="28">
        <v>1664.9</v>
      </c>
      <c r="N75" s="28">
        <v>1620</v>
      </c>
      <c r="O75" s="39">
        <v>2588300</v>
      </c>
      <c r="P75" s="40">
        <v>-6.4599483204134361E-2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44798</v>
      </c>
      <c r="E76" s="37">
        <v>157.80000000000001</v>
      </c>
      <c r="F76" s="37">
        <v>157.68333333333334</v>
      </c>
      <c r="G76" s="38">
        <v>156.61666666666667</v>
      </c>
      <c r="H76" s="38">
        <v>155.43333333333334</v>
      </c>
      <c r="I76" s="38">
        <v>154.36666666666667</v>
      </c>
      <c r="J76" s="38">
        <v>158.86666666666667</v>
      </c>
      <c r="K76" s="38">
        <v>159.93333333333334</v>
      </c>
      <c r="L76" s="38">
        <v>161.11666666666667</v>
      </c>
      <c r="M76" s="28">
        <v>158.75</v>
      </c>
      <c r="N76" s="28">
        <v>156.5</v>
      </c>
      <c r="O76" s="39">
        <v>24458400</v>
      </c>
      <c r="P76" s="40">
        <v>-1.0486454995630643E-2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44798</v>
      </c>
      <c r="E77" s="37">
        <v>110.4</v>
      </c>
      <c r="F77" s="37">
        <v>112.23333333333335</v>
      </c>
      <c r="G77" s="38">
        <v>107.76666666666669</v>
      </c>
      <c r="H77" s="38">
        <v>105.13333333333334</v>
      </c>
      <c r="I77" s="38">
        <v>100.66666666666669</v>
      </c>
      <c r="J77" s="38">
        <v>114.8666666666667</v>
      </c>
      <c r="K77" s="38">
        <v>119.33333333333334</v>
      </c>
      <c r="L77" s="38">
        <v>121.96666666666671</v>
      </c>
      <c r="M77" s="28">
        <v>116.7</v>
      </c>
      <c r="N77" s="28">
        <v>109.6</v>
      </c>
      <c r="O77" s="39">
        <v>97590000</v>
      </c>
      <c r="P77" s="40">
        <v>2.6398822044594025E-2</v>
      </c>
    </row>
    <row r="78" spans="1:16" ht="12.75" customHeight="1">
      <c r="A78" s="28">
        <v>68</v>
      </c>
      <c r="B78" s="29" t="s">
        <v>86</v>
      </c>
      <c r="C78" s="30" t="s">
        <v>354</v>
      </c>
      <c r="D78" s="31">
        <v>44798</v>
      </c>
      <c r="E78" s="37">
        <v>102.1</v>
      </c>
      <c r="F78" s="37">
        <v>102.36666666666667</v>
      </c>
      <c r="G78" s="38">
        <v>101.03333333333335</v>
      </c>
      <c r="H78" s="38">
        <v>99.966666666666669</v>
      </c>
      <c r="I78" s="38">
        <v>98.63333333333334</v>
      </c>
      <c r="J78" s="38">
        <v>103.43333333333335</v>
      </c>
      <c r="K78" s="38">
        <v>104.76666666666667</v>
      </c>
      <c r="L78" s="38">
        <v>105.83333333333336</v>
      </c>
      <c r="M78" s="28">
        <v>103.7</v>
      </c>
      <c r="N78" s="28">
        <v>101.3</v>
      </c>
      <c r="O78" s="39">
        <v>20664800</v>
      </c>
      <c r="P78" s="40">
        <v>2.2645393721049924E-2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44798</v>
      </c>
      <c r="E79" s="37">
        <v>131.5</v>
      </c>
      <c r="F79" s="37">
        <v>132.1</v>
      </c>
      <c r="G79" s="38">
        <v>130.1</v>
      </c>
      <c r="H79" s="38">
        <v>128.69999999999999</v>
      </c>
      <c r="I79" s="38">
        <v>126.69999999999999</v>
      </c>
      <c r="J79" s="38">
        <v>133.5</v>
      </c>
      <c r="K79" s="38">
        <v>135.5</v>
      </c>
      <c r="L79" s="38">
        <v>136.9</v>
      </c>
      <c r="M79" s="28">
        <v>134.1</v>
      </c>
      <c r="N79" s="28">
        <v>130.69999999999999</v>
      </c>
      <c r="O79" s="39">
        <v>50691000</v>
      </c>
      <c r="P79" s="40">
        <v>5.2698251836838107E-2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44798</v>
      </c>
      <c r="E80" s="37">
        <v>377.6</v>
      </c>
      <c r="F80" s="37">
        <v>375.90000000000003</v>
      </c>
      <c r="G80" s="38">
        <v>373.05000000000007</v>
      </c>
      <c r="H80" s="38">
        <v>368.50000000000006</v>
      </c>
      <c r="I80" s="38">
        <v>365.65000000000009</v>
      </c>
      <c r="J80" s="38">
        <v>380.45000000000005</v>
      </c>
      <c r="K80" s="38">
        <v>383.30000000000007</v>
      </c>
      <c r="L80" s="38">
        <v>387.85</v>
      </c>
      <c r="M80" s="28">
        <v>378.75</v>
      </c>
      <c r="N80" s="28">
        <v>371.35</v>
      </c>
      <c r="O80" s="39">
        <v>7575050</v>
      </c>
      <c r="P80" s="40">
        <v>1.0431047706703483E-2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44798</v>
      </c>
      <c r="E81" s="37">
        <v>34.85</v>
      </c>
      <c r="F81" s="37">
        <v>34.733333333333334</v>
      </c>
      <c r="G81" s="38">
        <v>34.416666666666671</v>
      </c>
      <c r="H81" s="38">
        <v>33.983333333333334</v>
      </c>
      <c r="I81" s="38">
        <v>33.666666666666671</v>
      </c>
      <c r="J81" s="38">
        <v>35.166666666666671</v>
      </c>
      <c r="K81" s="38">
        <v>35.483333333333334</v>
      </c>
      <c r="L81" s="38">
        <v>35.916666666666671</v>
      </c>
      <c r="M81" s="28">
        <v>35.049999999999997</v>
      </c>
      <c r="N81" s="28">
        <v>34.299999999999997</v>
      </c>
      <c r="O81" s="39">
        <v>114840000</v>
      </c>
      <c r="P81" s="40">
        <v>-6.6173608407940829E-3</v>
      </c>
    </row>
    <row r="82" spans="1:16" ht="12.75" customHeight="1">
      <c r="A82" s="28">
        <v>72</v>
      </c>
      <c r="B82" s="29" t="s">
        <v>44</v>
      </c>
      <c r="C82" s="30" t="s">
        <v>369</v>
      </c>
      <c r="D82" s="31">
        <v>44798</v>
      </c>
      <c r="E82" s="37">
        <v>764.95</v>
      </c>
      <c r="F82" s="37">
        <v>755.01666666666677</v>
      </c>
      <c r="G82" s="38">
        <v>738.83333333333348</v>
      </c>
      <c r="H82" s="38">
        <v>712.7166666666667</v>
      </c>
      <c r="I82" s="38">
        <v>696.53333333333342</v>
      </c>
      <c r="J82" s="38">
        <v>781.13333333333355</v>
      </c>
      <c r="K82" s="38">
        <v>797.31666666666672</v>
      </c>
      <c r="L82" s="38">
        <v>823.43333333333362</v>
      </c>
      <c r="M82" s="28">
        <v>771.2</v>
      </c>
      <c r="N82" s="28">
        <v>728.9</v>
      </c>
      <c r="O82" s="39">
        <v>5053100</v>
      </c>
      <c r="P82" s="40">
        <v>8.5147962032384145E-2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44798</v>
      </c>
      <c r="E83" s="37">
        <v>859.8</v>
      </c>
      <c r="F83" s="37">
        <v>866.2833333333333</v>
      </c>
      <c r="G83" s="38">
        <v>845.61666666666656</v>
      </c>
      <c r="H83" s="38">
        <v>831.43333333333328</v>
      </c>
      <c r="I83" s="38">
        <v>810.76666666666654</v>
      </c>
      <c r="J83" s="38">
        <v>880.46666666666658</v>
      </c>
      <c r="K83" s="38">
        <v>901.13333333333333</v>
      </c>
      <c r="L83" s="38">
        <v>915.31666666666661</v>
      </c>
      <c r="M83" s="28">
        <v>886.95</v>
      </c>
      <c r="N83" s="28">
        <v>852.1</v>
      </c>
      <c r="O83" s="39">
        <v>6701000</v>
      </c>
      <c r="P83" s="40">
        <v>-1.0484347312463083E-2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44798</v>
      </c>
      <c r="E84" s="37">
        <v>1355.15</v>
      </c>
      <c r="F84" s="37">
        <v>1360.85</v>
      </c>
      <c r="G84" s="38">
        <v>1342.8999999999999</v>
      </c>
      <c r="H84" s="38">
        <v>1330.6499999999999</v>
      </c>
      <c r="I84" s="38">
        <v>1312.6999999999998</v>
      </c>
      <c r="J84" s="38">
        <v>1373.1</v>
      </c>
      <c r="K84" s="38">
        <v>1391.0499999999997</v>
      </c>
      <c r="L84" s="38">
        <v>1403.3</v>
      </c>
      <c r="M84" s="28">
        <v>1378.8</v>
      </c>
      <c r="N84" s="28">
        <v>1348.6</v>
      </c>
      <c r="O84" s="39">
        <v>4156425</v>
      </c>
      <c r="P84" s="40">
        <v>4.0178934526230177E-2</v>
      </c>
    </row>
    <row r="85" spans="1:16" ht="12.75" customHeight="1">
      <c r="A85" s="28">
        <v>75</v>
      </c>
      <c r="B85" s="29" t="s">
        <v>47</v>
      </c>
      <c r="C85" s="229" t="s">
        <v>109</v>
      </c>
      <c r="D85" s="31">
        <v>44798</v>
      </c>
      <c r="E85" s="37">
        <v>301.95</v>
      </c>
      <c r="F85" s="37">
        <v>307.40000000000003</v>
      </c>
      <c r="G85" s="38">
        <v>294.30000000000007</v>
      </c>
      <c r="H85" s="38">
        <v>286.65000000000003</v>
      </c>
      <c r="I85" s="38">
        <v>273.55000000000007</v>
      </c>
      <c r="J85" s="38">
        <v>315.05000000000007</v>
      </c>
      <c r="K85" s="38">
        <v>328.15000000000009</v>
      </c>
      <c r="L85" s="38">
        <v>335.80000000000007</v>
      </c>
      <c r="M85" s="28">
        <v>320.5</v>
      </c>
      <c r="N85" s="28">
        <v>299.75</v>
      </c>
      <c r="O85" s="39">
        <v>13948000</v>
      </c>
      <c r="P85" s="40">
        <v>9.4080185265595605E-3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44798</v>
      </c>
      <c r="E86" s="37">
        <v>1603.95</v>
      </c>
      <c r="F86" s="37">
        <v>1598.3333333333333</v>
      </c>
      <c r="G86" s="38">
        <v>1586.9666666666665</v>
      </c>
      <c r="H86" s="38">
        <v>1569.9833333333331</v>
      </c>
      <c r="I86" s="38">
        <v>1558.6166666666663</v>
      </c>
      <c r="J86" s="38">
        <v>1615.3166666666666</v>
      </c>
      <c r="K86" s="38">
        <v>1626.6833333333334</v>
      </c>
      <c r="L86" s="38">
        <v>1643.6666666666667</v>
      </c>
      <c r="M86" s="28">
        <v>1609.7</v>
      </c>
      <c r="N86" s="28">
        <v>1581.35</v>
      </c>
      <c r="O86" s="39">
        <v>10899825</v>
      </c>
      <c r="P86" s="40">
        <v>-2.5645483786838215E-3</v>
      </c>
    </row>
    <row r="87" spans="1:16" ht="12.75" customHeight="1">
      <c r="A87" s="28">
        <v>77</v>
      </c>
      <c r="B87" s="29" t="s">
        <v>79</v>
      </c>
      <c r="C87" s="30" t="s">
        <v>259</v>
      </c>
      <c r="D87" s="31">
        <v>44798</v>
      </c>
      <c r="E87" s="37">
        <v>231.8</v>
      </c>
      <c r="F87" s="37">
        <v>233.61666666666665</v>
      </c>
      <c r="G87" s="38">
        <v>229.3833333333333</v>
      </c>
      <c r="H87" s="38">
        <v>226.96666666666664</v>
      </c>
      <c r="I87" s="38">
        <v>222.73333333333329</v>
      </c>
      <c r="J87" s="38">
        <v>236.0333333333333</v>
      </c>
      <c r="K87" s="38">
        <v>240.26666666666665</v>
      </c>
      <c r="L87" s="38">
        <v>242.68333333333331</v>
      </c>
      <c r="M87" s="28">
        <v>237.85</v>
      </c>
      <c r="N87" s="28">
        <v>231.2</v>
      </c>
      <c r="O87" s="39">
        <v>3460000</v>
      </c>
      <c r="P87" s="40">
        <v>3.6704119850187268E-2</v>
      </c>
    </row>
    <row r="88" spans="1:16" ht="12.75" customHeight="1">
      <c r="A88" s="28">
        <v>78</v>
      </c>
      <c r="B88" s="29" t="s">
        <v>79</v>
      </c>
      <c r="C88" s="30" t="s">
        <v>111</v>
      </c>
      <c r="D88" s="31">
        <v>44798</v>
      </c>
      <c r="E88" s="37">
        <v>452.9</v>
      </c>
      <c r="F88" s="37">
        <v>449.91666666666669</v>
      </c>
      <c r="G88" s="38">
        <v>443.03333333333336</v>
      </c>
      <c r="H88" s="38">
        <v>433.16666666666669</v>
      </c>
      <c r="I88" s="38">
        <v>426.28333333333336</v>
      </c>
      <c r="J88" s="38">
        <v>459.78333333333336</v>
      </c>
      <c r="K88" s="38">
        <v>466.66666666666669</v>
      </c>
      <c r="L88" s="38">
        <v>476.53333333333336</v>
      </c>
      <c r="M88" s="28">
        <v>456.8</v>
      </c>
      <c r="N88" s="28">
        <v>440.05</v>
      </c>
      <c r="O88" s="39">
        <v>4991250</v>
      </c>
      <c r="P88" s="40">
        <v>-8.291226458429031E-2</v>
      </c>
    </row>
    <row r="89" spans="1:16" ht="12.75" customHeight="1">
      <c r="A89" s="28">
        <v>79</v>
      </c>
      <c r="B89" s="29" t="s">
        <v>44</v>
      </c>
      <c r="C89" s="30" t="s">
        <v>260</v>
      </c>
      <c r="D89" s="31">
        <v>44798</v>
      </c>
      <c r="E89" s="37">
        <v>2168.85</v>
      </c>
      <c r="F89" s="37">
        <v>2165.8833333333332</v>
      </c>
      <c r="G89" s="38">
        <v>2133.9666666666662</v>
      </c>
      <c r="H89" s="38">
        <v>2099.083333333333</v>
      </c>
      <c r="I89" s="38">
        <v>2067.1666666666661</v>
      </c>
      <c r="J89" s="38">
        <v>2200.7666666666664</v>
      </c>
      <c r="K89" s="38">
        <v>2232.6833333333334</v>
      </c>
      <c r="L89" s="38">
        <v>2267.5666666666666</v>
      </c>
      <c r="M89" s="28">
        <v>2197.8000000000002</v>
      </c>
      <c r="N89" s="28">
        <v>2131</v>
      </c>
      <c r="O89" s="39">
        <v>2487100</v>
      </c>
      <c r="P89" s="40">
        <v>-3.3591731266149873E-2</v>
      </c>
    </row>
    <row r="90" spans="1:16" ht="12.75" customHeight="1">
      <c r="A90" s="28">
        <v>80</v>
      </c>
      <c r="B90" s="29" t="s">
        <v>70</v>
      </c>
      <c r="C90" s="30" t="s">
        <v>112</v>
      </c>
      <c r="D90" s="31">
        <v>44798</v>
      </c>
      <c r="E90" s="37">
        <v>1312.35</v>
      </c>
      <c r="F90" s="37">
        <v>1309.5333333333333</v>
      </c>
      <c r="G90" s="38">
        <v>1300.5666666666666</v>
      </c>
      <c r="H90" s="38">
        <v>1288.7833333333333</v>
      </c>
      <c r="I90" s="38">
        <v>1279.8166666666666</v>
      </c>
      <c r="J90" s="38">
        <v>1321.3166666666666</v>
      </c>
      <c r="K90" s="38">
        <v>1330.2833333333333</v>
      </c>
      <c r="L90" s="38">
        <v>1342.0666666666666</v>
      </c>
      <c r="M90" s="28">
        <v>1318.5</v>
      </c>
      <c r="N90" s="28">
        <v>1297.75</v>
      </c>
      <c r="O90" s="39">
        <v>5068500</v>
      </c>
      <c r="P90" s="40">
        <v>-2.1808356653478723E-2</v>
      </c>
    </row>
    <row r="91" spans="1:16" ht="12.75" customHeight="1">
      <c r="A91" s="28">
        <v>81</v>
      </c>
      <c r="B91" s="29" t="s">
        <v>86</v>
      </c>
      <c r="C91" s="30" t="s">
        <v>113</v>
      </c>
      <c r="D91" s="31">
        <v>44798</v>
      </c>
      <c r="E91" s="37">
        <v>955.05</v>
      </c>
      <c r="F91" s="37">
        <v>957.7166666666667</v>
      </c>
      <c r="G91" s="38">
        <v>947.18333333333339</v>
      </c>
      <c r="H91" s="38">
        <v>939.31666666666672</v>
      </c>
      <c r="I91" s="38">
        <v>928.78333333333342</v>
      </c>
      <c r="J91" s="38">
        <v>965.58333333333337</v>
      </c>
      <c r="K91" s="38">
        <v>976.11666666666667</v>
      </c>
      <c r="L91" s="38">
        <v>983.98333333333335</v>
      </c>
      <c r="M91" s="28">
        <v>968.25</v>
      </c>
      <c r="N91" s="28">
        <v>949.85</v>
      </c>
      <c r="O91" s="39">
        <v>21565600</v>
      </c>
      <c r="P91" s="40">
        <v>1.5224411784090159E-2</v>
      </c>
    </row>
    <row r="92" spans="1:16" ht="12.75" customHeight="1">
      <c r="A92" s="28">
        <v>82</v>
      </c>
      <c r="B92" s="29" t="s">
        <v>63</v>
      </c>
      <c r="C92" s="30" t="s">
        <v>114</v>
      </c>
      <c r="D92" s="31">
        <v>44798</v>
      </c>
      <c r="E92" s="37">
        <v>2403.3000000000002</v>
      </c>
      <c r="F92" s="37">
        <v>2399.0666666666666</v>
      </c>
      <c r="G92" s="38">
        <v>2385.9333333333334</v>
      </c>
      <c r="H92" s="38">
        <v>2368.5666666666666</v>
      </c>
      <c r="I92" s="38">
        <v>2355.4333333333334</v>
      </c>
      <c r="J92" s="38">
        <v>2416.4333333333334</v>
      </c>
      <c r="K92" s="38">
        <v>2429.5666666666666</v>
      </c>
      <c r="L92" s="38">
        <v>2446.9333333333334</v>
      </c>
      <c r="M92" s="28">
        <v>2412.1999999999998</v>
      </c>
      <c r="N92" s="28">
        <v>2381.6999999999998</v>
      </c>
      <c r="O92" s="39">
        <v>21244800</v>
      </c>
      <c r="P92" s="40">
        <v>-9.3170308609160351E-3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44798</v>
      </c>
      <c r="E93" s="37">
        <v>1988.4</v>
      </c>
      <c r="F93" s="37">
        <v>1996.1166666666668</v>
      </c>
      <c r="G93" s="38">
        <v>1976.2833333333335</v>
      </c>
      <c r="H93" s="38">
        <v>1964.1666666666667</v>
      </c>
      <c r="I93" s="38">
        <v>1944.3333333333335</v>
      </c>
      <c r="J93" s="38">
        <v>2008.2333333333336</v>
      </c>
      <c r="K93" s="38">
        <v>2028.0666666666666</v>
      </c>
      <c r="L93" s="38">
        <v>2040.1833333333336</v>
      </c>
      <c r="M93" s="28">
        <v>2015.95</v>
      </c>
      <c r="N93" s="28">
        <v>1984</v>
      </c>
      <c r="O93" s="39">
        <v>2668500</v>
      </c>
      <c r="P93" s="40">
        <v>1.8783644485167793E-2</v>
      </c>
    </row>
    <row r="94" spans="1:16" ht="12.75" customHeight="1">
      <c r="A94" s="28">
        <v>84</v>
      </c>
      <c r="B94" s="29" t="s">
        <v>58</v>
      </c>
      <c r="C94" s="30" t="s">
        <v>116</v>
      </c>
      <c r="D94" s="31">
        <v>44798</v>
      </c>
      <c r="E94" s="37">
        <v>1469.2</v>
      </c>
      <c r="F94" s="37">
        <v>1465.9333333333332</v>
      </c>
      <c r="G94" s="38">
        <v>1457.3666666666663</v>
      </c>
      <c r="H94" s="38">
        <v>1445.5333333333331</v>
      </c>
      <c r="I94" s="38">
        <v>1436.9666666666662</v>
      </c>
      <c r="J94" s="38">
        <v>1477.7666666666664</v>
      </c>
      <c r="K94" s="38">
        <v>1486.3333333333335</v>
      </c>
      <c r="L94" s="38">
        <v>1498.1666666666665</v>
      </c>
      <c r="M94" s="28">
        <v>1474.5</v>
      </c>
      <c r="N94" s="28">
        <v>1454.1</v>
      </c>
      <c r="O94" s="39">
        <v>63749400</v>
      </c>
      <c r="P94" s="40">
        <v>-1.7179100174673969E-2</v>
      </c>
    </row>
    <row r="95" spans="1:16" ht="12.75" customHeight="1">
      <c r="A95" s="28">
        <v>85</v>
      </c>
      <c r="B95" s="29" t="s">
        <v>63</v>
      </c>
      <c r="C95" s="30" t="s">
        <v>117</v>
      </c>
      <c r="D95" s="31">
        <v>44798</v>
      </c>
      <c r="E95" s="37">
        <v>542.4</v>
      </c>
      <c r="F95" s="37">
        <v>541.81666666666661</v>
      </c>
      <c r="G95" s="38">
        <v>538.33333333333326</v>
      </c>
      <c r="H95" s="38">
        <v>534.26666666666665</v>
      </c>
      <c r="I95" s="38">
        <v>530.7833333333333</v>
      </c>
      <c r="J95" s="38">
        <v>545.88333333333321</v>
      </c>
      <c r="K95" s="38">
        <v>549.36666666666656</v>
      </c>
      <c r="L95" s="38">
        <v>553.43333333333317</v>
      </c>
      <c r="M95" s="28">
        <v>545.29999999999995</v>
      </c>
      <c r="N95" s="28">
        <v>537.75</v>
      </c>
      <c r="O95" s="39">
        <v>31863700</v>
      </c>
      <c r="P95" s="40">
        <v>-1.8899237933954274E-2</v>
      </c>
    </row>
    <row r="96" spans="1:16" ht="12.75" customHeight="1">
      <c r="A96" s="28">
        <v>86</v>
      </c>
      <c r="B96" s="29" t="s">
        <v>49</v>
      </c>
      <c r="C96" s="30" t="s">
        <v>118</v>
      </c>
      <c r="D96" s="31">
        <v>44798</v>
      </c>
      <c r="E96" s="37">
        <v>2782</v>
      </c>
      <c r="F96" s="37">
        <v>2769.0333333333333</v>
      </c>
      <c r="G96" s="38">
        <v>2750.0666666666666</v>
      </c>
      <c r="H96" s="38">
        <v>2718.1333333333332</v>
      </c>
      <c r="I96" s="38">
        <v>2699.1666666666665</v>
      </c>
      <c r="J96" s="38">
        <v>2800.9666666666667</v>
      </c>
      <c r="K96" s="38">
        <v>2819.9333333333329</v>
      </c>
      <c r="L96" s="38">
        <v>2851.8666666666668</v>
      </c>
      <c r="M96" s="28">
        <v>2788</v>
      </c>
      <c r="N96" s="28">
        <v>2737.1</v>
      </c>
      <c r="O96" s="39">
        <v>3813000</v>
      </c>
      <c r="P96" s="40">
        <v>4.8225156138825206E-3</v>
      </c>
    </row>
    <row r="97" spans="1:16" ht="12.75" customHeight="1">
      <c r="A97" s="28">
        <v>87</v>
      </c>
      <c r="B97" s="29" t="s">
        <v>119</v>
      </c>
      <c r="C97" s="30" t="s">
        <v>120</v>
      </c>
      <c r="D97" s="31">
        <v>44798</v>
      </c>
      <c r="E97" s="37">
        <v>437.9</v>
      </c>
      <c r="F97" s="37">
        <v>431.5333333333333</v>
      </c>
      <c r="G97" s="38">
        <v>420.76666666666659</v>
      </c>
      <c r="H97" s="38">
        <v>403.63333333333327</v>
      </c>
      <c r="I97" s="38">
        <v>392.86666666666656</v>
      </c>
      <c r="J97" s="38">
        <v>448.66666666666663</v>
      </c>
      <c r="K97" s="38">
        <v>459.43333333333328</v>
      </c>
      <c r="L97" s="38">
        <v>476.56666666666666</v>
      </c>
      <c r="M97" s="28">
        <v>442.3</v>
      </c>
      <c r="N97" s="28">
        <v>414.4</v>
      </c>
      <c r="O97" s="39">
        <v>29552825</v>
      </c>
      <c r="P97" s="40">
        <v>0.1312703180939056</v>
      </c>
    </row>
    <row r="98" spans="1:16" ht="12.75" customHeight="1">
      <c r="A98" s="28">
        <v>88</v>
      </c>
      <c r="B98" s="29" t="s">
        <v>119</v>
      </c>
      <c r="C98" s="30" t="s">
        <v>379</v>
      </c>
      <c r="D98" s="31">
        <v>44798</v>
      </c>
      <c r="E98" s="37">
        <v>113.2</v>
      </c>
      <c r="F98" s="37">
        <v>113.86666666666667</v>
      </c>
      <c r="G98" s="38">
        <v>110.78333333333335</v>
      </c>
      <c r="H98" s="38">
        <v>108.36666666666667</v>
      </c>
      <c r="I98" s="38">
        <v>105.28333333333335</v>
      </c>
      <c r="J98" s="38">
        <v>116.28333333333335</v>
      </c>
      <c r="K98" s="38">
        <v>119.36666666666666</v>
      </c>
      <c r="L98" s="38">
        <v>121.78333333333335</v>
      </c>
      <c r="M98" s="28">
        <v>116.95</v>
      </c>
      <c r="N98" s="28">
        <v>111.45</v>
      </c>
      <c r="O98" s="39">
        <v>13897600</v>
      </c>
      <c r="P98" s="40">
        <v>1.4756671899529042E-2</v>
      </c>
    </row>
    <row r="99" spans="1:16" ht="12.75" customHeight="1">
      <c r="A99" s="28">
        <v>89</v>
      </c>
      <c r="B99" s="29" t="s">
        <v>79</v>
      </c>
      <c r="C99" s="30" t="s">
        <v>121</v>
      </c>
      <c r="D99" s="31">
        <v>44798</v>
      </c>
      <c r="E99" s="37">
        <v>241.2</v>
      </c>
      <c r="F99" s="37">
        <v>240.9</v>
      </c>
      <c r="G99" s="38">
        <v>239.15</v>
      </c>
      <c r="H99" s="38">
        <v>237.1</v>
      </c>
      <c r="I99" s="38">
        <v>235.35</v>
      </c>
      <c r="J99" s="38">
        <v>242.95000000000002</v>
      </c>
      <c r="K99" s="38">
        <v>244.70000000000002</v>
      </c>
      <c r="L99" s="38">
        <v>246.75000000000003</v>
      </c>
      <c r="M99" s="28">
        <v>242.65</v>
      </c>
      <c r="N99" s="28">
        <v>238.85</v>
      </c>
      <c r="O99" s="39">
        <v>19766700</v>
      </c>
      <c r="P99" s="40">
        <v>-3.8229111928533892E-2</v>
      </c>
    </row>
    <row r="100" spans="1:16" ht="12.75" customHeight="1">
      <c r="A100" s="28">
        <v>90</v>
      </c>
      <c r="B100" s="29" t="s">
        <v>56</v>
      </c>
      <c r="C100" s="30" t="s">
        <v>122</v>
      </c>
      <c r="D100" s="31">
        <v>44798</v>
      </c>
      <c r="E100" s="37">
        <v>2648.4</v>
      </c>
      <c r="F100" s="37">
        <v>2655.5833333333335</v>
      </c>
      <c r="G100" s="38">
        <v>2628.8666666666668</v>
      </c>
      <c r="H100" s="38">
        <v>2609.3333333333335</v>
      </c>
      <c r="I100" s="38">
        <v>2582.6166666666668</v>
      </c>
      <c r="J100" s="38">
        <v>2675.1166666666668</v>
      </c>
      <c r="K100" s="38">
        <v>2701.833333333333</v>
      </c>
      <c r="L100" s="38">
        <v>2721.3666666666668</v>
      </c>
      <c r="M100" s="28">
        <v>2682.3</v>
      </c>
      <c r="N100" s="28">
        <v>2636.05</v>
      </c>
      <c r="O100" s="39">
        <v>10436700</v>
      </c>
      <c r="P100" s="40">
        <v>7.0340994615874482E-3</v>
      </c>
    </row>
    <row r="101" spans="1:16" ht="12.75" customHeight="1">
      <c r="A101" s="28">
        <v>91</v>
      </c>
      <c r="B101" s="29" t="s">
        <v>44</v>
      </c>
      <c r="C101" s="30" t="s">
        <v>380</v>
      </c>
      <c r="D101" s="31">
        <v>44798</v>
      </c>
      <c r="E101" s="37">
        <v>40769.85</v>
      </c>
      <c r="F101" s="37">
        <v>40676.266666666663</v>
      </c>
      <c r="G101" s="38">
        <v>40472.583333333328</v>
      </c>
      <c r="H101" s="38">
        <v>40175.316666666666</v>
      </c>
      <c r="I101" s="38">
        <v>39971.633333333331</v>
      </c>
      <c r="J101" s="38">
        <v>40973.533333333326</v>
      </c>
      <c r="K101" s="38">
        <v>41177.21666666666</v>
      </c>
      <c r="L101" s="38">
        <v>41474.483333333323</v>
      </c>
      <c r="M101" s="28">
        <v>40879.949999999997</v>
      </c>
      <c r="N101" s="28">
        <v>40379</v>
      </c>
      <c r="O101" s="39">
        <v>15390</v>
      </c>
      <c r="P101" s="40">
        <v>3.9138943248532287E-3</v>
      </c>
    </row>
    <row r="102" spans="1:16" ht="12.75" customHeight="1">
      <c r="A102" s="28">
        <v>92</v>
      </c>
      <c r="B102" s="29" t="s">
        <v>63</v>
      </c>
      <c r="C102" s="30" t="s">
        <v>123</v>
      </c>
      <c r="D102" s="31">
        <v>44798</v>
      </c>
      <c r="E102" s="37">
        <v>123.3</v>
      </c>
      <c r="F102" s="37">
        <v>124.96666666666665</v>
      </c>
      <c r="G102" s="38">
        <v>120.18333333333331</v>
      </c>
      <c r="H102" s="38">
        <v>117.06666666666665</v>
      </c>
      <c r="I102" s="38">
        <v>112.2833333333333</v>
      </c>
      <c r="J102" s="38">
        <v>128.08333333333331</v>
      </c>
      <c r="K102" s="38">
        <v>132.86666666666665</v>
      </c>
      <c r="L102" s="38">
        <v>135.98333333333332</v>
      </c>
      <c r="M102" s="28">
        <v>129.75</v>
      </c>
      <c r="N102" s="28">
        <v>121.85</v>
      </c>
      <c r="O102" s="39">
        <v>31384000</v>
      </c>
      <c r="P102" s="40">
        <v>6.5164268259571001E-2</v>
      </c>
    </row>
    <row r="103" spans="1:16" ht="12.75" customHeight="1">
      <c r="A103" s="28">
        <v>93</v>
      </c>
      <c r="B103" s="29" t="s">
        <v>58</v>
      </c>
      <c r="C103" s="30" t="s">
        <v>124</v>
      </c>
      <c r="D103" s="31">
        <v>44798</v>
      </c>
      <c r="E103" s="37">
        <v>852.7</v>
      </c>
      <c r="F103" s="37">
        <v>851.23333333333323</v>
      </c>
      <c r="G103" s="38">
        <v>846.76666666666642</v>
      </c>
      <c r="H103" s="38">
        <v>840.83333333333314</v>
      </c>
      <c r="I103" s="38">
        <v>836.36666666666633</v>
      </c>
      <c r="J103" s="38">
        <v>857.16666666666652</v>
      </c>
      <c r="K103" s="38">
        <v>861.63333333333344</v>
      </c>
      <c r="L103" s="38">
        <v>867.56666666666661</v>
      </c>
      <c r="M103" s="28">
        <v>855.7</v>
      </c>
      <c r="N103" s="28">
        <v>845.3</v>
      </c>
      <c r="O103" s="39">
        <v>69379750</v>
      </c>
      <c r="P103" s="40">
        <v>5.1317845608917598E-2</v>
      </c>
    </row>
    <row r="104" spans="1:16" ht="12.75" customHeight="1">
      <c r="A104" s="28">
        <v>94</v>
      </c>
      <c r="B104" s="29" t="s">
        <v>63</v>
      </c>
      <c r="C104" s="30" t="s">
        <v>125</v>
      </c>
      <c r="D104" s="31">
        <v>44798</v>
      </c>
      <c r="E104" s="37">
        <v>1237</v>
      </c>
      <c r="F104" s="37">
        <v>1231.3333333333333</v>
      </c>
      <c r="G104" s="38">
        <v>1214.6666666666665</v>
      </c>
      <c r="H104" s="38">
        <v>1192.3333333333333</v>
      </c>
      <c r="I104" s="38">
        <v>1175.6666666666665</v>
      </c>
      <c r="J104" s="38">
        <v>1253.6666666666665</v>
      </c>
      <c r="K104" s="38">
        <v>1270.333333333333</v>
      </c>
      <c r="L104" s="38">
        <v>1292.6666666666665</v>
      </c>
      <c r="M104" s="28">
        <v>1248</v>
      </c>
      <c r="N104" s="28">
        <v>1209</v>
      </c>
      <c r="O104" s="39">
        <v>3689000</v>
      </c>
      <c r="P104" s="40">
        <v>-1.3299988632488349E-2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44798</v>
      </c>
      <c r="E105" s="37">
        <v>553.04999999999995</v>
      </c>
      <c r="F105" s="37">
        <v>555.18333333333328</v>
      </c>
      <c r="G105" s="38">
        <v>546.86666666666656</v>
      </c>
      <c r="H105" s="38">
        <v>540.68333333333328</v>
      </c>
      <c r="I105" s="38">
        <v>532.36666666666656</v>
      </c>
      <c r="J105" s="38">
        <v>561.36666666666656</v>
      </c>
      <c r="K105" s="38">
        <v>569.68333333333339</v>
      </c>
      <c r="L105" s="38">
        <v>575.86666666666656</v>
      </c>
      <c r="M105" s="28">
        <v>563.5</v>
      </c>
      <c r="N105" s="28">
        <v>549</v>
      </c>
      <c r="O105" s="39">
        <v>9375000</v>
      </c>
      <c r="P105" s="40">
        <v>0.1140819964349376</v>
      </c>
    </row>
    <row r="106" spans="1:16" ht="12.75" customHeight="1">
      <c r="A106" s="28">
        <v>96</v>
      </c>
      <c r="B106" s="29" t="s">
        <v>74</v>
      </c>
      <c r="C106" s="30" t="s">
        <v>127</v>
      </c>
      <c r="D106" s="31">
        <v>44798</v>
      </c>
      <c r="E106" s="37">
        <v>8.65</v>
      </c>
      <c r="F106" s="37">
        <v>8.65</v>
      </c>
      <c r="G106" s="38">
        <v>8.5500000000000007</v>
      </c>
      <c r="H106" s="38">
        <v>8.4500000000000011</v>
      </c>
      <c r="I106" s="38">
        <v>8.3500000000000014</v>
      </c>
      <c r="J106" s="38">
        <v>8.75</v>
      </c>
      <c r="K106" s="38">
        <v>8.8499999999999979</v>
      </c>
      <c r="L106" s="38">
        <v>8.9499999999999993</v>
      </c>
      <c r="M106" s="28">
        <v>8.75</v>
      </c>
      <c r="N106" s="28">
        <v>8.5500000000000007</v>
      </c>
      <c r="O106" s="39">
        <v>610680000</v>
      </c>
      <c r="P106" s="40">
        <v>-1.0305736860185502E-3</v>
      </c>
    </row>
    <row r="107" spans="1:16" ht="12.75" customHeight="1">
      <c r="A107" s="28">
        <v>97</v>
      </c>
      <c r="B107" s="29" t="s">
        <v>63</v>
      </c>
      <c r="C107" s="30" t="s">
        <v>384</v>
      </c>
      <c r="D107" s="31">
        <v>44798</v>
      </c>
      <c r="E107" s="37">
        <v>61</v>
      </c>
      <c r="F107" s="37">
        <v>61.066666666666663</v>
      </c>
      <c r="G107" s="38">
        <v>60.283333333333324</v>
      </c>
      <c r="H107" s="38">
        <v>59.566666666666663</v>
      </c>
      <c r="I107" s="38">
        <v>58.783333333333324</v>
      </c>
      <c r="J107" s="38">
        <v>61.783333333333324</v>
      </c>
      <c r="K107" s="38">
        <v>62.566666666666656</v>
      </c>
      <c r="L107" s="38">
        <v>63.283333333333324</v>
      </c>
      <c r="M107" s="28">
        <v>61.85</v>
      </c>
      <c r="N107" s="28">
        <v>60.35</v>
      </c>
      <c r="O107" s="39">
        <v>113720000</v>
      </c>
      <c r="P107" s="40">
        <v>2.3674498154649382E-2</v>
      </c>
    </row>
    <row r="108" spans="1:16" ht="12.75" customHeight="1">
      <c r="A108" s="28">
        <v>98</v>
      </c>
      <c r="B108" s="29" t="s">
        <v>58</v>
      </c>
      <c r="C108" s="30" t="s">
        <v>128</v>
      </c>
      <c r="D108" s="31">
        <v>44798</v>
      </c>
      <c r="E108" s="37">
        <v>44.85</v>
      </c>
      <c r="F108" s="37">
        <v>44.533333333333331</v>
      </c>
      <c r="G108" s="38">
        <v>44.066666666666663</v>
      </c>
      <c r="H108" s="38">
        <v>43.283333333333331</v>
      </c>
      <c r="I108" s="38">
        <v>42.816666666666663</v>
      </c>
      <c r="J108" s="38">
        <v>45.316666666666663</v>
      </c>
      <c r="K108" s="38">
        <v>45.783333333333331</v>
      </c>
      <c r="L108" s="38">
        <v>46.566666666666663</v>
      </c>
      <c r="M108" s="28">
        <v>45</v>
      </c>
      <c r="N108" s="28">
        <v>43.75</v>
      </c>
      <c r="O108" s="39">
        <v>219690000</v>
      </c>
      <c r="P108" s="40">
        <v>-6.0431100846805232E-2</v>
      </c>
    </row>
    <row r="109" spans="1:16" ht="12.75" customHeight="1">
      <c r="A109" s="28">
        <v>99</v>
      </c>
      <c r="B109" s="29" t="s">
        <v>44</v>
      </c>
      <c r="C109" s="30" t="s">
        <v>394</v>
      </c>
      <c r="D109" s="31">
        <v>44798</v>
      </c>
      <c r="E109" s="37">
        <v>164.85</v>
      </c>
      <c r="F109" s="37">
        <v>164.81666666666666</v>
      </c>
      <c r="G109" s="38">
        <v>162.98333333333332</v>
      </c>
      <c r="H109" s="38">
        <v>161.11666666666665</v>
      </c>
      <c r="I109" s="38">
        <v>159.2833333333333</v>
      </c>
      <c r="J109" s="38">
        <v>166.68333333333334</v>
      </c>
      <c r="K109" s="38">
        <v>168.51666666666671</v>
      </c>
      <c r="L109" s="38">
        <v>170.38333333333335</v>
      </c>
      <c r="M109" s="28">
        <v>166.65</v>
      </c>
      <c r="N109" s="28">
        <v>162.94999999999999</v>
      </c>
      <c r="O109" s="39">
        <v>57003750</v>
      </c>
      <c r="P109" s="40">
        <v>-1.0415988542412604E-2</v>
      </c>
    </row>
    <row r="110" spans="1:16" ht="12.75" customHeight="1">
      <c r="A110" s="28">
        <v>100</v>
      </c>
      <c r="B110" s="29" t="s">
        <v>79</v>
      </c>
      <c r="C110" s="30" t="s">
        <v>129</v>
      </c>
      <c r="D110" s="31">
        <v>44798</v>
      </c>
      <c r="E110" s="37">
        <v>381.15</v>
      </c>
      <c r="F110" s="37">
        <v>375.81666666666666</v>
      </c>
      <c r="G110" s="38">
        <v>369.13333333333333</v>
      </c>
      <c r="H110" s="38">
        <v>357.11666666666667</v>
      </c>
      <c r="I110" s="38">
        <v>350.43333333333334</v>
      </c>
      <c r="J110" s="38">
        <v>387.83333333333331</v>
      </c>
      <c r="K110" s="38">
        <v>394.51666666666659</v>
      </c>
      <c r="L110" s="38">
        <v>406.5333333333333</v>
      </c>
      <c r="M110" s="28">
        <v>382.5</v>
      </c>
      <c r="N110" s="28">
        <v>363.8</v>
      </c>
      <c r="O110" s="39">
        <v>14297250</v>
      </c>
      <c r="P110" s="40">
        <v>-5.4727272727272729E-2</v>
      </c>
    </row>
    <row r="111" spans="1:16" ht="12.75" customHeight="1">
      <c r="A111" s="28">
        <v>101</v>
      </c>
      <c r="B111" s="29" t="s">
        <v>105</v>
      </c>
      <c r="C111" s="30" t="s">
        <v>130</v>
      </c>
      <c r="D111" s="31">
        <v>44798</v>
      </c>
      <c r="E111" s="37">
        <v>268.85000000000002</v>
      </c>
      <c r="F111" s="37">
        <v>271.15000000000003</v>
      </c>
      <c r="G111" s="38">
        <v>264.80000000000007</v>
      </c>
      <c r="H111" s="38">
        <v>260.75000000000006</v>
      </c>
      <c r="I111" s="38">
        <v>254.40000000000009</v>
      </c>
      <c r="J111" s="38">
        <v>275.20000000000005</v>
      </c>
      <c r="K111" s="38">
        <v>281.55000000000007</v>
      </c>
      <c r="L111" s="38">
        <v>285.60000000000002</v>
      </c>
      <c r="M111" s="28">
        <v>277.5</v>
      </c>
      <c r="N111" s="28">
        <v>267.10000000000002</v>
      </c>
      <c r="O111" s="39">
        <v>26098758</v>
      </c>
      <c r="P111" s="40">
        <v>-2.9464552796889022E-2</v>
      </c>
    </row>
    <row r="112" spans="1:16" ht="12.75" customHeight="1">
      <c r="A112" s="28">
        <v>102</v>
      </c>
      <c r="B112" s="29" t="s">
        <v>42</v>
      </c>
      <c r="C112" s="30" t="s">
        <v>391</v>
      </c>
      <c r="D112" s="31">
        <v>44798</v>
      </c>
      <c r="E112" s="37">
        <v>192.35</v>
      </c>
      <c r="F112" s="37">
        <v>193.11666666666667</v>
      </c>
      <c r="G112" s="38">
        <v>189.73333333333335</v>
      </c>
      <c r="H112" s="38">
        <v>187.11666666666667</v>
      </c>
      <c r="I112" s="38">
        <v>183.73333333333335</v>
      </c>
      <c r="J112" s="38">
        <v>195.73333333333335</v>
      </c>
      <c r="K112" s="38">
        <v>199.11666666666667</v>
      </c>
      <c r="L112" s="38">
        <v>201.73333333333335</v>
      </c>
      <c r="M112" s="28">
        <v>196.5</v>
      </c>
      <c r="N112" s="28">
        <v>190.5</v>
      </c>
      <c r="O112" s="39">
        <v>11716000</v>
      </c>
      <c r="P112" s="40">
        <v>9.2430676992255809E-3</v>
      </c>
    </row>
    <row r="113" spans="1:16" ht="12.75" customHeight="1">
      <c r="A113" s="28">
        <v>103</v>
      </c>
      <c r="B113" s="29" t="s">
        <v>44</v>
      </c>
      <c r="C113" s="30" t="s">
        <v>263</v>
      </c>
      <c r="D113" s="31">
        <v>44798</v>
      </c>
      <c r="E113" s="37">
        <v>4397.8</v>
      </c>
      <c r="F113" s="37">
        <v>4414.1833333333334</v>
      </c>
      <c r="G113" s="38">
        <v>4348.3166666666666</v>
      </c>
      <c r="H113" s="38">
        <v>4298.833333333333</v>
      </c>
      <c r="I113" s="38">
        <v>4232.9666666666662</v>
      </c>
      <c r="J113" s="38">
        <v>4463.666666666667</v>
      </c>
      <c r="K113" s="38">
        <v>4529.5333333333338</v>
      </c>
      <c r="L113" s="38">
        <v>4579.0166666666673</v>
      </c>
      <c r="M113" s="28">
        <v>4480.05</v>
      </c>
      <c r="N113" s="28">
        <v>4364.7</v>
      </c>
      <c r="O113" s="39">
        <v>258900</v>
      </c>
      <c r="P113" s="40">
        <v>-1.8760659465605456E-2</v>
      </c>
    </row>
    <row r="114" spans="1:16" ht="12.75" customHeight="1">
      <c r="A114" s="28">
        <v>104</v>
      </c>
      <c r="B114" s="29" t="s">
        <v>44</v>
      </c>
      <c r="C114" s="30" t="s">
        <v>131</v>
      </c>
      <c r="D114" s="31">
        <v>44798</v>
      </c>
      <c r="E114" s="37">
        <v>2048.6999999999998</v>
      </c>
      <c r="F114" s="37">
        <v>2047.4499999999998</v>
      </c>
      <c r="G114" s="38">
        <v>2025.6999999999998</v>
      </c>
      <c r="H114" s="38">
        <v>2002.7</v>
      </c>
      <c r="I114" s="38">
        <v>1980.95</v>
      </c>
      <c r="J114" s="38">
        <v>2070.4499999999998</v>
      </c>
      <c r="K114" s="38">
        <v>2092.1999999999998</v>
      </c>
      <c r="L114" s="38">
        <v>2115.1999999999994</v>
      </c>
      <c r="M114" s="28">
        <v>2069.1999999999998</v>
      </c>
      <c r="N114" s="28">
        <v>2024.45</v>
      </c>
      <c r="O114" s="39">
        <v>2469600</v>
      </c>
      <c r="P114" s="40">
        <v>-1.4957520641378485E-2</v>
      </c>
    </row>
    <row r="115" spans="1:16" ht="12.75" customHeight="1">
      <c r="A115" s="28">
        <v>105</v>
      </c>
      <c r="B115" s="29" t="s">
        <v>58</v>
      </c>
      <c r="C115" s="30" t="s">
        <v>132</v>
      </c>
      <c r="D115" s="31">
        <v>44798</v>
      </c>
      <c r="E115" s="37">
        <v>1056.8</v>
      </c>
      <c r="F115" s="37">
        <v>1052.6833333333334</v>
      </c>
      <c r="G115" s="38">
        <v>1042.3166666666668</v>
      </c>
      <c r="H115" s="38">
        <v>1027.8333333333335</v>
      </c>
      <c r="I115" s="38">
        <v>1017.4666666666669</v>
      </c>
      <c r="J115" s="38">
        <v>1067.1666666666667</v>
      </c>
      <c r="K115" s="38">
        <v>1077.5333333333335</v>
      </c>
      <c r="L115" s="38">
        <v>1092.0166666666667</v>
      </c>
      <c r="M115" s="28">
        <v>1063.05</v>
      </c>
      <c r="N115" s="28">
        <v>1038.2</v>
      </c>
      <c r="O115" s="39">
        <v>27674100</v>
      </c>
      <c r="P115" s="40">
        <v>2.5103347112948392E-2</v>
      </c>
    </row>
    <row r="116" spans="1:16" ht="12.75" customHeight="1">
      <c r="A116" s="28">
        <v>106</v>
      </c>
      <c r="B116" s="29" t="s">
        <v>74</v>
      </c>
      <c r="C116" s="30" t="s">
        <v>133</v>
      </c>
      <c r="D116" s="31">
        <v>44798</v>
      </c>
      <c r="E116" s="37">
        <v>194.9</v>
      </c>
      <c r="F116" s="37">
        <v>195.73333333333335</v>
      </c>
      <c r="G116" s="38">
        <v>191.9666666666667</v>
      </c>
      <c r="H116" s="38">
        <v>189.03333333333336</v>
      </c>
      <c r="I116" s="38">
        <v>185.26666666666671</v>
      </c>
      <c r="J116" s="38">
        <v>198.66666666666669</v>
      </c>
      <c r="K116" s="38">
        <v>202.43333333333334</v>
      </c>
      <c r="L116" s="38">
        <v>205.36666666666667</v>
      </c>
      <c r="M116" s="28">
        <v>199.5</v>
      </c>
      <c r="N116" s="28">
        <v>192.8</v>
      </c>
      <c r="O116" s="39">
        <v>21775600</v>
      </c>
      <c r="P116" s="40">
        <v>0.10327706057596822</v>
      </c>
    </row>
    <row r="117" spans="1:16" ht="12.75" customHeight="1">
      <c r="A117" s="28">
        <v>107</v>
      </c>
      <c r="B117" s="29" t="s">
        <v>86</v>
      </c>
      <c r="C117" s="30" t="s">
        <v>134</v>
      </c>
      <c r="D117" s="31">
        <v>44798</v>
      </c>
      <c r="E117" s="37">
        <v>1607.95</v>
      </c>
      <c r="F117" s="37">
        <v>1607.1333333333332</v>
      </c>
      <c r="G117" s="38">
        <v>1594.5666666666664</v>
      </c>
      <c r="H117" s="38">
        <v>1581.1833333333332</v>
      </c>
      <c r="I117" s="38">
        <v>1568.6166666666663</v>
      </c>
      <c r="J117" s="38">
        <v>1620.5166666666664</v>
      </c>
      <c r="K117" s="38">
        <v>1633.083333333333</v>
      </c>
      <c r="L117" s="38">
        <v>1646.4666666666665</v>
      </c>
      <c r="M117" s="28">
        <v>1619.7</v>
      </c>
      <c r="N117" s="28">
        <v>1593.75</v>
      </c>
      <c r="O117" s="39">
        <v>35457000</v>
      </c>
      <c r="P117" s="40">
        <v>-1.0034509330921031E-2</v>
      </c>
    </row>
    <row r="118" spans="1:16" ht="12.75" customHeight="1">
      <c r="A118" s="28">
        <v>108</v>
      </c>
      <c r="B118" s="29" t="s">
        <v>86</v>
      </c>
      <c r="C118" s="30" t="s">
        <v>400</v>
      </c>
      <c r="D118" s="31">
        <v>44798</v>
      </c>
      <c r="E118" s="37">
        <v>616.95000000000005</v>
      </c>
      <c r="F118" s="37">
        <v>615.73333333333335</v>
      </c>
      <c r="G118" s="38">
        <v>607.4666666666667</v>
      </c>
      <c r="H118" s="38">
        <v>597.98333333333335</v>
      </c>
      <c r="I118" s="38">
        <v>589.7166666666667</v>
      </c>
      <c r="J118" s="38">
        <v>625.2166666666667</v>
      </c>
      <c r="K118" s="38">
        <v>633.48333333333335</v>
      </c>
      <c r="L118" s="38">
        <v>642.9666666666667</v>
      </c>
      <c r="M118" s="28">
        <v>624</v>
      </c>
      <c r="N118" s="28">
        <v>606.25</v>
      </c>
      <c r="O118" s="39">
        <v>1929000</v>
      </c>
      <c r="P118" s="40">
        <v>3.9032006245120999E-3</v>
      </c>
    </row>
    <row r="119" spans="1:16" ht="12.75" customHeight="1">
      <c r="A119" s="28">
        <v>109</v>
      </c>
      <c r="B119" s="29" t="s">
        <v>79</v>
      </c>
      <c r="C119" s="30" t="s">
        <v>135</v>
      </c>
      <c r="D119" s="31">
        <v>44798</v>
      </c>
      <c r="E119" s="37">
        <v>70.55</v>
      </c>
      <c r="F119" s="37">
        <v>70.783333333333331</v>
      </c>
      <c r="G119" s="38">
        <v>70.11666666666666</v>
      </c>
      <c r="H119" s="38">
        <v>69.683333333333323</v>
      </c>
      <c r="I119" s="38">
        <v>69.016666666666652</v>
      </c>
      <c r="J119" s="38">
        <v>71.216666666666669</v>
      </c>
      <c r="K119" s="38">
        <v>71.883333333333354</v>
      </c>
      <c r="L119" s="38">
        <v>72.316666666666677</v>
      </c>
      <c r="M119" s="28">
        <v>71.45</v>
      </c>
      <c r="N119" s="28">
        <v>70.349999999999994</v>
      </c>
      <c r="O119" s="39">
        <v>84191250</v>
      </c>
      <c r="P119" s="40">
        <v>9.0277777777777776E-2</v>
      </c>
    </row>
    <row r="120" spans="1:16" ht="12.75" customHeight="1">
      <c r="A120" s="28">
        <v>110</v>
      </c>
      <c r="B120" s="29" t="s">
        <v>47</v>
      </c>
      <c r="C120" s="30" t="s">
        <v>264</v>
      </c>
      <c r="D120" s="31">
        <v>44798</v>
      </c>
      <c r="E120" s="37">
        <v>982.25</v>
      </c>
      <c r="F120" s="37">
        <v>988.4666666666667</v>
      </c>
      <c r="G120" s="38">
        <v>962.03333333333342</v>
      </c>
      <c r="H120" s="38">
        <v>941.81666666666672</v>
      </c>
      <c r="I120" s="38">
        <v>915.38333333333344</v>
      </c>
      <c r="J120" s="38">
        <v>1008.6833333333334</v>
      </c>
      <c r="K120" s="38">
        <v>1035.1166666666668</v>
      </c>
      <c r="L120" s="38">
        <v>1055.3333333333335</v>
      </c>
      <c r="M120" s="28">
        <v>1014.9</v>
      </c>
      <c r="N120" s="28">
        <v>968.25</v>
      </c>
      <c r="O120" s="39">
        <v>872300</v>
      </c>
      <c r="P120" s="40">
        <v>5.1724137931034482E-2</v>
      </c>
    </row>
    <row r="121" spans="1:16" ht="12.75" customHeight="1">
      <c r="A121" s="28">
        <v>111</v>
      </c>
      <c r="B121" s="29" t="s">
        <v>44</v>
      </c>
      <c r="C121" s="30" t="s">
        <v>136</v>
      </c>
      <c r="D121" s="31">
        <v>44798</v>
      </c>
      <c r="E121" s="37">
        <v>672.25</v>
      </c>
      <c r="F121" s="37">
        <v>666.38333333333333</v>
      </c>
      <c r="G121" s="38">
        <v>656.86666666666667</v>
      </c>
      <c r="H121" s="38">
        <v>641.48333333333335</v>
      </c>
      <c r="I121" s="38">
        <v>631.9666666666667</v>
      </c>
      <c r="J121" s="38">
        <v>681.76666666666665</v>
      </c>
      <c r="K121" s="38">
        <v>691.2833333333333</v>
      </c>
      <c r="L121" s="38">
        <v>706.66666666666663</v>
      </c>
      <c r="M121" s="28">
        <v>675.9</v>
      </c>
      <c r="N121" s="28">
        <v>651</v>
      </c>
      <c r="O121" s="39">
        <v>14124250</v>
      </c>
      <c r="P121" s="40">
        <v>6.0299527062532846E-2</v>
      </c>
    </row>
    <row r="122" spans="1:16" ht="12.75" customHeight="1">
      <c r="A122" s="28">
        <v>112</v>
      </c>
      <c r="B122" s="29" t="s">
        <v>56</v>
      </c>
      <c r="C122" s="30" t="s">
        <v>137</v>
      </c>
      <c r="D122" s="31">
        <v>44798</v>
      </c>
      <c r="E122" s="37">
        <v>311.89999999999998</v>
      </c>
      <c r="F122" s="37">
        <v>312.83333333333331</v>
      </c>
      <c r="G122" s="38">
        <v>310.71666666666664</v>
      </c>
      <c r="H122" s="38">
        <v>309.5333333333333</v>
      </c>
      <c r="I122" s="38">
        <v>307.41666666666663</v>
      </c>
      <c r="J122" s="38">
        <v>314.01666666666665</v>
      </c>
      <c r="K122" s="38">
        <v>316.13333333333333</v>
      </c>
      <c r="L122" s="38">
        <v>317.31666666666666</v>
      </c>
      <c r="M122" s="28">
        <v>314.95</v>
      </c>
      <c r="N122" s="28">
        <v>311.64999999999998</v>
      </c>
      <c r="O122" s="39">
        <v>75990400</v>
      </c>
      <c r="P122" s="40">
        <v>-3.4830046160302139E-3</v>
      </c>
    </row>
    <row r="123" spans="1:16" ht="12.75" customHeight="1">
      <c r="A123" s="28">
        <v>113</v>
      </c>
      <c r="B123" s="29" t="s">
        <v>119</v>
      </c>
      <c r="C123" s="30" t="s">
        <v>138</v>
      </c>
      <c r="D123" s="31">
        <v>44798</v>
      </c>
      <c r="E123" s="37">
        <v>398.5</v>
      </c>
      <c r="F123" s="37">
        <v>396.66666666666669</v>
      </c>
      <c r="G123" s="38">
        <v>391.38333333333338</v>
      </c>
      <c r="H123" s="38">
        <v>384.26666666666671</v>
      </c>
      <c r="I123" s="38">
        <v>378.98333333333341</v>
      </c>
      <c r="J123" s="38">
        <v>403.78333333333336</v>
      </c>
      <c r="K123" s="38">
        <v>409.06666666666666</v>
      </c>
      <c r="L123" s="38">
        <v>416.18333333333334</v>
      </c>
      <c r="M123" s="28">
        <v>401.95</v>
      </c>
      <c r="N123" s="28">
        <v>389.55</v>
      </c>
      <c r="O123" s="39">
        <v>33945000</v>
      </c>
      <c r="P123" s="40">
        <v>-3.4861106014458187E-3</v>
      </c>
    </row>
    <row r="124" spans="1:16" ht="12.75" customHeight="1">
      <c r="A124" s="28">
        <v>114</v>
      </c>
      <c r="B124" s="29" t="s">
        <v>42</v>
      </c>
      <c r="C124" s="30" t="s">
        <v>402</v>
      </c>
      <c r="D124" s="31">
        <v>44798</v>
      </c>
      <c r="E124" s="37">
        <v>2619.15</v>
      </c>
      <c r="F124" s="37">
        <v>2607.6166666666668</v>
      </c>
      <c r="G124" s="38">
        <v>2585.7833333333338</v>
      </c>
      <c r="H124" s="38">
        <v>2552.416666666667</v>
      </c>
      <c r="I124" s="38">
        <v>2530.5833333333339</v>
      </c>
      <c r="J124" s="38">
        <v>2640.9833333333336</v>
      </c>
      <c r="K124" s="38">
        <v>2662.8166666666666</v>
      </c>
      <c r="L124" s="38">
        <v>2696.1833333333334</v>
      </c>
      <c r="M124" s="28">
        <v>2629.45</v>
      </c>
      <c r="N124" s="28">
        <v>2574.25</v>
      </c>
      <c r="O124" s="39">
        <v>479250</v>
      </c>
      <c r="P124" s="40">
        <v>3.2310177705977383E-2</v>
      </c>
    </row>
    <row r="125" spans="1:16" ht="12.75" customHeight="1">
      <c r="A125" s="28">
        <v>115</v>
      </c>
      <c r="B125" s="29" t="s">
        <v>119</v>
      </c>
      <c r="C125" s="30" t="s">
        <v>139</v>
      </c>
      <c r="D125" s="31">
        <v>44798</v>
      </c>
      <c r="E125" s="37">
        <v>673.4</v>
      </c>
      <c r="F125" s="37">
        <v>671.1</v>
      </c>
      <c r="G125" s="38">
        <v>663.80000000000007</v>
      </c>
      <c r="H125" s="38">
        <v>654.20000000000005</v>
      </c>
      <c r="I125" s="38">
        <v>646.90000000000009</v>
      </c>
      <c r="J125" s="38">
        <v>680.7</v>
      </c>
      <c r="K125" s="38">
        <v>688</v>
      </c>
      <c r="L125" s="38">
        <v>697.6</v>
      </c>
      <c r="M125" s="28">
        <v>678.4</v>
      </c>
      <c r="N125" s="28">
        <v>661.5</v>
      </c>
      <c r="O125" s="39">
        <v>42584400</v>
      </c>
      <c r="P125" s="40">
        <v>-1.7657500544984585E-2</v>
      </c>
    </row>
    <row r="126" spans="1:16" ht="12.75" customHeight="1">
      <c r="A126" s="28">
        <v>116</v>
      </c>
      <c r="B126" s="29" t="s">
        <v>44</v>
      </c>
      <c r="C126" s="30" t="s">
        <v>140</v>
      </c>
      <c r="D126" s="31">
        <v>44798</v>
      </c>
      <c r="E126" s="37">
        <v>569.9</v>
      </c>
      <c r="F126" s="37">
        <v>567.4666666666667</v>
      </c>
      <c r="G126" s="38">
        <v>561.93333333333339</v>
      </c>
      <c r="H126" s="38">
        <v>553.9666666666667</v>
      </c>
      <c r="I126" s="38">
        <v>548.43333333333339</v>
      </c>
      <c r="J126" s="38">
        <v>575.43333333333339</v>
      </c>
      <c r="K126" s="38">
        <v>580.9666666666667</v>
      </c>
      <c r="L126" s="38">
        <v>588.93333333333339</v>
      </c>
      <c r="M126" s="28">
        <v>573</v>
      </c>
      <c r="N126" s="28">
        <v>559.5</v>
      </c>
      <c r="O126" s="39">
        <v>10592500</v>
      </c>
      <c r="P126" s="40">
        <v>2.1333011932023624E-2</v>
      </c>
    </row>
    <row r="127" spans="1:16" ht="12.75" customHeight="1">
      <c r="A127" s="28">
        <v>117</v>
      </c>
      <c r="B127" s="29" t="s">
        <v>58</v>
      </c>
      <c r="C127" s="30" t="s">
        <v>141</v>
      </c>
      <c r="D127" s="31">
        <v>44798</v>
      </c>
      <c r="E127" s="37">
        <v>1831.75</v>
      </c>
      <c r="F127" s="37">
        <v>1835.5833333333333</v>
      </c>
      <c r="G127" s="38">
        <v>1821.1666666666665</v>
      </c>
      <c r="H127" s="38">
        <v>1810.5833333333333</v>
      </c>
      <c r="I127" s="38">
        <v>1796.1666666666665</v>
      </c>
      <c r="J127" s="38">
        <v>1846.1666666666665</v>
      </c>
      <c r="K127" s="38">
        <v>1860.583333333333</v>
      </c>
      <c r="L127" s="38">
        <v>1871.1666666666665</v>
      </c>
      <c r="M127" s="28">
        <v>1850</v>
      </c>
      <c r="N127" s="28">
        <v>1825</v>
      </c>
      <c r="O127" s="39">
        <v>16868400</v>
      </c>
      <c r="P127" s="40">
        <v>3.5684463873471191E-2</v>
      </c>
    </row>
    <row r="128" spans="1:16" ht="12.75" customHeight="1">
      <c r="A128" s="28">
        <v>118</v>
      </c>
      <c r="B128" s="29" t="s">
        <v>63</v>
      </c>
      <c r="C128" s="30" t="s">
        <v>142</v>
      </c>
      <c r="D128" s="31">
        <v>44798</v>
      </c>
      <c r="E128" s="37">
        <v>74.349999999999994</v>
      </c>
      <c r="F128" s="37">
        <v>74.316666666666663</v>
      </c>
      <c r="G128" s="38">
        <v>73.48333333333332</v>
      </c>
      <c r="H128" s="38">
        <v>72.61666666666666</v>
      </c>
      <c r="I128" s="38">
        <v>71.783333333333317</v>
      </c>
      <c r="J128" s="38">
        <v>75.183333333333323</v>
      </c>
      <c r="K128" s="38">
        <v>76.016666666666666</v>
      </c>
      <c r="L128" s="38">
        <v>76.883333333333326</v>
      </c>
      <c r="M128" s="28">
        <v>75.150000000000006</v>
      </c>
      <c r="N128" s="28">
        <v>73.45</v>
      </c>
      <c r="O128" s="39">
        <v>53481532</v>
      </c>
      <c r="P128" s="40">
        <v>2.322007853850094E-2</v>
      </c>
    </row>
    <row r="129" spans="1:16" ht="12.75" customHeight="1">
      <c r="A129" s="28">
        <v>119</v>
      </c>
      <c r="B129" s="29" t="s">
        <v>44</v>
      </c>
      <c r="C129" s="30" t="s">
        <v>143</v>
      </c>
      <c r="D129" s="31">
        <v>44798</v>
      </c>
      <c r="E129" s="37">
        <v>2395.65</v>
      </c>
      <c r="F129" s="37">
        <v>2395.4166666666665</v>
      </c>
      <c r="G129" s="38">
        <v>2368.833333333333</v>
      </c>
      <c r="H129" s="38">
        <v>2342.0166666666664</v>
      </c>
      <c r="I129" s="38">
        <v>2315.4333333333329</v>
      </c>
      <c r="J129" s="38">
        <v>2422.2333333333331</v>
      </c>
      <c r="K129" s="38">
        <v>2448.8166666666662</v>
      </c>
      <c r="L129" s="38">
        <v>2475.6333333333332</v>
      </c>
      <c r="M129" s="28">
        <v>2422</v>
      </c>
      <c r="N129" s="28">
        <v>2368.6</v>
      </c>
      <c r="O129" s="39">
        <v>1202750</v>
      </c>
      <c r="P129" s="40">
        <v>2.4925436727737536E-2</v>
      </c>
    </row>
    <row r="130" spans="1:16" ht="12.75" customHeight="1">
      <c r="A130" s="28">
        <v>120</v>
      </c>
      <c r="B130" s="29" t="s">
        <v>47</v>
      </c>
      <c r="C130" s="30" t="s">
        <v>266</v>
      </c>
      <c r="D130" s="31">
        <v>44798</v>
      </c>
      <c r="E130" s="37">
        <v>561.20000000000005</v>
      </c>
      <c r="F130" s="37">
        <v>558.9</v>
      </c>
      <c r="G130" s="38">
        <v>553.4</v>
      </c>
      <c r="H130" s="38">
        <v>545.6</v>
      </c>
      <c r="I130" s="38">
        <v>540.1</v>
      </c>
      <c r="J130" s="38">
        <v>566.69999999999993</v>
      </c>
      <c r="K130" s="38">
        <v>572.19999999999993</v>
      </c>
      <c r="L130" s="38">
        <v>579.99999999999989</v>
      </c>
      <c r="M130" s="28">
        <v>564.4</v>
      </c>
      <c r="N130" s="28">
        <v>551.1</v>
      </c>
      <c r="O130" s="39">
        <v>5749200</v>
      </c>
      <c r="P130" s="40">
        <v>-5.1393863884130198E-3</v>
      </c>
    </row>
    <row r="131" spans="1:16" ht="12.75" customHeight="1">
      <c r="A131" s="28">
        <v>121</v>
      </c>
      <c r="B131" s="29" t="s">
        <v>63</v>
      </c>
      <c r="C131" s="30" t="s">
        <v>144</v>
      </c>
      <c r="D131" s="31">
        <v>44798</v>
      </c>
      <c r="E131" s="37">
        <v>380.8</v>
      </c>
      <c r="F131" s="37">
        <v>375.11666666666662</v>
      </c>
      <c r="G131" s="38">
        <v>368.43333333333322</v>
      </c>
      <c r="H131" s="38">
        <v>356.06666666666661</v>
      </c>
      <c r="I131" s="38">
        <v>349.38333333333321</v>
      </c>
      <c r="J131" s="38">
        <v>387.48333333333323</v>
      </c>
      <c r="K131" s="38">
        <v>394.16666666666663</v>
      </c>
      <c r="L131" s="38">
        <v>406.53333333333325</v>
      </c>
      <c r="M131" s="28">
        <v>381.8</v>
      </c>
      <c r="N131" s="28">
        <v>362.75</v>
      </c>
      <c r="O131" s="39">
        <v>14460000</v>
      </c>
      <c r="P131" s="40">
        <v>-4.817618719889883E-3</v>
      </c>
    </row>
    <row r="132" spans="1:16" ht="12.75" customHeight="1">
      <c r="A132" s="28">
        <v>122</v>
      </c>
      <c r="B132" s="29" t="s">
        <v>70</v>
      </c>
      <c r="C132" s="30" t="s">
        <v>145</v>
      </c>
      <c r="D132" s="31">
        <v>44798</v>
      </c>
      <c r="E132" s="37">
        <v>1858.9</v>
      </c>
      <c r="F132" s="37">
        <v>1851.9166666666667</v>
      </c>
      <c r="G132" s="38">
        <v>1833.2333333333336</v>
      </c>
      <c r="H132" s="38">
        <v>1807.5666666666668</v>
      </c>
      <c r="I132" s="38">
        <v>1788.8833333333337</v>
      </c>
      <c r="J132" s="38">
        <v>1877.5833333333335</v>
      </c>
      <c r="K132" s="38">
        <v>1896.2666666666664</v>
      </c>
      <c r="L132" s="38">
        <v>1921.9333333333334</v>
      </c>
      <c r="M132" s="28">
        <v>1870.6</v>
      </c>
      <c r="N132" s="28">
        <v>1826.25</v>
      </c>
      <c r="O132" s="39">
        <v>9886800</v>
      </c>
      <c r="P132" s="40">
        <v>-6.9605568445475635E-3</v>
      </c>
    </row>
    <row r="133" spans="1:16" ht="12.75" customHeight="1">
      <c r="A133" s="28">
        <v>123</v>
      </c>
      <c r="B133" s="29" t="s">
        <v>86</v>
      </c>
      <c r="C133" s="30" t="s">
        <v>146</v>
      </c>
      <c r="D133" s="31">
        <v>44798</v>
      </c>
      <c r="E133" s="37">
        <v>4881.1499999999996</v>
      </c>
      <c r="F133" s="37">
        <v>4876.1833333333334</v>
      </c>
      <c r="G133" s="38">
        <v>4808.2666666666664</v>
      </c>
      <c r="H133" s="38">
        <v>4735.3833333333332</v>
      </c>
      <c r="I133" s="38">
        <v>4667.4666666666662</v>
      </c>
      <c r="J133" s="38">
        <v>4949.0666666666666</v>
      </c>
      <c r="K133" s="38">
        <v>5016.9833333333327</v>
      </c>
      <c r="L133" s="38">
        <v>5089.8666666666668</v>
      </c>
      <c r="M133" s="28">
        <v>4944.1000000000004</v>
      </c>
      <c r="N133" s="28">
        <v>4803.3</v>
      </c>
      <c r="O133" s="39">
        <v>1379700</v>
      </c>
      <c r="P133" s="40">
        <v>-2.5532365716707278E-2</v>
      </c>
    </row>
    <row r="134" spans="1:16" ht="12.75" customHeight="1">
      <c r="A134" s="28">
        <v>124</v>
      </c>
      <c r="B134" s="29" t="s">
        <v>86</v>
      </c>
      <c r="C134" s="30" t="s">
        <v>147</v>
      </c>
      <c r="D134" s="31">
        <v>44798</v>
      </c>
      <c r="E134" s="37">
        <v>3594.15</v>
      </c>
      <c r="F134" s="37">
        <v>3579.6833333333329</v>
      </c>
      <c r="G134" s="38">
        <v>3545.4666666666658</v>
      </c>
      <c r="H134" s="38">
        <v>3496.7833333333328</v>
      </c>
      <c r="I134" s="38">
        <v>3462.5666666666657</v>
      </c>
      <c r="J134" s="38">
        <v>3628.3666666666659</v>
      </c>
      <c r="K134" s="38">
        <v>3662.583333333333</v>
      </c>
      <c r="L134" s="38">
        <v>3711.266666666666</v>
      </c>
      <c r="M134" s="28">
        <v>3613.9</v>
      </c>
      <c r="N134" s="28">
        <v>3531</v>
      </c>
      <c r="O134" s="39">
        <v>1113200</v>
      </c>
      <c r="P134" s="40">
        <v>-3.0988857938718663E-2</v>
      </c>
    </row>
    <row r="135" spans="1:16" ht="12.75" customHeight="1">
      <c r="A135" s="28">
        <v>125</v>
      </c>
      <c r="B135" s="29" t="s">
        <v>47</v>
      </c>
      <c r="C135" s="30" t="s">
        <v>148</v>
      </c>
      <c r="D135" s="31">
        <v>44798</v>
      </c>
      <c r="E135" s="37">
        <v>673.2</v>
      </c>
      <c r="F135" s="37">
        <v>670.85</v>
      </c>
      <c r="G135" s="38">
        <v>665.55000000000007</v>
      </c>
      <c r="H135" s="38">
        <v>657.90000000000009</v>
      </c>
      <c r="I135" s="38">
        <v>652.60000000000014</v>
      </c>
      <c r="J135" s="38">
        <v>678.5</v>
      </c>
      <c r="K135" s="38">
        <v>683.8</v>
      </c>
      <c r="L135" s="38">
        <v>691.44999999999993</v>
      </c>
      <c r="M135" s="28">
        <v>676.15</v>
      </c>
      <c r="N135" s="28">
        <v>663.2</v>
      </c>
      <c r="O135" s="39">
        <v>9939050</v>
      </c>
      <c r="P135" s="40">
        <v>-1.8631976500209819E-2</v>
      </c>
    </row>
    <row r="136" spans="1:16" ht="12.75" customHeight="1">
      <c r="A136" s="28">
        <v>126</v>
      </c>
      <c r="B136" s="29" t="s">
        <v>49</v>
      </c>
      <c r="C136" s="30" t="s">
        <v>149</v>
      </c>
      <c r="D136" s="31">
        <v>44798</v>
      </c>
      <c r="E136" s="37">
        <v>1274.1500000000001</v>
      </c>
      <c r="F136" s="37">
        <v>1274.9833333333333</v>
      </c>
      <c r="G136" s="38">
        <v>1265.4666666666667</v>
      </c>
      <c r="H136" s="38">
        <v>1256.7833333333333</v>
      </c>
      <c r="I136" s="38">
        <v>1247.2666666666667</v>
      </c>
      <c r="J136" s="38">
        <v>1283.6666666666667</v>
      </c>
      <c r="K136" s="38">
        <v>1293.1833333333336</v>
      </c>
      <c r="L136" s="38">
        <v>1301.8666666666668</v>
      </c>
      <c r="M136" s="28">
        <v>1284.5</v>
      </c>
      <c r="N136" s="28">
        <v>1266.3</v>
      </c>
      <c r="O136" s="39">
        <v>12282900</v>
      </c>
      <c r="P136" s="40">
        <v>-9.7629796839729128E-3</v>
      </c>
    </row>
    <row r="137" spans="1:16" ht="12.75" customHeight="1">
      <c r="A137" s="28">
        <v>127</v>
      </c>
      <c r="B137" s="29" t="s">
        <v>63</v>
      </c>
      <c r="C137" s="30" t="s">
        <v>150</v>
      </c>
      <c r="D137" s="31">
        <v>44798</v>
      </c>
      <c r="E137" s="37">
        <v>197.95</v>
      </c>
      <c r="F137" s="37">
        <v>197.0333333333333</v>
      </c>
      <c r="G137" s="38">
        <v>195.61666666666662</v>
      </c>
      <c r="H137" s="38">
        <v>193.2833333333333</v>
      </c>
      <c r="I137" s="38">
        <v>191.86666666666662</v>
      </c>
      <c r="J137" s="38">
        <v>199.36666666666662</v>
      </c>
      <c r="K137" s="38">
        <v>200.7833333333333</v>
      </c>
      <c r="L137" s="38">
        <v>203.11666666666662</v>
      </c>
      <c r="M137" s="28">
        <v>198.45</v>
      </c>
      <c r="N137" s="28">
        <v>194.7</v>
      </c>
      <c r="O137" s="39">
        <v>28688000</v>
      </c>
      <c r="P137" s="40">
        <v>2.6624677927283139E-2</v>
      </c>
    </row>
    <row r="138" spans="1:16" ht="12.75" customHeight="1">
      <c r="A138" s="28">
        <v>128</v>
      </c>
      <c r="B138" s="29" t="s">
        <v>63</v>
      </c>
      <c r="C138" s="30" t="s">
        <v>151</v>
      </c>
      <c r="D138" s="31">
        <v>44798</v>
      </c>
      <c r="E138" s="37">
        <v>106</v>
      </c>
      <c r="F138" s="37">
        <v>106.60000000000001</v>
      </c>
      <c r="G138" s="38">
        <v>104.70000000000002</v>
      </c>
      <c r="H138" s="38">
        <v>103.4</v>
      </c>
      <c r="I138" s="38">
        <v>101.50000000000001</v>
      </c>
      <c r="J138" s="38">
        <v>107.90000000000002</v>
      </c>
      <c r="K138" s="38">
        <v>109.80000000000003</v>
      </c>
      <c r="L138" s="38">
        <v>111.10000000000002</v>
      </c>
      <c r="M138" s="28">
        <v>108.5</v>
      </c>
      <c r="N138" s="28">
        <v>105.3</v>
      </c>
      <c r="O138" s="39">
        <v>28272000</v>
      </c>
      <c r="P138" s="40">
        <v>8.5616438356164379E-3</v>
      </c>
    </row>
    <row r="139" spans="1:16" ht="12.75" customHeight="1">
      <c r="A139" s="28">
        <v>129</v>
      </c>
      <c r="B139" s="29" t="s">
        <v>56</v>
      </c>
      <c r="C139" s="30" t="s">
        <v>152</v>
      </c>
      <c r="D139" s="31">
        <v>44798</v>
      </c>
      <c r="E139" s="37">
        <v>512.85</v>
      </c>
      <c r="F139" s="37">
        <v>518.45000000000005</v>
      </c>
      <c r="G139" s="38">
        <v>505.70000000000005</v>
      </c>
      <c r="H139" s="38">
        <v>498.55</v>
      </c>
      <c r="I139" s="38">
        <v>485.8</v>
      </c>
      <c r="J139" s="38">
        <v>525.60000000000014</v>
      </c>
      <c r="K139" s="38">
        <v>538.35000000000014</v>
      </c>
      <c r="L139" s="38">
        <v>545.50000000000011</v>
      </c>
      <c r="M139" s="28">
        <v>531.20000000000005</v>
      </c>
      <c r="N139" s="28">
        <v>511.3</v>
      </c>
      <c r="O139" s="39">
        <v>10099200</v>
      </c>
      <c r="P139" s="40">
        <v>3.0614744060739652E-2</v>
      </c>
    </row>
    <row r="140" spans="1:16" ht="12.75" customHeight="1">
      <c r="A140" s="28">
        <v>130</v>
      </c>
      <c r="B140" s="29" t="s">
        <v>49</v>
      </c>
      <c r="C140" s="30" t="s">
        <v>153</v>
      </c>
      <c r="D140" s="31">
        <v>44798</v>
      </c>
      <c r="E140" s="37">
        <v>8922.35</v>
      </c>
      <c r="F140" s="37">
        <v>8937.6333333333332</v>
      </c>
      <c r="G140" s="38">
        <v>8853.7666666666664</v>
      </c>
      <c r="H140" s="38">
        <v>8785.1833333333325</v>
      </c>
      <c r="I140" s="38">
        <v>8701.3166666666657</v>
      </c>
      <c r="J140" s="38">
        <v>9006.2166666666672</v>
      </c>
      <c r="K140" s="38">
        <v>9090.0833333333321</v>
      </c>
      <c r="L140" s="38">
        <v>9158.6666666666679</v>
      </c>
      <c r="M140" s="28">
        <v>9021.5</v>
      </c>
      <c r="N140" s="28">
        <v>8869.0499999999993</v>
      </c>
      <c r="O140" s="39">
        <v>3917700</v>
      </c>
      <c r="P140" s="40">
        <v>-9.9449204406364751E-4</v>
      </c>
    </row>
    <row r="141" spans="1:16" ht="12.75" customHeight="1">
      <c r="A141" s="28">
        <v>131</v>
      </c>
      <c r="B141" s="29" t="s">
        <v>56</v>
      </c>
      <c r="C141" s="30" t="s">
        <v>154</v>
      </c>
      <c r="D141" s="31">
        <v>44798</v>
      </c>
      <c r="E141" s="37">
        <v>779.65</v>
      </c>
      <c r="F141" s="37">
        <v>779.76666666666677</v>
      </c>
      <c r="G141" s="38">
        <v>774.33333333333348</v>
      </c>
      <c r="H141" s="38">
        <v>769.01666666666677</v>
      </c>
      <c r="I141" s="38">
        <v>763.58333333333348</v>
      </c>
      <c r="J141" s="38">
        <v>785.08333333333348</v>
      </c>
      <c r="K141" s="38">
        <v>790.51666666666665</v>
      </c>
      <c r="L141" s="38">
        <v>795.83333333333348</v>
      </c>
      <c r="M141" s="28">
        <v>785.2</v>
      </c>
      <c r="N141" s="28">
        <v>774.45</v>
      </c>
      <c r="O141" s="39">
        <v>14962500</v>
      </c>
      <c r="P141" s="40">
        <v>-5.0702352256670269E-3</v>
      </c>
    </row>
    <row r="142" spans="1:16" ht="12.75" customHeight="1">
      <c r="A142" s="28">
        <v>132</v>
      </c>
      <c r="B142" s="29" t="s">
        <v>44</v>
      </c>
      <c r="C142" s="30" t="s">
        <v>434</v>
      </c>
      <c r="D142" s="31">
        <v>44798</v>
      </c>
      <c r="E142" s="37">
        <v>1281.6500000000001</v>
      </c>
      <c r="F142" s="37">
        <v>1281.2333333333333</v>
      </c>
      <c r="G142" s="38">
        <v>1273.7166666666667</v>
      </c>
      <c r="H142" s="38">
        <v>1265.7833333333333</v>
      </c>
      <c r="I142" s="38">
        <v>1258.2666666666667</v>
      </c>
      <c r="J142" s="38">
        <v>1289.1666666666667</v>
      </c>
      <c r="K142" s="38">
        <v>1296.6833333333336</v>
      </c>
      <c r="L142" s="38">
        <v>1304.6166666666668</v>
      </c>
      <c r="M142" s="28">
        <v>1288.75</v>
      </c>
      <c r="N142" s="28">
        <v>1273.3</v>
      </c>
      <c r="O142" s="39">
        <v>3106000</v>
      </c>
      <c r="P142" s="40">
        <v>1.1594580510682647E-2</v>
      </c>
    </row>
    <row r="143" spans="1:16" ht="12.75" customHeight="1">
      <c r="A143" s="28">
        <v>133</v>
      </c>
      <c r="B143" s="29" t="s">
        <v>47</v>
      </c>
      <c r="C143" s="30" t="s">
        <v>155</v>
      </c>
      <c r="D143" s="31">
        <v>44798</v>
      </c>
      <c r="E143" s="37">
        <v>1520</v>
      </c>
      <c r="F143" s="37">
        <v>1534.6000000000001</v>
      </c>
      <c r="G143" s="38">
        <v>1495.4000000000003</v>
      </c>
      <c r="H143" s="38">
        <v>1470.8000000000002</v>
      </c>
      <c r="I143" s="38">
        <v>1431.6000000000004</v>
      </c>
      <c r="J143" s="38">
        <v>1559.2000000000003</v>
      </c>
      <c r="K143" s="38">
        <v>1598.4</v>
      </c>
      <c r="L143" s="38">
        <v>1623.0000000000002</v>
      </c>
      <c r="M143" s="28">
        <v>1573.8</v>
      </c>
      <c r="N143" s="28">
        <v>1510</v>
      </c>
      <c r="O143" s="39">
        <v>902100</v>
      </c>
      <c r="P143" s="40">
        <v>7.8937926085396487E-2</v>
      </c>
    </row>
    <row r="144" spans="1:16" ht="12.75" customHeight="1">
      <c r="A144" s="28">
        <v>134</v>
      </c>
      <c r="B144" s="29" t="s">
        <v>63</v>
      </c>
      <c r="C144" s="30" t="s">
        <v>156</v>
      </c>
      <c r="D144" s="31">
        <v>44798</v>
      </c>
      <c r="E144" s="37">
        <v>782.55</v>
      </c>
      <c r="F144" s="37">
        <v>786.54999999999984</v>
      </c>
      <c r="G144" s="38">
        <v>774.9499999999997</v>
      </c>
      <c r="H144" s="38">
        <v>767.34999999999991</v>
      </c>
      <c r="I144" s="38">
        <v>755.74999999999977</v>
      </c>
      <c r="J144" s="38">
        <v>794.14999999999964</v>
      </c>
      <c r="K144" s="38">
        <v>805.74999999999977</v>
      </c>
      <c r="L144" s="38">
        <v>813.34999999999957</v>
      </c>
      <c r="M144" s="28">
        <v>798.15</v>
      </c>
      <c r="N144" s="28">
        <v>778.95</v>
      </c>
      <c r="O144" s="39">
        <v>1764750</v>
      </c>
      <c r="P144" s="40">
        <v>5.3550640279394643E-2</v>
      </c>
    </row>
    <row r="145" spans="1:16" ht="12.75" customHeight="1">
      <c r="A145" s="28">
        <v>135</v>
      </c>
      <c r="B145" s="29" t="s">
        <v>79</v>
      </c>
      <c r="C145" s="30" t="s">
        <v>157</v>
      </c>
      <c r="D145" s="31">
        <v>44798</v>
      </c>
      <c r="E145" s="37">
        <v>800.75</v>
      </c>
      <c r="F145" s="37">
        <v>798.69999999999993</v>
      </c>
      <c r="G145" s="38">
        <v>788.04999999999984</v>
      </c>
      <c r="H145" s="38">
        <v>775.34999999999991</v>
      </c>
      <c r="I145" s="38">
        <v>764.69999999999982</v>
      </c>
      <c r="J145" s="38">
        <v>811.39999999999986</v>
      </c>
      <c r="K145" s="38">
        <v>822.05</v>
      </c>
      <c r="L145" s="38">
        <v>834.74999999999989</v>
      </c>
      <c r="M145" s="28">
        <v>809.35</v>
      </c>
      <c r="N145" s="28">
        <v>786</v>
      </c>
      <c r="O145" s="39">
        <v>3672800</v>
      </c>
      <c r="P145" s="40">
        <v>3.96286231884058E-2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44798</v>
      </c>
      <c r="E146" s="37">
        <v>3515.35</v>
      </c>
      <c r="F146" s="37">
        <v>3511.4500000000003</v>
      </c>
      <c r="G146" s="38">
        <v>3463.9000000000005</v>
      </c>
      <c r="H146" s="38">
        <v>3412.4500000000003</v>
      </c>
      <c r="I146" s="38">
        <v>3364.9000000000005</v>
      </c>
      <c r="J146" s="38">
        <v>3562.9000000000005</v>
      </c>
      <c r="K146" s="38">
        <v>3610.4500000000007</v>
      </c>
      <c r="L146" s="38">
        <v>3661.9000000000005</v>
      </c>
      <c r="M146" s="28">
        <v>3559</v>
      </c>
      <c r="N146" s="28">
        <v>3460</v>
      </c>
      <c r="O146" s="39">
        <v>2774000</v>
      </c>
      <c r="P146" s="40">
        <v>2.2400462461160489E-3</v>
      </c>
    </row>
    <row r="147" spans="1:16" ht="12.75" customHeight="1">
      <c r="A147" s="28">
        <v>137</v>
      </c>
      <c r="B147" s="29" t="s">
        <v>49</v>
      </c>
      <c r="C147" s="30" t="s">
        <v>834</v>
      </c>
      <c r="D147" s="31">
        <v>44798</v>
      </c>
      <c r="E147" s="37">
        <v>121.55</v>
      </c>
      <c r="F147" s="37">
        <v>123.71666666666665</v>
      </c>
      <c r="G147" s="38">
        <v>118.43333333333331</v>
      </c>
      <c r="H147" s="38">
        <v>115.31666666666665</v>
      </c>
      <c r="I147" s="38">
        <v>110.0333333333333</v>
      </c>
      <c r="J147" s="38">
        <v>126.83333333333331</v>
      </c>
      <c r="K147" s="38">
        <v>132.11666666666665</v>
      </c>
      <c r="L147" s="38">
        <v>135.23333333333332</v>
      </c>
      <c r="M147" s="28">
        <v>129</v>
      </c>
      <c r="N147" s="28">
        <v>120.6</v>
      </c>
      <c r="O147" s="39">
        <v>51196500</v>
      </c>
      <c r="P147" s="40">
        <v>6.8965517241379309E-2</v>
      </c>
    </row>
    <row r="148" spans="1:16" ht="12.75" customHeight="1">
      <c r="A148" s="28">
        <v>138</v>
      </c>
      <c r="B148" s="29" t="s">
        <v>86</v>
      </c>
      <c r="C148" s="30" t="s">
        <v>159</v>
      </c>
      <c r="D148" s="31">
        <v>44798</v>
      </c>
      <c r="E148" s="37">
        <v>2370</v>
      </c>
      <c r="F148" s="37">
        <v>2363.75</v>
      </c>
      <c r="G148" s="38">
        <v>2327.5500000000002</v>
      </c>
      <c r="H148" s="38">
        <v>2285.1000000000004</v>
      </c>
      <c r="I148" s="38">
        <v>2248.9000000000005</v>
      </c>
      <c r="J148" s="38">
        <v>2406.1999999999998</v>
      </c>
      <c r="K148" s="38">
        <v>2442.3999999999996</v>
      </c>
      <c r="L148" s="38">
        <v>2484.8499999999995</v>
      </c>
      <c r="M148" s="28">
        <v>2399.9499999999998</v>
      </c>
      <c r="N148" s="28">
        <v>2321.3000000000002</v>
      </c>
      <c r="O148" s="39">
        <v>2218475</v>
      </c>
      <c r="P148" s="40">
        <v>-3.1543253686617775E-4</v>
      </c>
    </row>
    <row r="149" spans="1:16" ht="12.75" customHeight="1">
      <c r="A149" s="28">
        <v>139</v>
      </c>
      <c r="B149" s="29" t="s">
        <v>49</v>
      </c>
      <c r="C149" s="30" t="s">
        <v>160</v>
      </c>
      <c r="D149" s="31">
        <v>44798</v>
      </c>
      <c r="E149" s="37">
        <v>83085.850000000006</v>
      </c>
      <c r="F149" s="37">
        <v>84112.8</v>
      </c>
      <c r="G149" s="38">
        <v>81025.600000000006</v>
      </c>
      <c r="H149" s="38">
        <v>78965.350000000006</v>
      </c>
      <c r="I149" s="38">
        <v>75878.150000000009</v>
      </c>
      <c r="J149" s="38">
        <v>86173.05</v>
      </c>
      <c r="K149" s="38">
        <v>89260.249999999985</v>
      </c>
      <c r="L149" s="38">
        <v>91320.5</v>
      </c>
      <c r="M149" s="28">
        <v>87200</v>
      </c>
      <c r="N149" s="28">
        <v>82052.55</v>
      </c>
      <c r="O149" s="39">
        <v>85400</v>
      </c>
      <c r="P149" s="40">
        <v>0.17339928551799946</v>
      </c>
    </row>
    <row r="150" spans="1:16" ht="12.75" customHeight="1">
      <c r="A150" s="28">
        <v>140</v>
      </c>
      <c r="B150" s="29" t="s">
        <v>63</v>
      </c>
      <c r="C150" s="30" t="s">
        <v>161</v>
      </c>
      <c r="D150" s="31">
        <v>44798</v>
      </c>
      <c r="E150" s="37">
        <v>1133.0999999999999</v>
      </c>
      <c r="F150" s="37">
        <v>1128.2166666666665</v>
      </c>
      <c r="G150" s="38">
        <v>1118.583333333333</v>
      </c>
      <c r="H150" s="38">
        <v>1104.0666666666666</v>
      </c>
      <c r="I150" s="38">
        <v>1094.4333333333332</v>
      </c>
      <c r="J150" s="38">
        <v>1142.7333333333329</v>
      </c>
      <c r="K150" s="38">
        <v>1152.3666666666666</v>
      </c>
      <c r="L150" s="38">
        <v>1166.8833333333328</v>
      </c>
      <c r="M150" s="28">
        <v>1137.8499999999999</v>
      </c>
      <c r="N150" s="28">
        <v>1113.7</v>
      </c>
      <c r="O150" s="39">
        <v>4383000</v>
      </c>
      <c r="P150" s="40">
        <v>-7.8098471986417653E-3</v>
      </c>
    </row>
    <row r="151" spans="1:16" ht="12.75" customHeight="1">
      <c r="A151" s="28">
        <v>141</v>
      </c>
      <c r="B151" s="29" t="s">
        <v>44</v>
      </c>
      <c r="C151" s="30" t="s">
        <v>162</v>
      </c>
      <c r="D151" s="31">
        <v>44798</v>
      </c>
      <c r="E151" s="37">
        <v>308.2</v>
      </c>
      <c r="F151" s="37">
        <v>306.28333333333336</v>
      </c>
      <c r="G151" s="38">
        <v>303.06666666666672</v>
      </c>
      <c r="H151" s="38">
        <v>297.93333333333334</v>
      </c>
      <c r="I151" s="38">
        <v>294.7166666666667</v>
      </c>
      <c r="J151" s="38">
        <v>311.41666666666674</v>
      </c>
      <c r="K151" s="38">
        <v>314.63333333333333</v>
      </c>
      <c r="L151" s="38">
        <v>319.76666666666677</v>
      </c>
      <c r="M151" s="28">
        <v>309.5</v>
      </c>
      <c r="N151" s="28">
        <v>301.14999999999998</v>
      </c>
      <c r="O151" s="39">
        <v>2401600</v>
      </c>
      <c r="P151" s="40">
        <v>1.7627118644067796E-2</v>
      </c>
    </row>
    <row r="152" spans="1:16" ht="12.75" customHeight="1">
      <c r="A152" s="28">
        <v>142</v>
      </c>
      <c r="B152" s="29" t="s">
        <v>119</v>
      </c>
      <c r="C152" s="30" t="s">
        <v>163</v>
      </c>
      <c r="D152" s="31">
        <v>44798</v>
      </c>
      <c r="E152" s="37">
        <v>79.45</v>
      </c>
      <c r="F152" s="37">
        <v>79.116666666666674</v>
      </c>
      <c r="G152" s="38">
        <v>77.033333333333346</v>
      </c>
      <c r="H152" s="38">
        <v>74.616666666666674</v>
      </c>
      <c r="I152" s="38">
        <v>72.533333333333346</v>
      </c>
      <c r="J152" s="38">
        <v>81.533333333333346</v>
      </c>
      <c r="K152" s="38">
        <v>83.61666666666666</v>
      </c>
      <c r="L152" s="38">
        <v>86.033333333333346</v>
      </c>
      <c r="M152" s="28">
        <v>81.2</v>
      </c>
      <c r="N152" s="28">
        <v>76.7</v>
      </c>
      <c r="O152" s="39">
        <v>62708750</v>
      </c>
      <c r="P152" s="40">
        <v>1.0893395450808441E-2</v>
      </c>
    </row>
    <row r="153" spans="1:16" ht="12.75" customHeight="1">
      <c r="A153" s="28">
        <v>143</v>
      </c>
      <c r="B153" s="29" t="s">
        <v>44</v>
      </c>
      <c r="C153" s="30" t="s">
        <v>164</v>
      </c>
      <c r="D153" s="31">
        <v>44798</v>
      </c>
      <c r="E153" s="37">
        <v>4230.1000000000004</v>
      </c>
      <c r="F153" s="37">
        <v>4236.0333333333338</v>
      </c>
      <c r="G153" s="38">
        <v>4170.8166666666675</v>
      </c>
      <c r="H153" s="38">
        <v>4111.5333333333338</v>
      </c>
      <c r="I153" s="38">
        <v>4046.3166666666675</v>
      </c>
      <c r="J153" s="38">
        <v>4295.3166666666675</v>
      </c>
      <c r="K153" s="38">
        <v>4360.5333333333328</v>
      </c>
      <c r="L153" s="38">
        <v>4419.8166666666675</v>
      </c>
      <c r="M153" s="28">
        <v>4301.25</v>
      </c>
      <c r="N153" s="28">
        <v>4176.75</v>
      </c>
      <c r="O153" s="39">
        <v>1619750</v>
      </c>
      <c r="P153" s="40">
        <v>2.4104955346558127E-2</v>
      </c>
    </row>
    <row r="154" spans="1:16" ht="12.75" customHeight="1">
      <c r="A154" s="28">
        <v>144</v>
      </c>
      <c r="B154" s="29" t="s">
        <v>38</v>
      </c>
      <c r="C154" s="30" t="s">
        <v>165</v>
      </c>
      <c r="D154" s="31">
        <v>44798</v>
      </c>
      <c r="E154" s="37">
        <v>4434.55</v>
      </c>
      <c r="F154" s="37">
        <v>4465.0999999999995</v>
      </c>
      <c r="G154" s="38">
        <v>4390.1499999999987</v>
      </c>
      <c r="H154" s="38">
        <v>4345.7499999999991</v>
      </c>
      <c r="I154" s="38">
        <v>4270.7999999999984</v>
      </c>
      <c r="J154" s="38">
        <v>4509.4999999999991</v>
      </c>
      <c r="K154" s="38">
        <v>4584.45</v>
      </c>
      <c r="L154" s="38">
        <v>4628.8499999999995</v>
      </c>
      <c r="M154" s="28">
        <v>4540.05</v>
      </c>
      <c r="N154" s="28">
        <v>4420.7</v>
      </c>
      <c r="O154" s="39">
        <v>610425</v>
      </c>
      <c r="P154" s="40">
        <v>7.0527097253155159E-3</v>
      </c>
    </row>
    <row r="155" spans="1:16" ht="12.75" customHeight="1">
      <c r="A155" s="28">
        <v>145</v>
      </c>
      <c r="B155" s="29" t="s">
        <v>56</v>
      </c>
      <c r="C155" s="30" t="s">
        <v>166</v>
      </c>
      <c r="D155" s="31">
        <v>44798</v>
      </c>
      <c r="E155" s="37">
        <v>19807.8</v>
      </c>
      <c r="F155" s="37">
        <v>19850.949999999997</v>
      </c>
      <c r="G155" s="38">
        <v>19538.799999999996</v>
      </c>
      <c r="H155" s="38">
        <v>19269.8</v>
      </c>
      <c r="I155" s="38">
        <v>18957.649999999998</v>
      </c>
      <c r="J155" s="38">
        <v>20119.949999999993</v>
      </c>
      <c r="K155" s="38">
        <v>20432.099999999995</v>
      </c>
      <c r="L155" s="38">
        <v>20701.099999999991</v>
      </c>
      <c r="M155" s="28">
        <v>20163.099999999999</v>
      </c>
      <c r="N155" s="28">
        <v>19581.95</v>
      </c>
      <c r="O155" s="39">
        <v>396480</v>
      </c>
      <c r="P155" s="40">
        <v>1.2254901960784314E-2</v>
      </c>
    </row>
    <row r="156" spans="1:16" ht="12.75" customHeight="1">
      <c r="A156" s="28">
        <v>146</v>
      </c>
      <c r="B156" s="29" t="s">
        <v>119</v>
      </c>
      <c r="C156" s="30" t="s">
        <v>167</v>
      </c>
      <c r="D156" s="31">
        <v>44798</v>
      </c>
      <c r="E156" s="37">
        <v>116.2</v>
      </c>
      <c r="F156" s="37">
        <v>115.21666666666665</v>
      </c>
      <c r="G156" s="38">
        <v>113.18333333333331</v>
      </c>
      <c r="H156" s="38">
        <v>110.16666666666666</v>
      </c>
      <c r="I156" s="38">
        <v>108.13333333333331</v>
      </c>
      <c r="J156" s="38">
        <v>118.23333333333331</v>
      </c>
      <c r="K156" s="38">
        <v>120.26666666666664</v>
      </c>
      <c r="L156" s="38">
        <v>123.2833333333333</v>
      </c>
      <c r="M156" s="28">
        <v>117.25</v>
      </c>
      <c r="N156" s="28">
        <v>112.2</v>
      </c>
      <c r="O156" s="39">
        <v>83535600</v>
      </c>
      <c r="P156" s="40">
        <v>-3.9667257182469384E-2</v>
      </c>
    </row>
    <row r="157" spans="1:16" ht="12.75" customHeight="1">
      <c r="A157" s="28">
        <v>147</v>
      </c>
      <c r="B157" s="29" t="s">
        <v>168</v>
      </c>
      <c r="C157" s="30" t="s">
        <v>169</v>
      </c>
      <c r="D157" s="31">
        <v>44798</v>
      </c>
      <c r="E157" s="37">
        <v>156.6</v>
      </c>
      <c r="F157" s="37">
        <v>156.5</v>
      </c>
      <c r="G157" s="38">
        <v>155.44999999999999</v>
      </c>
      <c r="H157" s="38">
        <v>154.29999999999998</v>
      </c>
      <c r="I157" s="38">
        <v>153.24999999999997</v>
      </c>
      <c r="J157" s="38">
        <v>157.65</v>
      </c>
      <c r="K157" s="38">
        <v>158.70000000000002</v>
      </c>
      <c r="L157" s="38">
        <v>159.85000000000002</v>
      </c>
      <c r="M157" s="28">
        <v>157.55000000000001</v>
      </c>
      <c r="N157" s="28">
        <v>155.35</v>
      </c>
      <c r="O157" s="39">
        <v>69101100</v>
      </c>
      <c r="P157" s="40">
        <v>-9.6397353157421772E-3</v>
      </c>
    </row>
    <row r="158" spans="1:16" ht="12.75" customHeight="1">
      <c r="A158" s="28">
        <v>148</v>
      </c>
      <c r="B158" s="29" t="s">
        <v>96</v>
      </c>
      <c r="C158" s="30" t="s">
        <v>268</v>
      </c>
      <c r="D158" s="31">
        <v>44798</v>
      </c>
      <c r="E158" s="37">
        <v>913.6</v>
      </c>
      <c r="F158" s="37">
        <v>913.69999999999993</v>
      </c>
      <c r="G158" s="38">
        <v>898.39999999999986</v>
      </c>
      <c r="H158" s="38">
        <v>883.19999999999993</v>
      </c>
      <c r="I158" s="38">
        <v>867.89999999999986</v>
      </c>
      <c r="J158" s="38">
        <v>928.89999999999986</v>
      </c>
      <c r="K158" s="38">
        <v>944.19999999999982</v>
      </c>
      <c r="L158" s="38">
        <v>959.39999999999986</v>
      </c>
      <c r="M158" s="28">
        <v>929</v>
      </c>
      <c r="N158" s="28">
        <v>898.5</v>
      </c>
      <c r="O158" s="39">
        <v>4918900</v>
      </c>
      <c r="P158" s="40">
        <v>9.4813963510989793E-3</v>
      </c>
    </row>
    <row r="159" spans="1:16" ht="12.75" customHeight="1">
      <c r="A159" s="28">
        <v>149</v>
      </c>
      <c r="B159" s="29" t="s">
        <v>86</v>
      </c>
      <c r="C159" s="30" t="s">
        <v>443</v>
      </c>
      <c r="D159" s="31">
        <v>44798</v>
      </c>
      <c r="E159" s="37">
        <v>3349.05</v>
      </c>
      <c r="F159" s="37">
        <v>3358.2833333333333</v>
      </c>
      <c r="G159" s="38">
        <v>3326.7666666666664</v>
      </c>
      <c r="H159" s="38">
        <v>3304.4833333333331</v>
      </c>
      <c r="I159" s="38">
        <v>3272.9666666666662</v>
      </c>
      <c r="J159" s="38">
        <v>3380.5666666666666</v>
      </c>
      <c r="K159" s="38">
        <v>3412.0833333333339</v>
      </c>
      <c r="L159" s="38">
        <v>3434.3666666666668</v>
      </c>
      <c r="M159" s="28">
        <v>3389.8</v>
      </c>
      <c r="N159" s="28">
        <v>3336</v>
      </c>
      <c r="O159" s="39">
        <v>399600</v>
      </c>
      <c r="P159" s="40">
        <v>-1.8181818181818181E-2</v>
      </c>
    </row>
    <row r="160" spans="1:16" ht="12.75" customHeight="1">
      <c r="A160" s="28">
        <v>150</v>
      </c>
      <c r="B160" s="29" t="s">
        <v>79</v>
      </c>
      <c r="C160" s="30" t="s">
        <v>170</v>
      </c>
      <c r="D160" s="31">
        <v>44798</v>
      </c>
      <c r="E160" s="37">
        <v>131.35</v>
      </c>
      <c r="F160" s="37">
        <v>131.98333333333332</v>
      </c>
      <c r="G160" s="38">
        <v>130.01666666666665</v>
      </c>
      <c r="H160" s="38">
        <v>128.68333333333334</v>
      </c>
      <c r="I160" s="38">
        <v>126.71666666666667</v>
      </c>
      <c r="J160" s="38">
        <v>133.31666666666663</v>
      </c>
      <c r="K160" s="38">
        <v>135.28333333333327</v>
      </c>
      <c r="L160" s="38">
        <v>136.61666666666662</v>
      </c>
      <c r="M160" s="28">
        <v>133.94999999999999</v>
      </c>
      <c r="N160" s="28">
        <v>130.65</v>
      </c>
      <c r="O160" s="39">
        <v>48536950</v>
      </c>
      <c r="P160" s="40">
        <v>2.2382612926769928E-2</v>
      </c>
    </row>
    <row r="161" spans="1:16" ht="12.75" customHeight="1">
      <c r="A161" s="28">
        <v>151</v>
      </c>
      <c r="B161" s="29" t="s">
        <v>40</v>
      </c>
      <c r="C161" s="30" t="s">
        <v>171</v>
      </c>
      <c r="D161" s="31">
        <v>44798</v>
      </c>
      <c r="E161" s="37">
        <v>48545.9</v>
      </c>
      <c r="F161" s="37">
        <v>48534.433333333327</v>
      </c>
      <c r="G161" s="38">
        <v>48069.966666666653</v>
      </c>
      <c r="H161" s="38">
        <v>47594.033333333326</v>
      </c>
      <c r="I161" s="38">
        <v>47129.566666666651</v>
      </c>
      <c r="J161" s="38">
        <v>49010.366666666654</v>
      </c>
      <c r="K161" s="38">
        <v>49474.833333333328</v>
      </c>
      <c r="L161" s="38">
        <v>49950.766666666656</v>
      </c>
      <c r="M161" s="28">
        <v>48998.9</v>
      </c>
      <c r="N161" s="28">
        <v>48058.5</v>
      </c>
      <c r="O161" s="39">
        <v>104085</v>
      </c>
      <c r="P161" s="40">
        <v>2.745664739884393E-3</v>
      </c>
    </row>
    <row r="162" spans="1:16" ht="12.75" customHeight="1">
      <c r="A162" s="28">
        <v>152</v>
      </c>
      <c r="B162" s="29" t="s">
        <v>47</v>
      </c>
      <c r="C162" s="30" t="s">
        <v>172</v>
      </c>
      <c r="D162" s="31">
        <v>44798</v>
      </c>
      <c r="E162" s="37">
        <v>1826.75</v>
      </c>
      <c r="F162" s="37">
        <v>1821.1499999999999</v>
      </c>
      <c r="G162" s="38">
        <v>1796.5999999999997</v>
      </c>
      <c r="H162" s="38">
        <v>1766.4499999999998</v>
      </c>
      <c r="I162" s="38">
        <v>1741.8999999999996</v>
      </c>
      <c r="J162" s="38">
        <v>1851.2999999999997</v>
      </c>
      <c r="K162" s="38">
        <v>1875.85</v>
      </c>
      <c r="L162" s="38">
        <v>1905.9999999999998</v>
      </c>
      <c r="M162" s="28">
        <v>1845.7</v>
      </c>
      <c r="N162" s="28">
        <v>1791</v>
      </c>
      <c r="O162" s="39">
        <v>4416225</v>
      </c>
      <c r="P162" s="40">
        <v>-5.5963788137087765E-2</v>
      </c>
    </row>
    <row r="163" spans="1:16" ht="12.75" customHeight="1">
      <c r="A163" s="28">
        <v>153</v>
      </c>
      <c r="B163" s="29" t="s">
        <v>86</v>
      </c>
      <c r="C163" s="30" t="s">
        <v>448</v>
      </c>
      <c r="D163" s="31">
        <v>44798</v>
      </c>
      <c r="E163" s="37">
        <v>3655.55</v>
      </c>
      <c r="F163" s="37">
        <v>3713.4666666666667</v>
      </c>
      <c r="G163" s="38">
        <v>3562.0833333333335</v>
      </c>
      <c r="H163" s="38">
        <v>3468.6166666666668</v>
      </c>
      <c r="I163" s="38">
        <v>3317.2333333333336</v>
      </c>
      <c r="J163" s="38">
        <v>3806.9333333333334</v>
      </c>
      <c r="K163" s="38">
        <v>3958.3166666666666</v>
      </c>
      <c r="L163" s="38">
        <v>4051.7833333333333</v>
      </c>
      <c r="M163" s="28">
        <v>3864.85</v>
      </c>
      <c r="N163" s="28">
        <v>3620</v>
      </c>
      <c r="O163" s="39">
        <v>529050</v>
      </c>
      <c r="P163" s="40">
        <v>-7.7426105153021188E-2</v>
      </c>
    </row>
    <row r="164" spans="1:16" ht="12.75" customHeight="1">
      <c r="A164" s="28">
        <v>154</v>
      </c>
      <c r="B164" s="29" t="s">
        <v>79</v>
      </c>
      <c r="C164" s="30" t="s">
        <v>173</v>
      </c>
      <c r="D164" s="31">
        <v>44798</v>
      </c>
      <c r="E164" s="37">
        <v>211.9</v>
      </c>
      <c r="F164" s="37">
        <v>211.31666666666669</v>
      </c>
      <c r="G164" s="38">
        <v>210.33333333333337</v>
      </c>
      <c r="H164" s="38">
        <v>208.76666666666668</v>
      </c>
      <c r="I164" s="38">
        <v>207.78333333333336</v>
      </c>
      <c r="J164" s="38">
        <v>212.88333333333338</v>
      </c>
      <c r="K164" s="38">
        <v>213.86666666666667</v>
      </c>
      <c r="L164" s="38">
        <v>215.43333333333339</v>
      </c>
      <c r="M164" s="28">
        <v>212.3</v>
      </c>
      <c r="N164" s="28">
        <v>209.75</v>
      </c>
      <c r="O164" s="39">
        <v>14859000</v>
      </c>
      <c r="P164" s="40">
        <v>2.631578947368421E-3</v>
      </c>
    </row>
    <row r="165" spans="1:16" ht="12.75" customHeight="1">
      <c r="A165" s="28">
        <v>155</v>
      </c>
      <c r="B165" s="29" t="s">
        <v>63</v>
      </c>
      <c r="C165" s="30" t="s">
        <v>174</v>
      </c>
      <c r="D165" s="31">
        <v>44798</v>
      </c>
      <c r="E165" s="37">
        <v>118.65</v>
      </c>
      <c r="F165" s="37">
        <v>118.38333333333334</v>
      </c>
      <c r="G165" s="38">
        <v>117.81666666666668</v>
      </c>
      <c r="H165" s="38">
        <v>116.98333333333333</v>
      </c>
      <c r="I165" s="38">
        <v>116.41666666666667</v>
      </c>
      <c r="J165" s="38">
        <v>119.21666666666668</v>
      </c>
      <c r="K165" s="38">
        <v>119.78333333333335</v>
      </c>
      <c r="L165" s="38">
        <v>120.61666666666669</v>
      </c>
      <c r="M165" s="28">
        <v>118.95</v>
      </c>
      <c r="N165" s="28">
        <v>117.55</v>
      </c>
      <c r="O165" s="39">
        <v>30392400</v>
      </c>
      <c r="P165" s="40">
        <v>-9.0964220739842335E-3</v>
      </c>
    </row>
    <row r="166" spans="1:16" ht="12.75" customHeight="1">
      <c r="A166" s="28">
        <v>156</v>
      </c>
      <c r="B166" s="29" t="s">
        <v>56</v>
      </c>
      <c r="C166" s="30" t="s">
        <v>176</v>
      </c>
      <c r="D166" s="31">
        <v>44798</v>
      </c>
      <c r="E166" s="37">
        <v>2627.8</v>
      </c>
      <c r="F166" s="37">
        <v>2635.5499999999997</v>
      </c>
      <c r="G166" s="38">
        <v>2599.6499999999996</v>
      </c>
      <c r="H166" s="38">
        <v>2571.5</v>
      </c>
      <c r="I166" s="38">
        <v>2535.6</v>
      </c>
      <c r="J166" s="38">
        <v>2663.6999999999994</v>
      </c>
      <c r="K166" s="38">
        <v>2699.6</v>
      </c>
      <c r="L166" s="38">
        <v>2727.7499999999991</v>
      </c>
      <c r="M166" s="28">
        <v>2671.45</v>
      </c>
      <c r="N166" s="28">
        <v>2607.4</v>
      </c>
      <c r="O166" s="39">
        <v>2885000</v>
      </c>
      <c r="P166" s="40">
        <v>3.3031957747739683E-2</v>
      </c>
    </row>
    <row r="167" spans="1:16" ht="12.75" customHeight="1">
      <c r="A167" s="28">
        <v>157</v>
      </c>
      <c r="B167" s="29" t="s">
        <v>38</v>
      </c>
      <c r="C167" s="30" t="s">
        <v>177</v>
      </c>
      <c r="D167" s="31">
        <v>44798</v>
      </c>
      <c r="E167" s="37">
        <v>3282.35</v>
      </c>
      <c r="F167" s="37">
        <v>3271.5833333333335</v>
      </c>
      <c r="G167" s="38">
        <v>3243.166666666667</v>
      </c>
      <c r="H167" s="38">
        <v>3203.9833333333336</v>
      </c>
      <c r="I167" s="38">
        <v>3175.5666666666671</v>
      </c>
      <c r="J167" s="38">
        <v>3310.7666666666669</v>
      </c>
      <c r="K167" s="38">
        <v>3339.1833333333338</v>
      </c>
      <c r="L167" s="38">
        <v>3378.3666666666668</v>
      </c>
      <c r="M167" s="28">
        <v>3300</v>
      </c>
      <c r="N167" s="28">
        <v>3232.4</v>
      </c>
      <c r="O167" s="39">
        <v>1702750</v>
      </c>
      <c r="P167" s="40">
        <v>-3.0324601366742598E-2</v>
      </c>
    </row>
    <row r="168" spans="1:16" ht="12.75" customHeight="1">
      <c r="A168" s="28">
        <v>158</v>
      </c>
      <c r="B168" s="29" t="s">
        <v>58</v>
      </c>
      <c r="C168" s="30" t="s">
        <v>178</v>
      </c>
      <c r="D168" s="31">
        <v>44798</v>
      </c>
      <c r="E168" s="37">
        <v>33.200000000000003</v>
      </c>
      <c r="F168" s="37">
        <v>33.183333333333337</v>
      </c>
      <c r="G168" s="38">
        <v>32.866666666666674</v>
      </c>
      <c r="H168" s="38">
        <v>32.533333333333339</v>
      </c>
      <c r="I168" s="38">
        <v>32.216666666666676</v>
      </c>
      <c r="J168" s="38">
        <v>33.516666666666673</v>
      </c>
      <c r="K168" s="38">
        <v>33.833333333333336</v>
      </c>
      <c r="L168" s="38">
        <v>34.166666666666671</v>
      </c>
      <c r="M168" s="28">
        <v>33.5</v>
      </c>
      <c r="N168" s="28">
        <v>32.85</v>
      </c>
      <c r="O168" s="39">
        <v>205744000</v>
      </c>
      <c r="P168" s="40">
        <v>1.8938193343898575E-2</v>
      </c>
    </row>
    <row r="169" spans="1:16" ht="12.75" customHeight="1">
      <c r="A169" s="28">
        <v>159</v>
      </c>
      <c r="B169" s="29" t="s">
        <v>44</v>
      </c>
      <c r="C169" s="30" t="s">
        <v>270</v>
      </c>
      <c r="D169" s="31">
        <v>44798</v>
      </c>
      <c r="E169" s="37">
        <v>2427.65</v>
      </c>
      <c r="F169" s="37">
        <v>2405.3833333333332</v>
      </c>
      <c r="G169" s="38">
        <v>2375.2666666666664</v>
      </c>
      <c r="H169" s="38">
        <v>2322.8833333333332</v>
      </c>
      <c r="I169" s="38">
        <v>2292.7666666666664</v>
      </c>
      <c r="J169" s="38">
        <v>2457.7666666666664</v>
      </c>
      <c r="K169" s="38">
        <v>2487.8833333333332</v>
      </c>
      <c r="L169" s="38">
        <v>2540.2666666666664</v>
      </c>
      <c r="M169" s="28">
        <v>2435.5</v>
      </c>
      <c r="N169" s="28">
        <v>2353</v>
      </c>
      <c r="O169" s="39">
        <v>1058100</v>
      </c>
      <c r="P169" s="40">
        <v>4.9702380952380949E-2</v>
      </c>
    </row>
    <row r="170" spans="1:16" ht="12.75" customHeight="1">
      <c r="A170" s="28">
        <v>160</v>
      </c>
      <c r="B170" s="29" t="s">
        <v>168</v>
      </c>
      <c r="C170" s="30" t="s">
        <v>179</v>
      </c>
      <c r="D170" s="31">
        <v>44798</v>
      </c>
      <c r="E170" s="37">
        <v>222.25</v>
      </c>
      <c r="F170" s="37">
        <v>221.68333333333331</v>
      </c>
      <c r="G170" s="38">
        <v>220.06666666666661</v>
      </c>
      <c r="H170" s="38">
        <v>217.8833333333333</v>
      </c>
      <c r="I170" s="38">
        <v>216.26666666666659</v>
      </c>
      <c r="J170" s="38">
        <v>223.86666666666662</v>
      </c>
      <c r="K170" s="38">
        <v>225.48333333333335</v>
      </c>
      <c r="L170" s="38">
        <v>227.66666666666663</v>
      </c>
      <c r="M170" s="28">
        <v>223.3</v>
      </c>
      <c r="N170" s="28">
        <v>219.5</v>
      </c>
      <c r="O170" s="39">
        <v>43934400</v>
      </c>
      <c r="P170" s="40">
        <v>9.6798212956068497E-3</v>
      </c>
    </row>
    <row r="171" spans="1:16" ht="12.75" customHeight="1">
      <c r="A171" s="28">
        <v>161</v>
      </c>
      <c r="B171" s="29" t="s">
        <v>180</v>
      </c>
      <c r="C171" s="30" t="s">
        <v>181</v>
      </c>
      <c r="D171" s="31">
        <v>44798</v>
      </c>
      <c r="E171" s="37">
        <v>2135.8000000000002</v>
      </c>
      <c r="F171" s="37">
        <v>2137.4833333333331</v>
      </c>
      <c r="G171" s="38">
        <v>2110.0166666666664</v>
      </c>
      <c r="H171" s="38">
        <v>2084.2333333333331</v>
      </c>
      <c r="I171" s="38">
        <v>2056.7666666666664</v>
      </c>
      <c r="J171" s="38">
        <v>2163.2666666666664</v>
      </c>
      <c r="K171" s="38">
        <v>2190.7333333333327</v>
      </c>
      <c r="L171" s="38">
        <v>2216.5166666666664</v>
      </c>
      <c r="M171" s="28">
        <v>2164.9499999999998</v>
      </c>
      <c r="N171" s="28">
        <v>2111.6999999999998</v>
      </c>
      <c r="O171" s="39">
        <v>2631255</v>
      </c>
      <c r="P171" s="40">
        <v>3.4145584355114076E-3</v>
      </c>
    </row>
    <row r="172" spans="1:16" ht="12.75" customHeight="1">
      <c r="A172" s="28">
        <v>162</v>
      </c>
      <c r="B172" s="29" t="s">
        <v>44</v>
      </c>
      <c r="C172" s="30" t="s">
        <v>460</v>
      </c>
      <c r="D172" s="31">
        <v>44798</v>
      </c>
      <c r="E172" s="37">
        <v>197.2</v>
      </c>
      <c r="F172" s="37">
        <v>195.48333333333335</v>
      </c>
      <c r="G172" s="38">
        <v>192.81666666666669</v>
      </c>
      <c r="H172" s="38">
        <v>188.43333333333334</v>
      </c>
      <c r="I172" s="38">
        <v>185.76666666666668</v>
      </c>
      <c r="J172" s="38">
        <v>199.8666666666667</v>
      </c>
      <c r="K172" s="38">
        <v>202.53333333333333</v>
      </c>
      <c r="L172" s="38">
        <v>206.91666666666671</v>
      </c>
      <c r="M172" s="28">
        <v>198.15</v>
      </c>
      <c r="N172" s="28">
        <v>191.1</v>
      </c>
      <c r="O172" s="39">
        <v>10990000</v>
      </c>
      <c r="P172" s="40">
        <v>-1.2889028607356178E-2</v>
      </c>
    </row>
    <row r="173" spans="1:16" ht="12.75" customHeight="1">
      <c r="A173" s="28">
        <v>163</v>
      </c>
      <c r="B173" s="29" t="s">
        <v>42</v>
      </c>
      <c r="C173" s="30" t="s">
        <v>182</v>
      </c>
      <c r="D173" s="31">
        <v>44798</v>
      </c>
      <c r="E173" s="37">
        <v>751.3</v>
      </c>
      <c r="F173" s="37">
        <v>748.58333333333337</v>
      </c>
      <c r="G173" s="38">
        <v>743.11666666666679</v>
      </c>
      <c r="H173" s="38">
        <v>734.93333333333339</v>
      </c>
      <c r="I173" s="38">
        <v>729.46666666666681</v>
      </c>
      <c r="J173" s="38">
        <v>756.76666666666677</v>
      </c>
      <c r="K173" s="38">
        <v>762.23333333333323</v>
      </c>
      <c r="L173" s="38">
        <v>770.41666666666674</v>
      </c>
      <c r="M173" s="28">
        <v>754.05</v>
      </c>
      <c r="N173" s="28">
        <v>740.4</v>
      </c>
      <c r="O173" s="39">
        <v>5838650</v>
      </c>
      <c r="P173" s="40">
        <v>2.3695976154992547E-2</v>
      </c>
    </row>
    <row r="174" spans="1:16" ht="12.75" customHeight="1">
      <c r="A174" s="28">
        <v>164</v>
      </c>
      <c r="B174" s="29" t="s">
        <v>58</v>
      </c>
      <c r="C174" s="30" t="s">
        <v>183</v>
      </c>
      <c r="D174" s="31">
        <v>44798</v>
      </c>
      <c r="E174" s="37">
        <v>97.45</v>
      </c>
      <c r="F174" s="37">
        <v>97.366666666666674</v>
      </c>
      <c r="G174" s="38">
        <v>95.983333333333348</v>
      </c>
      <c r="H174" s="38">
        <v>94.51666666666668</v>
      </c>
      <c r="I174" s="38">
        <v>93.133333333333354</v>
      </c>
      <c r="J174" s="38">
        <v>98.833333333333343</v>
      </c>
      <c r="K174" s="38">
        <v>100.21666666666667</v>
      </c>
      <c r="L174" s="38">
        <v>101.68333333333334</v>
      </c>
      <c r="M174" s="28">
        <v>98.75</v>
      </c>
      <c r="N174" s="28">
        <v>95.9</v>
      </c>
      <c r="O174" s="39">
        <v>45440000</v>
      </c>
      <c r="P174" s="40">
        <v>1.6327443524938492E-2</v>
      </c>
    </row>
    <row r="175" spans="1:16" ht="12.75" customHeight="1">
      <c r="A175" s="28">
        <v>165</v>
      </c>
      <c r="B175" s="29" t="s">
        <v>168</v>
      </c>
      <c r="C175" s="30" t="s">
        <v>184</v>
      </c>
      <c r="D175" s="31">
        <v>44798</v>
      </c>
      <c r="E175" s="37">
        <v>134.05000000000001</v>
      </c>
      <c r="F175" s="37">
        <v>133.81666666666666</v>
      </c>
      <c r="G175" s="38">
        <v>133.03333333333333</v>
      </c>
      <c r="H175" s="38">
        <v>132.01666666666668</v>
      </c>
      <c r="I175" s="38">
        <v>131.23333333333335</v>
      </c>
      <c r="J175" s="38">
        <v>134.83333333333331</v>
      </c>
      <c r="K175" s="38">
        <v>135.61666666666662</v>
      </c>
      <c r="L175" s="38">
        <v>136.6333333333333</v>
      </c>
      <c r="M175" s="28">
        <v>134.6</v>
      </c>
      <c r="N175" s="28">
        <v>132.80000000000001</v>
      </c>
      <c r="O175" s="39">
        <v>23490000</v>
      </c>
      <c r="P175" s="40">
        <v>7.2034988422948285E-3</v>
      </c>
    </row>
    <row r="176" spans="1:16" ht="12.75" customHeight="1">
      <c r="A176" s="28">
        <v>166</v>
      </c>
      <c r="B176" s="228" t="s">
        <v>79</v>
      </c>
      <c r="C176" s="30" t="s">
        <v>185</v>
      </c>
      <c r="D176" s="31">
        <v>44798</v>
      </c>
      <c r="E176" s="37">
        <v>2584.5</v>
      </c>
      <c r="F176" s="37">
        <v>2578.7999999999997</v>
      </c>
      <c r="G176" s="38">
        <v>2567.2999999999993</v>
      </c>
      <c r="H176" s="38">
        <v>2550.0999999999995</v>
      </c>
      <c r="I176" s="38">
        <v>2538.599999999999</v>
      </c>
      <c r="J176" s="38">
        <v>2595.9999999999995</v>
      </c>
      <c r="K176" s="38">
        <v>2607.5000000000005</v>
      </c>
      <c r="L176" s="38">
        <v>2624.7</v>
      </c>
      <c r="M176" s="28">
        <v>2590.3000000000002</v>
      </c>
      <c r="N176" s="28">
        <v>2561.6</v>
      </c>
      <c r="O176" s="39">
        <v>32479250</v>
      </c>
      <c r="P176" s="40">
        <v>-1.0284382213351413E-2</v>
      </c>
    </row>
    <row r="177" spans="1:16" ht="12.75" customHeight="1">
      <c r="A177" s="28">
        <v>167</v>
      </c>
      <c r="B177" s="29" t="s">
        <v>119</v>
      </c>
      <c r="C177" s="30" t="s">
        <v>186</v>
      </c>
      <c r="D177" s="31">
        <v>44798</v>
      </c>
      <c r="E177" s="37">
        <v>80.349999999999994</v>
      </c>
      <c r="F177" s="37">
        <v>79.666666666666671</v>
      </c>
      <c r="G177" s="38">
        <v>78.583333333333343</v>
      </c>
      <c r="H177" s="38">
        <v>76.816666666666677</v>
      </c>
      <c r="I177" s="38">
        <v>75.733333333333348</v>
      </c>
      <c r="J177" s="38">
        <v>81.433333333333337</v>
      </c>
      <c r="K177" s="38">
        <v>82.51666666666668</v>
      </c>
      <c r="L177" s="38">
        <v>84.283333333333331</v>
      </c>
      <c r="M177" s="28">
        <v>80.75</v>
      </c>
      <c r="N177" s="28">
        <v>77.900000000000006</v>
      </c>
      <c r="O177" s="39">
        <v>109764000</v>
      </c>
      <c r="P177" s="40">
        <v>2.579342828305484E-2</v>
      </c>
    </row>
    <row r="178" spans="1:16" ht="12.75" customHeight="1">
      <c r="A178" s="28">
        <v>168</v>
      </c>
      <c r="B178" s="29" t="s">
        <v>58</v>
      </c>
      <c r="C178" s="30" t="s">
        <v>273</v>
      </c>
      <c r="D178" s="31">
        <v>44798</v>
      </c>
      <c r="E178" s="37">
        <v>910.9</v>
      </c>
      <c r="F178" s="37">
        <v>914.58333333333337</v>
      </c>
      <c r="G178" s="38">
        <v>902.16666666666674</v>
      </c>
      <c r="H178" s="38">
        <v>893.43333333333339</v>
      </c>
      <c r="I178" s="38">
        <v>881.01666666666677</v>
      </c>
      <c r="J178" s="38">
        <v>923.31666666666672</v>
      </c>
      <c r="K178" s="38">
        <v>935.73333333333346</v>
      </c>
      <c r="L178" s="38">
        <v>944.4666666666667</v>
      </c>
      <c r="M178" s="28">
        <v>927</v>
      </c>
      <c r="N178" s="28">
        <v>905.85</v>
      </c>
      <c r="O178" s="39">
        <v>5952800</v>
      </c>
      <c r="P178" s="40">
        <v>-5.878423513694055E-3</v>
      </c>
    </row>
    <row r="179" spans="1:16" ht="12.75" customHeight="1">
      <c r="A179" s="28">
        <v>169</v>
      </c>
      <c r="B179" s="29" t="s">
        <v>63</v>
      </c>
      <c r="C179" s="30" t="s">
        <v>187</v>
      </c>
      <c r="D179" s="31">
        <v>44798</v>
      </c>
      <c r="E179" s="37">
        <v>1276</v>
      </c>
      <c r="F179" s="37">
        <v>1281.2166666666665</v>
      </c>
      <c r="G179" s="38">
        <v>1265.9833333333329</v>
      </c>
      <c r="H179" s="38">
        <v>1255.9666666666665</v>
      </c>
      <c r="I179" s="38">
        <v>1240.7333333333329</v>
      </c>
      <c r="J179" s="38">
        <v>1291.2333333333329</v>
      </c>
      <c r="K179" s="38">
        <v>1306.4666666666665</v>
      </c>
      <c r="L179" s="38">
        <v>1316.4833333333329</v>
      </c>
      <c r="M179" s="28">
        <v>1296.45</v>
      </c>
      <c r="N179" s="28">
        <v>1271.2</v>
      </c>
      <c r="O179" s="39">
        <v>6360000</v>
      </c>
      <c r="P179" s="40">
        <v>-4.6119235095613047E-2</v>
      </c>
    </row>
    <row r="180" spans="1:16" ht="12.75" customHeight="1">
      <c r="A180" s="28">
        <v>170</v>
      </c>
      <c r="B180" s="29" t="s">
        <v>58</v>
      </c>
      <c r="C180" s="30" t="s">
        <v>188</v>
      </c>
      <c r="D180" s="31">
        <v>44798</v>
      </c>
      <c r="E180" s="37">
        <v>517.04999999999995</v>
      </c>
      <c r="F180" s="37">
        <v>518.96666666666658</v>
      </c>
      <c r="G180" s="38">
        <v>513.28333333333319</v>
      </c>
      <c r="H180" s="38">
        <v>509.51666666666665</v>
      </c>
      <c r="I180" s="38">
        <v>503.83333333333326</v>
      </c>
      <c r="J180" s="38">
        <v>522.73333333333312</v>
      </c>
      <c r="K180" s="38">
        <v>528.41666666666652</v>
      </c>
      <c r="L180" s="38">
        <v>532.18333333333305</v>
      </c>
      <c r="M180" s="28">
        <v>524.65</v>
      </c>
      <c r="N180" s="28">
        <v>515.20000000000005</v>
      </c>
      <c r="O180" s="39">
        <v>59367000</v>
      </c>
      <c r="P180" s="40">
        <v>2.1657760912775239E-2</v>
      </c>
    </row>
    <row r="181" spans="1:16" ht="12.75" customHeight="1">
      <c r="A181" s="28">
        <v>171</v>
      </c>
      <c r="B181" s="29" t="s">
        <v>42</v>
      </c>
      <c r="C181" s="30" t="s">
        <v>189</v>
      </c>
      <c r="D181" s="31">
        <v>44798</v>
      </c>
      <c r="E181" s="37">
        <v>21052.2</v>
      </c>
      <c r="F181" s="37">
        <v>20955.716666666667</v>
      </c>
      <c r="G181" s="38">
        <v>20756.483333333334</v>
      </c>
      <c r="H181" s="38">
        <v>20460.766666666666</v>
      </c>
      <c r="I181" s="38">
        <v>20261.533333333333</v>
      </c>
      <c r="J181" s="38">
        <v>21251.433333333334</v>
      </c>
      <c r="K181" s="38">
        <v>21450.666666666672</v>
      </c>
      <c r="L181" s="38">
        <v>21746.383333333335</v>
      </c>
      <c r="M181" s="28">
        <v>21154.95</v>
      </c>
      <c r="N181" s="28">
        <v>20660</v>
      </c>
      <c r="O181" s="39">
        <v>334925</v>
      </c>
      <c r="P181" s="40">
        <v>1.7777102484236116E-2</v>
      </c>
    </row>
    <row r="182" spans="1:16" ht="12.75" customHeight="1">
      <c r="A182" s="28">
        <v>172</v>
      </c>
      <c r="B182" s="29" t="s">
        <v>70</v>
      </c>
      <c r="C182" s="30" t="s">
        <v>190</v>
      </c>
      <c r="D182" s="31">
        <v>44798</v>
      </c>
      <c r="E182" s="37">
        <v>2823.25</v>
      </c>
      <c r="F182" s="37">
        <v>2827.0666666666671</v>
      </c>
      <c r="G182" s="38">
        <v>2798.983333333334</v>
      </c>
      <c r="H182" s="38">
        <v>2774.7166666666672</v>
      </c>
      <c r="I182" s="38">
        <v>2746.6333333333341</v>
      </c>
      <c r="J182" s="38">
        <v>2851.3333333333339</v>
      </c>
      <c r="K182" s="38">
        <v>2879.416666666667</v>
      </c>
      <c r="L182" s="38">
        <v>2903.6833333333338</v>
      </c>
      <c r="M182" s="28">
        <v>2855.15</v>
      </c>
      <c r="N182" s="28">
        <v>2802.8</v>
      </c>
      <c r="O182" s="39">
        <v>1825725</v>
      </c>
      <c r="P182" s="40">
        <v>-1.7172464840858624E-2</v>
      </c>
    </row>
    <row r="183" spans="1:16" ht="12.75" customHeight="1">
      <c r="A183" s="28">
        <v>173</v>
      </c>
      <c r="B183" s="29" t="s">
        <v>40</v>
      </c>
      <c r="C183" s="30" t="s">
        <v>191</v>
      </c>
      <c r="D183" s="31">
        <v>44798</v>
      </c>
      <c r="E183" s="37">
        <v>2447.8000000000002</v>
      </c>
      <c r="F183" s="37">
        <v>2461.8000000000002</v>
      </c>
      <c r="G183" s="38">
        <v>2411.4500000000003</v>
      </c>
      <c r="H183" s="38">
        <v>2375.1</v>
      </c>
      <c r="I183" s="38">
        <v>2324.75</v>
      </c>
      <c r="J183" s="38">
        <v>2498.1500000000005</v>
      </c>
      <c r="K183" s="38">
        <v>2548.5000000000009</v>
      </c>
      <c r="L183" s="38">
        <v>2584.8500000000008</v>
      </c>
      <c r="M183" s="28">
        <v>2512.15</v>
      </c>
      <c r="N183" s="28">
        <v>2425.4499999999998</v>
      </c>
      <c r="O183" s="39">
        <v>3773250</v>
      </c>
      <c r="P183" s="40">
        <v>2.485231207985333E-2</v>
      </c>
    </row>
    <row r="184" spans="1:16" ht="12.75" customHeight="1">
      <c r="A184" s="28">
        <v>174</v>
      </c>
      <c r="B184" s="29" t="s">
        <v>63</v>
      </c>
      <c r="C184" s="30" t="s">
        <v>192</v>
      </c>
      <c r="D184" s="31">
        <v>44798</v>
      </c>
      <c r="E184" s="37">
        <v>1397.55</v>
      </c>
      <c r="F184" s="37">
        <v>1400.5833333333333</v>
      </c>
      <c r="G184" s="38">
        <v>1385.5666666666666</v>
      </c>
      <c r="H184" s="38">
        <v>1373.5833333333333</v>
      </c>
      <c r="I184" s="38">
        <v>1358.5666666666666</v>
      </c>
      <c r="J184" s="38">
        <v>1412.5666666666666</v>
      </c>
      <c r="K184" s="38">
        <v>1427.5833333333335</v>
      </c>
      <c r="L184" s="38">
        <v>1439.5666666666666</v>
      </c>
      <c r="M184" s="28">
        <v>1415.6</v>
      </c>
      <c r="N184" s="28">
        <v>1388.6</v>
      </c>
      <c r="O184" s="39">
        <v>4208400</v>
      </c>
      <c r="P184" s="40">
        <v>1.3290956370991043E-2</v>
      </c>
    </row>
    <row r="185" spans="1:16" ht="12.75" customHeight="1">
      <c r="A185" s="28">
        <v>175</v>
      </c>
      <c r="B185" s="29" t="s">
        <v>47</v>
      </c>
      <c r="C185" s="30" t="s">
        <v>193</v>
      </c>
      <c r="D185" s="31">
        <v>44798</v>
      </c>
      <c r="E185" s="37">
        <v>921.2</v>
      </c>
      <c r="F185" s="37">
        <v>920.01666666666677</v>
      </c>
      <c r="G185" s="38">
        <v>913.28333333333353</v>
      </c>
      <c r="H185" s="38">
        <v>905.36666666666679</v>
      </c>
      <c r="I185" s="38">
        <v>898.63333333333355</v>
      </c>
      <c r="J185" s="38">
        <v>927.93333333333351</v>
      </c>
      <c r="K185" s="38">
        <v>934.66666666666686</v>
      </c>
      <c r="L185" s="38">
        <v>942.58333333333348</v>
      </c>
      <c r="M185" s="28">
        <v>926.75</v>
      </c>
      <c r="N185" s="28">
        <v>912.1</v>
      </c>
      <c r="O185" s="39">
        <v>20471500</v>
      </c>
      <c r="P185" s="40">
        <v>-1.0588878262057658E-3</v>
      </c>
    </row>
    <row r="186" spans="1:16" ht="12.75" customHeight="1">
      <c r="A186" s="28">
        <v>176</v>
      </c>
      <c r="B186" s="29" t="s">
        <v>180</v>
      </c>
      <c r="C186" s="30" t="s">
        <v>194</v>
      </c>
      <c r="D186" s="31">
        <v>44798</v>
      </c>
      <c r="E186" s="37">
        <v>463.95</v>
      </c>
      <c r="F186" s="37">
        <v>464.16666666666669</v>
      </c>
      <c r="G186" s="38">
        <v>459.33333333333337</v>
      </c>
      <c r="H186" s="38">
        <v>454.7166666666667</v>
      </c>
      <c r="I186" s="38">
        <v>449.88333333333338</v>
      </c>
      <c r="J186" s="38">
        <v>468.78333333333336</v>
      </c>
      <c r="K186" s="38">
        <v>473.61666666666673</v>
      </c>
      <c r="L186" s="38">
        <v>478.23333333333335</v>
      </c>
      <c r="M186" s="28">
        <v>469</v>
      </c>
      <c r="N186" s="28">
        <v>459.55</v>
      </c>
      <c r="O186" s="39">
        <v>9960000</v>
      </c>
      <c r="P186" s="40">
        <v>-9.0279867589527531E-4</v>
      </c>
    </row>
    <row r="187" spans="1:16" ht="12.75" customHeight="1">
      <c r="A187" s="28">
        <v>177</v>
      </c>
      <c r="B187" s="29" t="s">
        <v>47</v>
      </c>
      <c r="C187" s="30" t="s">
        <v>275</v>
      </c>
      <c r="D187" s="31">
        <v>44798</v>
      </c>
      <c r="E187" s="37">
        <v>576</v>
      </c>
      <c r="F187" s="37">
        <v>575.5333333333333</v>
      </c>
      <c r="G187" s="38">
        <v>571.06666666666661</v>
      </c>
      <c r="H187" s="38">
        <v>566.13333333333333</v>
      </c>
      <c r="I187" s="38">
        <v>561.66666666666663</v>
      </c>
      <c r="J187" s="38">
        <v>580.46666666666658</v>
      </c>
      <c r="K187" s="38">
        <v>584.93333333333328</v>
      </c>
      <c r="L187" s="38">
        <v>589.86666666666656</v>
      </c>
      <c r="M187" s="28">
        <v>580</v>
      </c>
      <c r="N187" s="28">
        <v>570.6</v>
      </c>
      <c r="O187" s="39">
        <v>2621000</v>
      </c>
      <c r="P187" s="40">
        <v>7.6893502499038834E-3</v>
      </c>
    </row>
    <row r="188" spans="1:16" ht="12.75" customHeight="1">
      <c r="A188" s="28">
        <v>178</v>
      </c>
      <c r="B188" s="29" t="s">
        <v>38</v>
      </c>
      <c r="C188" s="30" t="s">
        <v>195</v>
      </c>
      <c r="D188" s="31">
        <v>44798</v>
      </c>
      <c r="E188" s="37">
        <v>1079.4000000000001</v>
      </c>
      <c r="F188" s="37">
        <v>1060.7666666666667</v>
      </c>
      <c r="G188" s="38">
        <v>1030.1333333333332</v>
      </c>
      <c r="H188" s="38">
        <v>980.86666666666656</v>
      </c>
      <c r="I188" s="38">
        <v>950.23333333333312</v>
      </c>
      <c r="J188" s="38">
        <v>1110.0333333333333</v>
      </c>
      <c r="K188" s="38">
        <v>1140.666666666667</v>
      </c>
      <c r="L188" s="38">
        <v>1189.9333333333334</v>
      </c>
      <c r="M188" s="28">
        <v>1091.4000000000001</v>
      </c>
      <c r="N188" s="28">
        <v>1011.5</v>
      </c>
      <c r="O188" s="39">
        <v>7590000</v>
      </c>
      <c r="P188" s="40">
        <v>0.39163916391639164</v>
      </c>
    </row>
    <row r="189" spans="1:16" ht="12.75" customHeight="1">
      <c r="A189" s="28">
        <v>179</v>
      </c>
      <c r="B189" s="29" t="s">
        <v>74</v>
      </c>
      <c r="C189" s="30" t="s">
        <v>503</v>
      </c>
      <c r="D189" s="31">
        <v>44798</v>
      </c>
      <c r="E189" s="37">
        <v>1087.45</v>
      </c>
      <c r="F189" s="37">
        <v>1089.2</v>
      </c>
      <c r="G189" s="38">
        <v>1076.25</v>
      </c>
      <c r="H189" s="38">
        <v>1065.05</v>
      </c>
      <c r="I189" s="38">
        <v>1052.0999999999999</v>
      </c>
      <c r="J189" s="38">
        <v>1100.4000000000001</v>
      </c>
      <c r="K189" s="38">
        <v>1113.3500000000004</v>
      </c>
      <c r="L189" s="38">
        <v>1124.5500000000002</v>
      </c>
      <c r="M189" s="28">
        <v>1102.1500000000001</v>
      </c>
      <c r="N189" s="28">
        <v>1078</v>
      </c>
      <c r="O189" s="39">
        <v>3093000</v>
      </c>
      <c r="P189" s="40">
        <v>-5.1463493084593116E-3</v>
      </c>
    </row>
    <row r="190" spans="1:16" ht="12.75" customHeight="1">
      <c r="A190" s="28">
        <v>180</v>
      </c>
      <c r="B190" s="29" t="s">
        <v>56</v>
      </c>
      <c r="C190" s="30" t="s">
        <v>196</v>
      </c>
      <c r="D190" s="31">
        <v>44798</v>
      </c>
      <c r="E190" s="37">
        <v>794.4</v>
      </c>
      <c r="F190" s="37">
        <v>793.53333333333342</v>
      </c>
      <c r="G190" s="38">
        <v>790.56666666666683</v>
      </c>
      <c r="H190" s="38">
        <v>786.73333333333346</v>
      </c>
      <c r="I190" s="38">
        <v>783.76666666666688</v>
      </c>
      <c r="J190" s="38">
        <v>797.36666666666679</v>
      </c>
      <c r="K190" s="38">
        <v>800.33333333333326</v>
      </c>
      <c r="L190" s="38">
        <v>804.16666666666674</v>
      </c>
      <c r="M190" s="28">
        <v>796.5</v>
      </c>
      <c r="N190" s="28">
        <v>789.7</v>
      </c>
      <c r="O190" s="39">
        <v>9531900</v>
      </c>
      <c r="P190" s="40">
        <v>3.833333333333333E-2</v>
      </c>
    </row>
    <row r="191" spans="1:16" ht="12.75" customHeight="1">
      <c r="A191" s="28">
        <v>181</v>
      </c>
      <c r="B191" s="29" t="s">
        <v>49</v>
      </c>
      <c r="C191" s="30" t="s">
        <v>197</v>
      </c>
      <c r="D191" s="31">
        <v>44798</v>
      </c>
      <c r="E191" s="37">
        <v>477.55</v>
      </c>
      <c r="F191" s="37">
        <v>473.66666666666669</v>
      </c>
      <c r="G191" s="38">
        <v>468.18333333333339</v>
      </c>
      <c r="H191" s="38">
        <v>458.81666666666672</v>
      </c>
      <c r="I191" s="38">
        <v>453.33333333333343</v>
      </c>
      <c r="J191" s="38">
        <v>483.03333333333336</v>
      </c>
      <c r="K191" s="38">
        <v>488.51666666666659</v>
      </c>
      <c r="L191" s="38">
        <v>497.88333333333333</v>
      </c>
      <c r="M191" s="28">
        <v>479.15</v>
      </c>
      <c r="N191" s="28">
        <v>464.3</v>
      </c>
      <c r="O191" s="39">
        <v>68199075</v>
      </c>
      <c r="P191" s="40">
        <v>-4.1408298306213325E-3</v>
      </c>
    </row>
    <row r="192" spans="1:16" ht="12.75" customHeight="1">
      <c r="A192" s="28">
        <v>182</v>
      </c>
      <c r="B192" s="29" t="s">
        <v>168</v>
      </c>
      <c r="C192" s="30" t="s">
        <v>198</v>
      </c>
      <c r="D192" s="31">
        <v>44798</v>
      </c>
      <c r="E192" s="37">
        <v>229.75</v>
      </c>
      <c r="F192" s="37">
        <v>229.76666666666665</v>
      </c>
      <c r="G192" s="38">
        <v>228.23333333333329</v>
      </c>
      <c r="H192" s="38">
        <v>226.71666666666664</v>
      </c>
      <c r="I192" s="38">
        <v>225.18333333333328</v>
      </c>
      <c r="J192" s="38">
        <v>231.2833333333333</v>
      </c>
      <c r="K192" s="38">
        <v>232.81666666666666</v>
      </c>
      <c r="L192" s="38">
        <v>234.33333333333331</v>
      </c>
      <c r="M192" s="28">
        <v>231.3</v>
      </c>
      <c r="N192" s="28">
        <v>228.25</v>
      </c>
      <c r="O192" s="39">
        <v>92083500</v>
      </c>
      <c r="P192" s="40">
        <v>-3.942757009345794E-3</v>
      </c>
    </row>
    <row r="193" spans="1:16" ht="12.75" customHeight="1">
      <c r="A193" s="28">
        <v>183</v>
      </c>
      <c r="B193" s="29" t="s">
        <v>119</v>
      </c>
      <c r="C193" s="30" t="s">
        <v>199</v>
      </c>
      <c r="D193" s="31">
        <v>44798</v>
      </c>
      <c r="E193" s="37">
        <v>109.75</v>
      </c>
      <c r="F193" s="37">
        <v>109</v>
      </c>
      <c r="G193" s="38">
        <v>107.5</v>
      </c>
      <c r="H193" s="38">
        <v>105.25</v>
      </c>
      <c r="I193" s="38">
        <v>103.75</v>
      </c>
      <c r="J193" s="38">
        <v>111.25</v>
      </c>
      <c r="K193" s="38">
        <v>112.75</v>
      </c>
      <c r="L193" s="38">
        <v>115</v>
      </c>
      <c r="M193" s="28">
        <v>110.5</v>
      </c>
      <c r="N193" s="28">
        <v>106.75</v>
      </c>
      <c r="O193" s="39">
        <v>241625250</v>
      </c>
      <c r="P193" s="40">
        <v>2.3271804093721901E-3</v>
      </c>
    </row>
    <row r="194" spans="1:16" ht="12.75" customHeight="1">
      <c r="A194" s="28">
        <v>184</v>
      </c>
      <c r="B194" s="29" t="s">
        <v>86</v>
      </c>
      <c r="C194" s="30" t="s">
        <v>200</v>
      </c>
      <c r="D194" s="31">
        <v>44798</v>
      </c>
      <c r="E194" s="37">
        <v>3361.8</v>
      </c>
      <c r="F194" s="37">
        <v>3364.4333333333329</v>
      </c>
      <c r="G194" s="38">
        <v>3341.9166666666661</v>
      </c>
      <c r="H194" s="38">
        <v>3322.0333333333333</v>
      </c>
      <c r="I194" s="38">
        <v>3299.5166666666664</v>
      </c>
      <c r="J194" s="38">
        <v>3384.3166666666657</v>
      </c>
      <c r="K194" s="38">
        <v>3406.833333333333</v>
      </c>
      <c r="L194" s="38">
        <v>3426.7166666666653</v>
      </c>
      <c r="M194" s="28">
        <v>3386.95</v>
      </c>
      <c r="N194" s="28">
        <v>3344.55</v>
      </c>
      <c r="O194" s="39">
        <v>12069750</v>
      </c>
      <c r="P194" s="40">
        <v>-3.1961151096961214E-3</v>
      </c>
    </row>
    <row r="195" spans="1:16" ht="12.75" customHeight="1">
      <c r="A195" s="28">
        <v>185</v>
      </c>
      <c r="B195" s="29" t="s">
        <v>86</v>
      </c>
      <c r="C195" s="30" t="s">
        <v>201</v>
      </c>
      <c r="D195" s="31">
        <v>44798</v>
      </c>
      <c r="E195" s="37">
        <v>1058.4000000000001</v>
      </c>
      <c r="F195" s="37">
        <v>1054.8500000000001</v>
      </c>
      <c r="G195" s="38">
        <v>1048.7000000000003</v>
      </c>
      <c r="H195" s="38">
        <v>1039.0000000000002</v>
      </c>
      <c r="I195" s="38">
        <v>1032.8500000000004</v>
      </c>
      <c r="J195" s="38">
        <v>1064.5500000000002</v>
      </c>
      <c r="K195" s="38">
        <v>1070.7000000000003</v>
      </c>
      <c r="L195" s="38">
        <v>1080.4000000000001</v>
      </c>
      <c r="M195" s="28">
        <v>1061</v>
      </c>
      <c r="N195" s="28">
        <v>1045.1500000000001</v>
      </c>
      <c r="O195" s="39">
        <v>22634400</v>
      </c>
      <c r="P195" s="40">
        <v>-1.4112481706042233E-2</v>
      </c>
    </row>
    <row r="196" spans="1:16" ht="12.75" customHeight="1">
      <c r="A196" s="28">
        <v>186</v>
      </c>
      <c r="B196" s="29" t="s">
        <v>56</v>
      </c>
      <c r="C196" s="30" t="s">
        <v>202</v>
      </c>
      <c r="D196" s="31">
        <v>44798</v>
      </c>
      <c r="E196" s="37">
        <v>2440.8000000000002</v>
      </c>
      <c r="F196" s="37">
        <v>2444.6666666666665</v>
      </c>
      <c r="G196" s="38">
        <v>2417.333333333333</v>
      </c>
      <c r="H196" s="38">
        <v>2393.8666666666663</v>
      </c>
      <c r="I196" s="38">
        <v>2366.5333333333328</v>
      </c>
      <c r="J196" s="38">
        <v>2468.1333333333332</v>
      </c>
      <c r="K196" s="38">
        <v>2495.4666666666662</v>
      </c>
      <c r="L196" s="38">
        <v>2518.9333333333334</v>
      </c>
      <c r="M196" s="28">
        <v>2472</v>
      </c>
      <c r="N196" s="28">
        <v>2421.1999999999998</v>
      </c>
      <c r="O196" s="39">
        <v>5764500</v>
      </c>
      <c r="P196" s="40">
        <v>-2.0125949490359023E-3</v>
      </c>
    </row>
    <row r="197" spans="1:16" ht="12.75" customHeight="1">
      <c r="A197" s="28">
        <v>187</v>
      </c>
      <c r="B197" s="29" t="s">
        <v>47</v>
      </c>
      <c r="C197" s="30" t="s">
        <v>203</v>
      </c>
      <c r="D197" s="31">
        <v>44798</v>
      </c>
      <c r="E197" s="37">
        <v>1547.5</v>
      </c>
      <c r="F197" s="37">
        <v>1555.6333333333332</v>
      </c>
      <c r="G197" s="38">
        <v>1522.2166666666665</v>
      </c>
      <c r="H197" s="38">
        <v>1496.9333333333332</v>
      </c>
      <c r="I197" s="38">
        <v>1463.5166666666664</v>
      </c>
      <c r="J197" s="38">
        <v>1580.9166666666665</v>
      </c>
      <c r="K197" s="38">
        <v>1614.3333333333335</v>
      </c>
      <c r="L197" s="38">
        <v>1639.6166666666666</v>
      </c>
      <c r="M197" s="28">
        <v>1589.05</v>
      </c>
      <c r="N197" s="28">
        <v>1530.35</v>
      </c>
      <c r="O197" s="39">
        <v>1611000</v>
      </c>
      <c r="P197" s="40">
        <v>1.5122873345935728E-2</v>
      </c>
    </row>
    <row r="198" spans="1:16" ht="12.75" customHeight="1">
      <c r="A198" s="28">
        <v>188</v>
      </c>
      <c r="B198" s="29" t="s">
        <v>168</v>
      </c>
      <c r="C198" s="30" t="s">
        <v>204</v>
      </c>
      <c r="D198" s="31">
        <v>44798</v>
      </c>
      <c r="E198" s="37">
        <v>542.85</v>
      </c>
      <c r="F198" s="37">
        <v>547.26666666666665</v>
      </c>
      <c r="G198" s="38">
        <v>535.63333333333333</v>
      </c>
      <c r="H198" s="38">
        <v>528.41666666666663</v>
      </c>
      <c r="I198" s="38">
        <v>516.7833333333333</v>
      </c>
      <c r="J198" s="38">
        <v>554.48333333333335</v>
      </c>
      <c r="K198" s="38">
        <v>566.11666666666656</v>
      </c>
      <c r="L198" s="38">
        <v>573.33333333333337</v>
      </c>
      <c r="M198" s="28">
        <v>558.9</v>
      </c>
      <c r="N198" s="28">
        <v>540.04999999999995</v>
      </c>
      <c r="O198" s="39">
        <v>3345000</v>
      </c>
      <c r="P198" s="40">
        <v>2.4345429490124023E-2</v>
      </c>
    </row>
    <row r="199" spans="1:16" ht="12.75" customHeight="1">
      <c r="A199" s="28">
        <v>189</v>
      </c>
      <c r="B199" s="29" t="s">
        <v>44</v>
      </c>
      <c r="C199" s="30" t="s">
        <v>205</v>
      </c>
      <c r="D199" s="31">
        <v>44798</v>
      </c>
      <c r="E199" s="37">
        <v>1317.85</v>
      </c>
      <c r="F199" s="37">
        <v>1320.6000000000001</v>
      </c>
      <c r="G199" s="38">
        <v>1304.5500000000002</v>
      </c>
      <c r="H199" s="38">
        <v>1291.25</v>
      </c>
      <c r="I199" s="38">
        <v>1275.2</v>
      </c>
      <c r="J199" s="38">
        <v>1333.9000000000003</v>
      </c>
      <c r="K199" s="38">
        <v>1349.95</v>
      </c>
      <c r="L199" s="38">
        <v>1363.2500000000005</v>
      </c>
      <c r="M199" s="28">
        <v>1336.65</v>
      </c>
      <c r="N199" s="28">
        <v>1307.3</v>
      </c>
      <c r="O199" s="39">
        <v>4922025</v>
      </c>
      <c r="P199" s="40">
        <v>-8.4708631517452903E-3</v>
      </c>
    </row>
    <row r="200" spans="1:16" ht="12.75" customHeight="1">
      <c r="A200" s="28">
        <v>190</v>
      </c>
      <c r="B200" s="29" t="s">
        <v>49</v>
      </c>
      <c r="C200" s="30" t="s">
        <v>206</v>
      </c>
      <c r="D200" s="31">
        <v>44798</v>
      </c>
      <c r="E200" s="37">
        <v>963.6</v>
      </c>
      <c r="F200" s="37">
        <v>959.48333333333346</v>
      </c>
      <c r="G200" s="38">
        <v>953.26666666666688</v>
      </c>
      <c r="H200" s="38">
        <v>942.93333333333339</v>
      </c>
      <c r="I200" s="38">
        <v>936.71666666666681</v>
      </c>
      <c r="J200" s="38">
        <v>969.81666666666695</v>
      </c>
      <c r="K200" s="38">
        <v>976.03333333333342</v>
      </c>
      <c r="L200" s="38">
        <v>986.36666666666702</v>
      </c>
      <c r="M200" s="28">
        <v>965.7</v>
      </c>
      <c r="N200" s="28">
        <v>949.15</v>
      </c>
      <c r="O200" s="39">
        <v>8934800</v>
      </c>
      <c r="P200" s="40">
        <v>1.3659466327827191E-2</v>
      </c>
    </row>
    <row r="201" spans="1:16" ht="12.75" customHeight="1">
      <c r="A201" s="28">
        <v>191</v>
      </c>
      <c r="B201" s="29" t="s">
        <v>56</v>
      </c>
      <c r="C201" s="30" t="s">
        <v>207</v>
      </c>
      <c r="D201" s="31">
        <v>44798</v>
      </c>
      <c r="E201" s="37">
        <v>1636.15</v>
      </c>
      <c r="F201" s="37">
        <v>1627.3</v>
      </c>
      <c r="G201" s="38">
        <v>1615.85</v>
      </c>
      <c r="H201" s="38">
        <v>1595.55</v>
      </c>
      <c r="I201" s="38">
        <v>1584.1</v>
      </c>
      <c r="J201" s="38">
        <v>1647.6</v>
      </c>
      <c r="K201" s="38">
        <v>1659.0500000000002</v>
      </c>
      <c r="L201" s="38">
        <v>1679.35</v>
      </c>
      <c r="M201" s="28">
        <v>1638.75</v>
      </c>
      <c r="N201" s="28">
        <v>1607</v>
      </c>
      <c r="O201" s="39">
        <v>1100000</v>
      </c>
      <c r="P201" s="40">
        <v>-1.7506252232940337E-2</v>
      </c>
    </row>
    <row r="202" spans="1:16" ht="12.75" customHeight="1">
      <c r="A202" s="28">
        <v>192</v>
      </c>
      <c r="B202" s="29" t="s">
        <v>42</v>
      </c>
      <c r="C202" s="30" t="s">
        <v>208</v>
      </c>
      <c r="D202" s="31">
        <v>44798</v>
      </c>
      <c r="E202" s="37">
        <v>6628.65</v>
      </c>
      <c r="F202" s="37">
        <v>6663.916666666667</v>
      </c>
      <c r="G202" s="38">
        <v>6573.8333333333339</v>
      </c>
      <c r="H202" s="38">
        <v>6519.0166666666673</v>
      </c>
      <c r="I202" s="38">
        <v>6428.9333333333343</v>
      </c>
      <c r="J202" s="38">
        <v>6718.7333333333336</v>
      </c>
      <c r="K202" s="38">
        <v>6808.8166666666675</v>
      </c>
      <c r="L202" s="38">
        <v>6863.6333333333332</v>
      </c>
      <c r="M202" s="28">
        <v>6754</v>
      </c>
      <c r="N202" s="28">
        <v>6609.1</v>
      </c>
      <c r="O202" s="39">
        <v>1999700</v>
      </c>
      <c r="P202" s="40">
        <v>-8.9210487188382814E-3</v>
      </c>
    </row>
    <row r="203" spans="1:16" ht="12.75" customHeight="1">
      <c r="A203" s="28">
        <v>193</v>
      </c>
      <c r="B203" s="29" t="s">
        <v>38</v>
      </c>
      <c r="C203" s="30" t="s">
        <v>209</v>
      </c>
      <c r="D203" s="31">
        <v>44798</v>
      </c>
      <c r="E203" s="37">
        <v>766.8</v>
      </c>
      <c r="F203" s="37">
        <v>763.23333333333323</v>
      </c>
      <c r="G203" s="38">
        <v>757.56666666666649</v>
      </c>
      <c r="H203" s="38">
        <v>748.33333333333326</v>
      </c>
      <c r="I203" s="38">
        <v>742.66666666666652</v>
      </c>
      <c r="J203" s="38">
        <v>772.46666666666647</v>
      </c>
      <c r="K203" s="38">
        <v>778.13333333333321</v>
      </c>
      <c r="L203" s="38">
        <v>787.36666666666645</v>
      </c>
      <c r="M203" s="28">
        <v>768.9</v>
      </c>
      <c r="N203" s="28">
        <v>754</v>
      </c>
      <c r="O203" s="39">
        <v>21751600</v>
      </c>
      <c r="P203" s="40">
        <v>-3.9329390825055981E-2</v>
      </c>
    </row>
    <row r="204" spans="1:16" ht="12.75" customHeight="1">
      <c r="A204" s="28">
        <v>194</v>
      </c>
      <c r="B204" s="29" t="s">
        <v>119</v>
      </c>
      <c r="C204" s="30" t="s">
        <v>210</v>
      </c>
      <c r="D204" s="31">
        <v>44798</v>
      </c>
      <c r="E204" s="37">
        <v>257.75</v>
      </c>
      <c r="F204" s="37">
        <v>257.28333333333336</v>
      </c>
      <c r="G204" s="38">
        <v>253.36666666666673</v>
      </c>
      <c r="H204" s="38">
        <v>248.98333333333338</v>
      </c>
      <c r="I204" s="38">
        <v>245.06666666666675</v>
      </c>
      <c r="J204" s="38">
        <v>261.66666666666674</v>
      </c>
      <c r="K204" s="38">
        <v>265.58333333333337</v>
      </c>
      <c r="L204" s="38">
        <v>269.9666666666667</v>
      </c>
      <c r="M204" s="28">
        <v>261.2</v>
      </c>
      <c r="N204" s="28">
        <v>252.9</v>
      </c>
      <c r="O204" s="39">
        <v>45055400</v>
      </c>
      <c r="P204" s="40">
        <v>3.1255543335580234E-2</v>
      </c>
    </row>
    <row r="205" spans="1:16" ht="12.75" customHeight="1">
      <c r="A205" s="28">
        <v>195</v>
      </c>
      <c r="B205" s="29" t="s">
        <v>70</v>
      </c>
      <c r="C205" s="30" t="s">
        <v>211</v>
      </c>
      <c r="D205" s="31">
        <v>44798</v>
      </c>
      <c r="E205" s="37">
        <v>978.1</v>
      </c>
      <c r="F205" s="37">
        <v>981.81666666666661</v>
      </c>
      <c r="G205" s="38">
        <v>971.28333333333319</v>
      </c>
      <c r="H205" s="38">
        <v>964.46666666666658</v>
      </c>
      <c r="I205" s="38">
        <v>953.93333333333317</v>
      </c>
      <c r="J205" s="38">
        <v>988.63333333333321</v>
      </c>
      <c r="K205" s="38">
        <v>999.16666666666652</v>
      </c>
      <c r="L205" s="38">
        <v>1005.9833333333332</v>
      </c>
      <c r="M205" s="28">
        <v>992.35</v>
      </c>
      <c r="N205" s="28">
        <v>975</v>
      </c>
      <c r="O205" s="39">
        <v>4047500</v>
      </c>
      <c r="P205" s="40">
        <v>4.8411122144985108E-3</v>
      </c>
    </row>
    <row r="206" spans="1:16" ht="12.75" customHeight="1">
      <c r="A206" s="28">
        <v>196</v>
      </c>
      <c r="B206" s="29" t="s">
        <v>70</v>
      </c>
      <c r="C206" s="30" t="s">
        <v>280</v>
      </c>
      <c r="D206" s="31">
        <v>44798</v>
      </c>
      <c r="E206" s="37">
        <v>1801.8</v>
      </c>
      <c r="F206" s="37">
        <v>1816.5666666666666</v>
      </c>
      <c r="G206" s="38">
        <v>1770.2833333333333</v>
      </c>
      <c r="H206" s="38">
        <v>1738.7666666666667</v>
      </c>
      <c r="I206" s="38">
        <v>1692.4833333333333</v>
      </c>
      <c r="J206" s="38">
        <v>1848.0833333333333</v>
      </c>
      <c r="K206" s="38">
        <v>1894.3666666666666</v>
      </c>
      <c r="L206" s="38">
        <v>1925.8833333333332</v>
      </c>
      <c r="M206" s="28">
        <v>1862.85</v>
      </c>
      <c r="N206" s="28">
        <v>1785.05</v>
      </c>
      <c r="O206" s="39">
        <v>437150</v>
      </c>
      <c r="P206" s="40">
        <v>-0.11918194640338504</v>
      </c>
    </row>
    <row r="207" spans="1:16" ht="12.75" customHeight="1">
      <c r="A207" s="28">
        <v>197</v>
      </c>
      <c r="B207" s="29" t="s">
        <v>86</v>
      </c>
      <c r="C207" s="30" t="s">
        <v>212</v>
      </c>
      <c r="D207" s="31">
        <v>44798</v>
      </c>
      <c r="E207" s="37">
        <v>432.05</v>
      </c>
      <c r="F207" s="37">
        <v>432.13333333333338</v>
      </c>
      <c r="G207" s="38">
        <v>427.31666666666678</v>
      </c>
      <c r="H207" s="38">
        <v>422.58333333333337</v>
      </c>
      <c r="I207" s="38">
        <v>417.76666666666677</v>
      </c>
      <c r="J207" s="38">
        <v>436.86666666666679</v>
      </c>
      <c r="K207" s="38">
        <v>441.68333333333339</v>
      </c>
      <c r="L207" s="38">
        <v>446.4166666666668</v>
      </c>
      <c r="M207" s="28">
        <v>436.95</v>
      </c>
      <c r="N207" s="28">
        <v>427.4</v>
      </c>
      <c r="O207" s="39">
        <v>40261000</v>
      </c>
      <c r="P207" s="40">
        <v>3.0589259202375468E-2</v>
      </c>
    </row>
    <row r="208" spans="1:16" ht="12.75" customHeight="1">
      <c r="A208" s="28">
        <v>198</v>
      </c>
      <c r="B208" s="29" t="s">
        <v>180</v>
      </c>
      <c r="C208" s="30" t="s">
        <v>213</v>
      </c>
      <c r="D208" s="31">
        <v>44798</v>
      </c>
      <c r="E208" s="37">
        <v>250.55</v>
      </c>
      <c r="F208" s="37">
        <v>250.91666666666666</v>
      </c>
      <c r="G208" s="38">
        <v>247.0333333333333</v>
      </c>
      <c r="H208" s="38">
        <v>243.51666666666665</v>
      </c>
      <c r="I208" s="38">
        <v>239.6333333333333</v>
      </c>
      <c r="J208" s="38">
        <v>254.43333333333331</v>
      </c>
      <c r="K208" s="38">
        <v>258.31666666666672</v>
      </c>
      <c r="L208" s="38">
        <v>261.83333333333331</v>
      </c>
      <c r="M208" s="28">
        <v>254.8</v>
      </c>
      <c r="N208" s="28">
        <v>247.4</v>
      </c>
      <c r="O208" s="39">
        <v>73977000</v>
      </c>
      <c r="P208" s="40">
        <v>-7.1267514897729103E-3</v>
      </c>
    </row>
    <row r="209" spans="1:16" ht="12.75" customHeight="1">
      <c r="A209" s="28">
        <v>199</v>
      </c>
      <c r="B209" s="29" t="s">
        <v>47</v>
      </c>
      <c r="C209" s="30" t="s">
        <v>827</v>
      </c>
      <c r="D209" s="31">
        <v>44798</v>
      </c>
      <c r="E209" s="37">
        <v>365.4</v>
      </c>
      <c r="F209" s="37">
        <v>364.3</v>
      </c>
      <c r="G209" s="38">
        <v>360.1</v>
      </c>
      <c r="H209" s="38">
        <v>354.8</v>
      </c>
      <c r="I209" s="38">
        <v>350.6</v>
      </c>
      <c r="J209" s="38">
        <v>369.6</v>
      </c>
      <c r="K209" s="38">
        <v>373.79999999999995</v>
      </c>
      <c r="L209" s="38">
        <v>379.1</v>
      </c>
      <c r="M209" s="28">
        <v>368.5</v>
      </c>
      <c r="N209" s="28">
        <v>359</v>
      </c>
      <c r="O209" s="39">
        <v>13989600</v>
      </c>
      <c r="P209" s="40">
        <v>1.4621409921671017E-2</v>
      </c>
    </row>
    <row r="210" spans="1:16" ht="12.75" customHeight="1">
      <c r="A210" s="28"/>
      <c r="B210" s="29"/>
      <c r="C210" s="30"/>
      <c r="D210" s="31"/>
      <c r="E210" s="37"/>
      <c r="F210" s="37"/>
      <c r="G210" s="38"/>
      <c r="H210" s="38"/>
      <c r="I210" s="38"/>
      <c r="J210" s="38"/>
      <c r="K210" s="38"/>
      <c r="L210" s="38"/>
      <c r="M210" s="28"/>
      <c r="N210" s="28"/>
      <c r="O210" s="39"/>
      <c r="P210" s="40"/>
    </row>
    <row r="211" spans="1:16" ht="12.75" customHeight="1">
      <c r="A211" s="28"/>
      <c r="B211" s="29"/>
      <c r="C211" s="30"/>
      <c r="D211" s="31"/>
      <c r="E211" s="37"/>
      <c r="F211" s="37"/>
      <c r="G211" s="38"/>
      <c r="H211" s="38"/>
      <c r="I211" s="38"/>
      <c r="J211" s="38"/>
      <c r="K211" s="38"/>
      <c r="L211" s="38"/>
      <c r="M211" s="28"/>
      <c r="N211" s="28"/>
      <c r="O211" s="39"/>
      <c r="P211" s="40"/>
    </row>
    <row r="212" spans="1:16" ht="12.75" customHeight="1">
      <c r="A212" s="28"/>
      <c r="B212" s="273"/>
      <c r="C212" s="252"/>
      <c r="D212" s="274"/>
      <c r="E212" s="253"/>
      <c r="F212" s="253"/>
      <c r="G212" s="275"/>
      <c r="H212" s="275"/>
      <c r="I212" s="275"/>
      <c r="J212" s="275"/>
      <c r="K212" s="275"/>
      <c r="L212" s="275"/>
      <c r="M212" s="252"/>
      <c r="N212" s="252"/>
      <c r="O212" s="276"/>
      <c r="P212" s="277"/>
    </row>
    <row r="213" spans="1:16" ht="12.75" customHeight="1">
      <c r="A213" s="28"/>
      <c r="B213" s="273"/>
      <c r="C213" s="252"/>
      <c r="D213" s="274"/>
      <c r="E213" s="253"/>
      <c r="F213" s="253"/>
      <c r="G213" s="275"/>
      <c r="H213" s="275"/>
      <c r="I213" s="275"/>
      <c r="J213" s="275"/>
      <c r="K213" s="275"/>
      <c r="L213" s="275"/>
      <c r="M213" s="252"/>
      <c r="N213" s="252"/>
      <c r="O213" s="276"/>
      <c r="P213" s="277"/>
    </row>
    <row r="214" spans="1:16" ht="12.75" customHeight="1">
      <c r="A214" s="252"/>
      <c r="B214" s="42"/>
      <c r="C214" s="41"/>
      <c r="D214" s="43"/>
      <c r="E214" s="44"/>
      <c r="F214" s="44"/>
      <c r="G214" s="45"/>
      <c r="H214" s="45"/>
      <c r="I214" s="45"/>
      <c r="J214" s="45"/>
      <c r="K214" s="45"/>
      <c r="L214" s="1"/>
      <c r="M214" s="1"/>
      <c r="N214" s="1"/>
      <c r="O214" s="1"/>
      <c r="P214" s="1"/>
    </row>
    <row r="215" spans="1:16" ht="12.75" customHeight="1">
      <c r="A215" s="252"/>
      <c r="B215" s="4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B216" s="4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41"/>
      <c r="B217" s="4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4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214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215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21" t="s">
        <v>219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220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228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</row>
    <row r="519" spans="1:16" ht="12.75" customHeight="1">
      <c r="A519" s="1"/>
    </row>
    <row r="520" spans="1:16" ht="12.75" customHeight="1">
      <c r="A520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H19" sqref="H19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85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44784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25" t="s">
        <v>16</v>
      </c>
      <c r="B8" s="427"/>
      <c r="C8" s="431" t="s">
        <v>20</v>
      </c>
      <c r="D8" s="431" t="s">
        <v>21</v>
      </c>
      <c r="E8" s="422" t="s">
        <v>22</v>
      </c>
      <c r="F8" s="423"/>
      <c r="G8" s="424"/>
      <c r="H8" s="422" t="s">
        <v>23</v>
      </c>
      <c r="I8" s="423"/>
      <c r="J8" s="424"/>
      <c r="K8" s="23"/>
      <c r="L8" s="50"/>
      <c r="M8" s="50"/>
      <c r="N8" s="1"/>
      <c r="O8" s="1"/>
    </row>
    <row r="9" spans="1:15" ht="36" customHeight="1">
      <c r="A9" s="429"/>
      <c r="B9" s="430"/>
      <c r="C9" s="430"/>
      <c r="D9" s="430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53">
        <v>1</v>
      </c>
      <c r="B10" s="28" t="s">
        <v>230</v>
      </c>
      <c r="C10" s="34">
        <v>17534.75</v>
      </c>
      <c r="D10" s="32">
        <v>17514.55</v>
      </c>
      <c r="E10" s="32">
        <v>17463</v>
      </c>
      <c r="F10" s="32">
        <v>17391.25</v>
      </c>
      <c r="G10" s="32">
        <v>17339.7</v>
      </c>
      <c r="H10" s="32">
        <v>17586.3</v>
      </c>
      <c r="I10" s="32">
        <v>17637.849999999995</v>
      </c>
      <c r="J10" s="32">
        <v>17709.599999999999</v>
      </c>
      <c r="K10" s="34">
        <v>17566.099999999999</v>
      </c>
      <c r="L10" s="34">
        <v>17442.8</v>
      </c>
      <c r="M10" s="54"/>
      <c r="N10" s="1"/>
      <c r="O10" s="1"/>
    </row>
    <row r="11" spans="1:15" ht="12.75" customHeight="1">
      <c r="A11" s="53">
        <v>2</v>
      </c>
      <c r="B11" s="28" t="s">
        <v>231</v>
      </c>
      <c r="C11" s="28">
        <v>38287.85</v>
      </c>
      <c r="D11" s="37">
        <v>38282.033333333333</v>
      </c>
      <c r="E11" s="37">
        <v>38161.116666666669</v>
      </c>
      <c r="F11" s="37">
        <v>38034.383333333339</v>
      </c>
      <c r="G11" s="37">
        <v>37913.466666666674</v>
      </c>
      <c r="H11" s="37">
        <v>38408.766666666663</v>
      </c>
      <c r="I11" s="37">
        <v>38529.683333333334</v>
      </c>
      <c r="J11" s="37">
        <v>38656.416666666657</v>
      </c>
      <c r="K11" s="28">
        <v>38402.949999999997</v>
      </c>
      <c r="L11" s="28">
        <v>38155.300000000003</v>
      </c>
      <c r="M11" s="54"/>
      <c r="N11" s="1"/>
      <c r="O11" s="1"/>
    </row>
    <row r="12" spans="1:15" ht="12.75" customHeight="1">
      <c r="A12" s="53">
        <v>3</v>
      </c>
      <c r="B12" s="41" t="s">
        <v>232</v>
      </c>
      <c r="C12" s="28">
        <v>2598.5500000000002</v>
      </c>
      <c r="D12" s="37">
        <v>2597.8333333333335</v>
      </c>
      <c r="E12" s="37">
        <v>2588.0666666666671</v>
      </c>
      <c r="F12" s="37">
        <v>2577.5833333333335</v>
      </c>
      <c r="G12" s="37">
        <v>2567.8166666666671</v>
      </c>
      <c r="H12" s="37">
        <v>2608.3166666666671</v>
      </c>
      <c r="I12" s="37">
        <v>2618.0833333333335</v>
      </c>
      <c r="J12" s="37">
        <v>2628.5666666666671</v>
      </c>
      <c r="K12" s="28">
        <v>2607.6</v>
      </c>
      <c r="L12" s="28">
        <v>2587.35</v>
      </c>
      <c r="M12" s="54"/>
      <c r="N12" s="1"/>
      <c r="O12" s="1"/>
    </row>
    <row r="13" spans="1:15" ht="12.75" customHeight="1">
      <c r="A13" s="53">
        <v>4</v>
      </c>
      <c r="B13" s="28" t="s">
        <v>233</v>
      </c>
      <c r="C13" s="28">
        <v>4986.25</v>
      </c>
      <c r="D13" s="37">
        <v>4975.0166666666664</v>
      </c>
      <c r="E13" s="37">
        <v>4957.7833333333328</v>
      </c>
      <c r="F13" s="37">
        <v>4929.3166666666666</v>
      </c>
      <c r="G13" s="37">
        <v>4912.083333333333</v>
      </c>
      <c r="H13" s="37">
        <v>5003.4833333333327</v>
      </c>
      <c r="I13" s="37">
        <v>5020.7166666666662</v>
      </c>
      <c r="J13" s="37">
        <v>5049.1833333333325</v>
      </c>
      <c r="K13" s="28">
        <v>4992.25</v>
      </c>
      <c r="L13" s="28">
        <v>4946.55</v>
      </c>
      <c r="M13" s="54"/>
      <c r="N13" s="1"/>
      <c r="O13" s="1"/>
    </row>
    <row r="14" spans="1:15" ht="12.75" customHeight="1">
      <c r="A14" s="53">
        <v>5</v>
      </c>
      <c r="B14" s="28" t="s">
        <v>234</v>
      </c>
      <c r="C14" s="28">
        <v>29701.15</v>
      </c>
      <c r="D14" s="37">
        <v>29723.800000000003</v>
      </c>
      <c r="E14" s="37">
        <v>29434.150000000005</v>
      </c>
      <c r="F14" s="37">
        <v>29167.15</v>
      </c>
      <c r="G14" s="37">
        <v>28877.500000000004</v>
      </c>
      <c r="H14" s="37">
        <v>29990.800000000007</v>
      </c>
      <c r="I14" s="37">
        <v>30280.45</v>
      </c>
      <c r="J14" s="37">
        <v>30547.450000000008</v>
      </c>
      <c r="K14" s="28">
        <v>30013.45</v>
      </c>
      <c r="L14" s="28">
        <v>29456.799999999999</v>
      </c>
      <c r="M14" s="54"/>
      <c r="N14" s="1"/>
      <c r="O14" s="1"/>
    </row>
    <row r="15" spans="1:15" ht="12.75" customHeight="1">
      <c r="A15" s="53">
        <v>6</v>
      </c>
      <c r="B15" s="28" t="s">
        <v>235</v>
      </c>
      <c r="C15" s="28">
        <v>4072.7</v>
      </c>
      <c r="D15" s="37">
        <v>4068.4</v>
      </c>
      <c r="E15" s="37">
        <v>4054.25</v>
      </c>
      <c r="F15" s="37">
        <v>4035.7999999999997</v>
      </c>
      <c r="G15" s="37">
        <v>4021.6499999999996</v>
      </c>
      <c r="H15" s="37">
        <v>4086.8500000000004</v>
      </c>
      <c r="I15" s="37">
        <v>4101.0000000000009</v>
      </c>
      <c r="J15" s="37">
        <v>4119.4500000000007</v>
      </c>
      <c r="K15" s="28">
        <v>4082.55</v>
      </c>
      <c r="L15" s="28">
        <v>4049.95</v>
      </c>
      <c r="M15" s="54"/>
      <c r="N15" s="1"/>
      <c r="O15" s="1"/>
    </row>
    <row r="16" spans="1:15" ht="12.75" customHeight="1">
      <c r="A16" s="53">
        <v>7</v>
      </c>
      <c r="B16" s="28" t="s">
        <v>236</v>
      </c>
      <c r="C16" s="28">
        <v>8247.85</v>
      </c>
      <c r="D16" s="37">
        <v>8247.35</v>
      </c>
      <c r="E16" s="37">
        <v>8207.2000000000007</v>
      </c>
      <c r="F16" s="37">
        <v>8166.5500000000011</v>
      </c>
      <c r="G16" s="37">
        <v>8126.4000000000015</v>
      </c>
      <c r="H16" s="37">
        <v>8288</v>
      </c>
      <c r="I16" s="37">
        <v>8328.1499999999978</v>
      </c>
      <c r="J16" s="37">
        <v>8368.7999999999993</v>
      </c>
      <c r="K16" s="28">
        <v>8287.5</v>
      </c>
      <c r="L16" s="28">
        <v>8206.7000000000007</v>
      </c>
      <c r="M16" s="54"/>
      <c r="N16" s="1"/>
      <c r="O16" s="1"/>
    </row>
    <row r="17" spans="1:15" ht="12.75" customHeight="1">
      <c r="A17" s="53">
        <v>8</v>
      </c>
      <c r="B17" s="28" t="s">
        <v>288</v>
      </c>
      <c r="C17" s="28">
        <v>2770.4</v>
      </c>
      <c r="D17" s="37">
        <v>2788.4666666666667</v>
      </c>
      <c r="E17" s="37">
        <v>2726.9333333333334</v>
      </c>
      <c r="F17" s="37">
        <v>2683.4666666666667</v>
      </c>
      <c r="G17" s="37">
        <v>2621.9333333333334</v>
      </c>
      <c r="H17" s="37">
        <v>2831.9333333333334</v>
      </c>
      <c r="I17" s="37">
        <v>2893.4666666666672</v>
      </c>
      <c r="J17" s="37">
        <v>2936.9333333333334</v>
      </c>
      <c r="K17" s="28">
        <v>2850</v>
      </c>
      <c r="L17" s="28">
        <v>2745</v>
      </c>
      <c r="M17" s="28">
        <v>10.4345</v>
      </c>
      <c r="N17" s="1"/>
      <c r="O17" s="1"/>
    </row>
    <row r="18" spans="1:15" ht="12.75" customHeight="1">
      <c r="A18" s="53">
        <v>9</v>
      </c>
      <c r="B18" s="28" t="s">
        <v>43</v>
      </c>
      <c r="C18" s="28">
        <v>2227</v>
      </c>
      <c r="D18" s="37">
        <v>2225.4333333333334</v>
      </c>
      <c r="E18" s="37">
        <v>2216.0666666666666</v>
      </c>
      <c r="F18" s="37">
        <v>2205.1333333333332</v>
      </c>
      <c r="G18" s="37">
        <v>2195.7666666666664</v>
      </c>
      <c r="H18" s="37">
        <v>2236.3666666666668</v>
      </c>
      <c r="I18" s="37">
        <v>2245.7333333333336</v>
      </c>
      <c r="J18" s="37">
        <v>2256.666666666667</v>
      </c>
      <c r="K18" s="28">
        <v>2234.8000000000002</v>
      </c>
      <c r="L18" s="28">
        <v>2214.5</v>
      </c>
      <c r="M18" s="28">
        <v>2.00902</v>
      </c>
      <c r="N18" s="1"/>
      <c r="O18" s="1"/>
    </row>
    <row r="19" spans="1:15" ht="12.75" customHeight="1">
      <c r="A19" s="53">
        <v>10</v>
      </c>
      <c r="B19" s="28" t="s">
        <v>59</v>
      </c>
      <c r="C19" s="55">
        <v>645.15</v>
      </c>
      <c r="D19" s="37">
        <v>647.66666666666663</v>
      </c>
      <c r="E19" s="37">
        <v>637.83333333333326</v>
      </c>
      <c r="F19" s="37">
        <v>630.51666666666665</v>
      </c>
      <c r="G19" s="37">
        <v>620.68333333333328</v>
      </c>
      <c r="H19" s="37">
        <v>654.98333333333323</v>
      </c>
      <c r="I19" s="37">
        <v>664.81666666666649</v>
      </c>
      <c r="J19" s="37">
        <v>672.13333333333321</v>
      </c>
      <c r="K19" s="28">
        <v>657.5</v>
      </c>
      <c r="L19" s="28">
        <v>640.35</v>
      </c>
      <c r="M19" s="28">
        <v>15.06846</v>
      </c>
      <c r="N19" s="1"/>
      <c r="O19" s="1"/>
    </row>
    <row r="20" spans="1:15" ht="12.75" customHeight="1">
      <c r="A20" s="53">
        <v>11</v>
      </c>
      <c r="B20" s="28" t="s">
        <v>237</v>
      </c>
      <c r="C20" s="28">
        <v>19604.2</v>
      </c>
      <c r="D20" s="37">
        <v>19894.983333333334</v>
      </c>
      <c r="E20" s="37">
        <v>19242.216666666667</v>
      </c>
      <c r="F20" s="37">
        <v>18880.233333333334</v>
      </c>
      <c r="G20" s="37">
        <v>18227.466666666667</v>
      </c>
      <c r="H20" s="37">
        <v>20256.966666666667</v>
      </c>
      <c r="I20" s="37">
        <v>20909.733333333337</v>
      </c>
      <c r="J20" s="37">
        <v>21271.716666666667</v>
      </c>
      <c r="K20" s="28">
        <v>20547.75</v>
      </c>
      <c r="L20" s="28">
        <v>19533</v>
      </c>
      <c r="M20" s="28">
        <v>0.25672</v>
      </c>
      <c r="N20" s="1"/>
      <c r="O20" s="1"/>
    </row>
    <row r="21" spans="1:15" ht="12.75" customHeight="1">
      <c r="A21" s="53">
        <v>12</v>
      </c>
      <c r="B21" s="28" t="s">
        <v>45</v>
      </c>
      <c r="C21" s="28">
        <v>2827.2</v>
      </c>
      <c r="D21" s="37">
        <v>2814.5500000000006</v>
      </c>
      <c r="E21" s="37">
        <v>2794.2000000000012</v>
      </c>
      <c r="F21" s="37">
        <v>2761.2000000000007</v>
      </c>
      <c r="G21" s="37">
        <v>2740.8500000000013</v>
      </c>
      <c r="H21" s="37">
        <v>2847.5500000000011</v>
      </c>
      <c r="I21" s="37">
        <v>2867.9000000000005</v>
      </c>
      <c r="J21" s="37">
        <v>2900.900000000001</v>
      </c>
      <c r="K21" s="28">
        <v>2834.9</v>
      </c>
      <c r="L21" s="28">
        <v>2781.55</v>
      </c>
      <c r="M21" s="28">
        <v>13.04663</v>
      </c>
      <c r="N21" s="1"/>
      <c r="O21" s="1"/>
    </row>
    <row r="22" spans="1:15" ht="12.75" customHeight="1">
      <c r="A22" s="53">
        <v>13</v>
      </c>
      <c r="B22" s="28" t="s">
        <v>238</v>
      </c>
      <c r="C22" s="28">
        <v>2164.9499999999998</v>
      </c>
      <c r="D22" s="37">
        <v>2171.3166666666666</v>
      </c>
      <c r="E22" s="37">
        <v>2144.6333333333332</v>
      </c>
      <c r="F22" s="37">
        <v>2124.3166666666666</v>
      </c>
      <c r="G22" s="37">
        <v>2097.6333333333332</v>
      </c>
      <c r="H22" s="37">
        <v>2191.6333333333332</v>
      </c>
      <c r="I22" s="37">
        <v>2218.3166666666666</v>
      </c>
      <c r="J22" s="37">
        <v>2238.6333333333332</v>
      </c>
      <c r="K22" s="28">
        <v>2198</v>
      </c>
      <c r="L22" s="28">
        <v>2151</v>
      </c>
      <c r="M22" s="28">
        <v>9.0752699999999997</v>
      </c>
      <c r="N22" s="1"/>
      <c r="O22" s="1"/>
    </row>
    <row r="23" spans="1:15" ht="12.75" customHeight="1">
      <c r="A23" s="53">
        <v>14</v>
      </c>
      <c r="B23" s="28" t="s">
        <v>46</v>
      </c>
      <c r="C23" s="28">
        <v>790.55</v>
      </c>
      <c r="D23" s="37">
        <v>792.2833333333333</v>
      </c>
      <c r="E23" s="37">
        <v>776.56666666666661</v>
      </c>
      <c r="F23" s="37">
        <v>762.58333333333326</v>
      </c>
      <c r="G23" s="37">
        <v>746.86666666666656</v>
      </c>
      <c r="H23" s="37">
        <v>806.26666666666665</v>
      </c>
      <c r="I23" s="37">
        <v>821.98333333333335</v>
      </c>
      <c r="J23" s="37">
        <v>835.9666666666667</v>
      </c>
      <c r="K23" s="28">
        <v>808</v>
      </c>
      <c r="L23" s="28">
        <v>778.3</v>
      </c>
      <c r="M23" s="28">
        <v>55.411029999999997</v>
      </c>
      <c r="N23" s="1"/>
      <c r="O23" s="1"/>
    </row>
    <row r="24" spans="1:15" ht="12.75" customHeight="1">
      <c r="A24" s="53">
        <v>15</v>
      </c>
      <c r="B24" s="28" t="s">
        <v>239</v>
      </c>
      <c r="C24" s="28">
        <v>3351.4</v>
      </c>
      <c r="D24" s="37">
        <v>3337.4666666666667</v>
      </c>
      <c r="E24" s="37">
        <v>3284.9333333333334</v>
      </c>
      <c r="F24" s="37">
        <v>3218.4666666666667</v>
      </c>
      <c r="G24" s="37">
        <v>3165.9333333333334</v>
      </c>
      <c r="H24" s="37">
        <v>3403.9333333333334</v>
      </c>
      <c r="I24" s="37">
        <v>3456.4666666666672</v>
      </c>
      <c r="J24" s="37">
        <v>3522.9333333333334</v>
      </c>
      <c r="K24" s="28">
        <v>3390</v>
      </c>
      <c r="L24" s="28">
        <v>3271</v>
      </c>
      <c r="M24" s="28">
        <v>5.5185599999999999</v>
      </c>
      <c r="N24" s="1"/>
      <c r="O24" s="1"/>
    </row>
    <row r="25" spans="1:15" ht="12.75" customHeight="1">
      <c r="A25" s="53">
        <v>16</v>
      </c>
      <c r="B25" s="28" t="s">
        <v>240</v>
      </c>
      <c r="C25" s="28">
        <v>3436.15</v>
      </c>
      <c r="D25" s="37">
        <v>3427.4833333333336</v>
      </c>
      <c r="E25" s="37">
        <v>3379.9666666666672</v>
      </c>
      <c r="F25" s="37">
        <v>3323.7833333333338</v>
      </c>
      <c r="G25" s="37">
        <v>3276.2666666666673</v>
      </c>
      <c r="H25" s="37">
        <v>3483.666666666667</v>
      </c>
      <c r="I25" s="37">
        <v>3531.1833333333334</v>
      </c>
      <c r="J25" s="37">
        <v>3587.3666666666668</v>
      </c>
      <c r="K25" s="28">
        <v>3475</v>
      </c>
      <c r="L25" s="28">
        <v>3371.3</v>
      </c>
      <c r="M25" s="28">
        <v>3.3900299999999999</v>
      </c>
      <c r="N25" s="1"/>
      <c r="O25" s="1"/>
    </row>
    <row r="26" spans="1:15" ht="12.75" customHeight="1">
      <c r="A26" s="53">
        <v>17</v>
      </c>
      <c r="B26" s="28" t="s">
        <v>241</v>
      </c>
      <c r="C26" s="28">
        <v>105.6</v>
      </c>
      <c r="D26" s="37">
        <v>105.98333333333333</v>
      </c>
      <c r="E26" s="37">
        <v>104.91666666666667</v>
      </c>
      <c r="F26" s="37">
        <v>104.23333333333333</v>
      </c>
      <c r="G26" s="37">
        <v>103.16666666666667</v>
      </c>
      <c r="H26" s="37">
        <v>106.66666666666667</v>
      </c>
      <c r="I26" s="37">
        <v>107.73333333333333</v>
      </c>
      <c r="J26" s="37">
        <v>108.41666666666667</v>
      </c>
      <c r="K26" s="28">
        <v>107.05</v>
      </c>
      <c r="L26" s="28">
        <v>105.3</v>
      </c>
      <c r="M26" s="28">
        <v>12.464969999999999</v>
      </c>
      <c r="N26" s="1"/>
      <c r="O26" s="1"/>
    </row>
    <row r="27" spans="1:15" ht="12.75" customHeight="1">
      <c r="A27" s="53">
        <v>18</v>
      </c>
      <c r="B27" s="28" t="s">
        <v>41</v>
      </c>
      <c r="C27" s="28">
        <v>277.2</v>
      </c>
      <c r="D27" s="37">
        <v>279.05</v>
      </c>
      <c r="E27" s="37">
        <v>274.3</v>
      </c>
      <c r="F27" s="37">
        <v>271.39999999999998</v>
      </c>
      <c r="G27" s="37">
        <v>266.64999999999998</v>
      </c>
      <c r="H27" s="37">
        <v>281.95000000000005</v>
      </c>
      <c r="I27" s="37">
        <v>286.70000000000005</v>
      </c>
      <c r="J27" s="37">
        <v>289.60000000000008</v>
      </c>
      <c r="K27" s="28">
        <v>283.8</v>
      </c>
      <c r="L27" s="28">
        <v>276.14999999999998</v>
      </c>
      <c r="M27" s="28">
        <v>68.211169999999996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652.85</v>
      </c>
      <c r="D28" s="37">
        <v>655.33333333333337</v>
      </c>
      <c r="E28" s="37">
        <v>647.06666666666672</v>
      </c>
      <c r="F28" s="37">
        <v>641.2833333333333</v>
      </c>
      <c r="G28" s="37">
        <v>633.01666666666665</v>
      </c>
      <c r="H28" s="37">
        <v>661.11666666666679</v>
      </c>
      <c r="I28" s="37">
        <v>669.38333333333344</v>
      </c>
      <c r="J28" s="37">
        <v>675.16666666666686</v>
      </c>
      <c r="K28" s="28">
        <v>663.6</v>
      </c>
      <c r="L28" s="28">
        <v>649.54999999999995</v>
      </c>
      <c r="M28" s="28">
        <v>1.6569499999999999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2958.6</v>
      </c>
      <c r="D29" s="37">
        <v>2967.9500000000003</v>
      </c>
      <c r="E29" s="37">
        <v>2935.9000000000005</v>
      </c>
      <c r="F29" s="37">
        <v>2913.2000000000003</v>
      </c>
      <c r="G29" s="37">
        <v>2881.1500000000005</v>
      </c>
      <c r="H29" s="37">
        <v>2990.6500000000005</v>
      </c>
      <c r="I29" s="37">
        <v>3022.7000000000007</v>
      </c>
      <c r="J29" s="37">
        <v>3045.4000000000005</v>
      </c>
      <c r="K29" s="28">
        <v>3000</v>
      </c>
      <c r="L29" s="28">
        <v>2945.25</v>
      </c>
      <c r="M29" s="28">
        <v>2.4328699999999999</v>
      </c>
      <c r="N29" s="1"/>
      <c r="O29" s="1"/>
    </row>
    <row r="30" spans="1:15" ht="12.75" customHeight="1">
      <c r="A30" s="53">
        <v>21</v>
      </c>
      <c r="B30" s="28" t="s">
        <v>51</v>
      </c>
      <c r="C30" s="28">
        <v>380.05</v>
      </c>
      <c r="D30" s="37">
        <v>380.0333333333333</v>
      </c>
      <c r="E30" s="37">
        <v>378.41666666666663</v>
      </c>
      <c r="F30" s="37">
        <v>376.7833333333333</v>
      </c>
      <c r="G30" s="37">
        <v>375.16666666666663</v>
      </c>
      <c r="H30" s="37">
        <v>381.66666666666663</v>
      </c>
      <c r="I30" s="37">
        <v>383.2833333333333</v>
      </c>
      <c r="J30" s="37">
        <v>384.91666666666663</v>
      </c>
      <c r="K30" s="28">
        <v>381.65</v>
      </c>
      <c r="L30" s="28">
        <v>378.4</v>
      </c>
      <c r="M30" s="28">
        <v>41.448009999999996</v>
      </c>
      <c r="N30" s="1"/>
      <c r="O30" s="1"/>
    </row>
    <row r="31" spans="1:15" ht="12.75" customHeight="1">
      <c r="A31" s="53">
        <v>22</v>
      </c>
      <c r="B31" s="28" t="s">
        <v>53</v>
      </c>
      <c r="C31" s="28">
        <v>4517.1499999999996</v>
      </c>
      <c r="D31" s="37">
        <v>4513.3999999999996</v>
      </c>
      <c r="E31" s="37">
        <v>4400.8499999999995</v>
      </c>
      <c r="F31" s="37">
        <v>4284.55</v>
      </c>
      <c r="G31" s="37">
        <v>4172</v>
      </c>
      <c r="H31" s="37">
        <v>4629.6999999999989</v>
      </c>
      <c r="I31" s="37">
        <v>4742.2499999999982</v>
      </c>
      <c r="J31" s="37">
        <v>4858.5499999999984</v>
      </c>
      <c r="K31" s="28">
        <v>4625.95</v>
      </c>
      <c r="L31" s="28">
        <v>4397.1000000000004</v>
      </c>
      <c r="M31" s="28">
        <v>8.67</v>
      </c>
      <c r="N31" s="1"/>
      <c r="O31" s="1"/>
    </row>
    <row r="32" spans="1:15" ht="12.75" customHeight="1">
      <c r="A32" s="53">
        <v>23</v>
      </c>
      <c r="B32" s="28" t="s">
        <v>54</v>
      </c>
      <c r="C32" s="28">
        <v>228.6</v>
      </c>
      <c r="D32" s="37">
        <v>227.94999999999996</v>
      </c>
      <c r="E32" s="37">
        <v>226.09999999999991</v>
      </c>
      <c r="F32" s="37">
        <v>223.59999999999994</v>
      </c>
      <c r="G32" s="37">
        <v>221.74999999999989</v>
      </c>
      <c r="H32" s="37">
        <v>230.44999999999993</v>
      </c>
      <c r="I32" s="37">
        <v>232.3</v>
      </c>
      <c r="J32" s="37">
        <v>234.79999999999995</v>
      </c>
      <c r="K32" s="28">
        <v>229.8</v>
      </c>
      <c r="L32" s="28">
        <v>225.45</v>
      </c>
      <c r="M32" s="28">
        <v>12.48427</v>
      </c>
      <c r="N32" s="1"/>
      <c r="O32" s="1"/>
    </row>
    <row r="33" spans="1:15" ht="12.75" customHeight="1">
      <c r="A33" s="53">
        <v>24</v>
      </c>
      <c r="B33" s="28" t="s">
        <v>55</v>
      </c>
      <c r="C33" s="28">
        <v>147</v>
      </c>
      <c r="D33" s="37">
        <v>146.18333333333334</v>
      </c>
      <c r="E33" s="37">
        <v>144.86666666666667</v>
      </c>
      <c r="F33" s="37">
        <v>142.73333333333335</v>
      </c>
      <c r="G33" s="37">
        <v>141.41666666666669</v>
      </c>
      <c r="H33" s="37">
        <v>148.31666666666666</v>
      </c>
      <c r="I33" s="37">
        <v>149.63333333333333</v>
      </c>
      <c r="J33" s="37">
        <v>151.76666666666665</v>
      </c>
      <c r="K33" s="28">
        <v>147.5</v>
      </c>
      <c r="L33" s="28">
        <v>144.05000000000001</v>
      </c>
      <c r="M33" s="28">
        <v>109.81469</v>
      </c>
      <c r="N33" s="1"/>
      <c r="O33" s="1"/>
    </row>
    <row r="34" spans="1:15" ht="12.75" customHeight="1">
      <c r="A34" s="53">
        <v>25</v>
      </c>
      <c r="B34" s="28" t="s">
        <v>57</v>
      </c>
      <c r="C34" s="28">
        <v>3411.65</v>
      </c>
      <c r="D34" s="37">
        <v>3419.1666666666665</v>
      </c>
      <c r="E34" s="37">
        <v>3388.4833333333331</v>
      </c>
      <c r="F34" s="37">
        <v>3365.3166666666666</v>
      </c>
      <c r="G34" s="37">
        <v>3334.6333333333332</v>
      </c>
      <c r="H34" s="37">
        <v>3442.333333333333</v>
      </c>
      <c r="I34" s="37">
        <v>3473.0166666666664</v>
      </c>
      <c r="J34" s="37">
        <v>3496.1833333333329</v>
      </c>
      <c r="K34" s="28">
        <v>3449.85</v>
      </c>
      <c r="L34" s="28">
        <v>3396</v>
      </c>
      <c r="M34" s="28">
        <v>10.892950000000001</v>
      </c>
      <c r="N34" s="1"/>
      <c r="O34" s="1"/>
    </row>
    <row r="35" spans="1:15" ht="12.75" customHeight="1">
      <c r="A35" s="53">
        <v>26</v>
      </c>
      <c r="B35" s="28" t="s">
        <v>302</v>
      </c>
      <c r="C35" s="28">
        <v>1943.2</v>
      </c>
      <c r="D35" s="37">
        <v>1957.3333333333333</v>
      </c>
      <c r="E35" s="37">
        <v>1917.8666666666666</v>
      </c>
      <c r="F35" s="37">
        <v>1892.5333333333333</v>
      </c>
      <c r="G35" s="37">
        <v>1853.0666666666666</v>
      </c>
      <c r="H35" s="37">
        <v>1982.6666666666665</v>
      </c>
      <c r="I35" s="37">
        <v>2022.1333333333332</v>
      </c>
      <c r="J35" s="37">
        <v>2047.4666666666665</v>
      </c>
      <c r="K35" s="28">
        <v>1996.8</v>
      </c>
      <c r="L35" s="28">
        <v>1932</v>
      </c>
      <c r="M35" s="28">
        <v>1.96312</v>
      </c>
      <c r="N35" s="1"/>
      <c r="O35" s="1"/>
    </row>
    <row r="36" spans="1:15" ht="12.75" customHeight="1">
      <c r="A36" s="53">
        <v>27</v>
      </c>
      <c r="B36" s="28" t="s">
        <v>60</v>
      </c>
      <c r="C36" s="28">
        <v>564.5</v>
      </c>
      <c r="D36" s="37">
        <v>567.31666666666672</v>
      </c>
      <c r="E36" s="37">
        <v>559.18333333333339</v>
      </c>
      <c r="F36" s="37">
        <v>553.86666666666667</v>
      </c>
      <c r="G36" s="37">
        <v>545.73333333333335</v>
      </c>
      <c r="H36" s="37">
        <v>572.63333333333344</v>
      </c>
      <c r="I36" s="37">
        <v>580.76666666666688</v>
      </c>
      <c r="J36" s="37">
        <v>586.08333333333348</v>
      </c>
      <c r="K36" s="28">
        <v>575.45000000000005</v>
      </c>
      <c r="L36" s="28">
        <v>562</v>
      </c>
      <c r="M36" s="28">
        <v>8.3744200000000006</v>
      </c>
      <c r="N36" s="1"/>
      <c r="O36" s="1"/>
    </row>
    <row r="37" spans="1:15" ht="12.75" customHeight="1">
      <c r="A37" s="53">
        <v>28</v>
      </c>
      <c r="B37" s="28" t="s">
        <v>243</v>
      </c>
      <c r="C37" s="28">
        <v>4250.7</v>
      </c>
      <c r="D37" s="37">
        <v>4249.833333333333</v>
      </c>
      <c r="E37" s="37">
        <v>4220.7166666666662</v>
      </c>
      <c r="F37" s="37">
        <v>4190.7333333333336</v>
      </c>
      <c r="G37" s="37">
        <v>4161.6166666666668</v>
      </c>
      <c r="H37" s="37">
        <v>4279.8166666666657</v>
      </c>
      <c r="I37" s="37">
        <v>4308.9333333333325</v>
      </c>
      <c r="J37" s="37">
        <v>4338.9166666666652</v>
      </c>
      <c r="K37" s="28">
        <v>4278.95</v>
      </c>
      <c r="L37" s="28">
        <v>4219.8500000000004</v>
      </c>
      <c r="M37" s="28">
        <v>2.38239</v>
      </c>
      <c r="N37" s="1"/>
      <c r="O37" s="1"/>
    </row>
    <row r="38" spans="1:15" ht="12.75" customHeight="1">
      <c r="A38" s="53">
        <v>29</v>
      </c>
      <c r="B38" s="28" t="s">
        <v>61</v>
      </c>
      <c r="C38" s="28">
        <v>739</v>
      </c>
      <c r="D38" s="37">
        <v>741</v>
      </c>
      <c r="E38" s="37">
        <v>734.15</v>
      </c>
      <c r="F38" s="37">
        <v>729.3</v>
      </c>
      <c r="G38" s="37">
        <v>722.44999999999993</v>
      </c>
      <c r="H38" s="37">
        <v>745.85</v>
      </c>
      <c r="I38" s="37">
        <v>752.69999999999993</v>
      </c>
      <c r="J38" s="37">
        <v>757.55000000000007</v>
      </c>
      <c r="K38" s="28">
        <v>747.85</v>
      </c>
      <c r="L38" s="28">
        <v>736.15</v>
      </c>
      <c r="M38" s="28">
        <v>90.695409999999995</v>
      </c>
      <c r="N38" s="1"/>
      <c r="O38" s="1"/>
    </row>
    <row r="39" spans="1:15" ht="12.75" customHeight="1">
      <c r="A39" s="53">
        <v>30</v>
      </c>
      <c r="B39" s="28" t="s">
        <v>62</v>
      </c>
      <c r="C39" s="28">
        <v>4034.85</v>
      </c>
      <c r="D39" s="37">
        <v>4038.2833333333333</v>
      </c>
      <c r="E39" s="37">
        <v>4010.5666666666666</v>
      </c>
      <c r="F39" s="37">
        <v>3986.2833333333333</v>
      </c>
      <c r="G39" s="37">
        <v>3958.5666666666666</v>
      </c>
      <c r="H39" s="37">
        <v>4062.5666666666666</v>
      </c>
      <c r="I39" s="37">
        <v>4090.2833333333328</v>
      </c>
      <c r="J39" s="37">
        <v>4114.5666666666666</v>
      </c>
      <c r="K39" s="28">
        <v>4066</v>
      </c>
      <c r="L39" s="28">
        <v>4014</v>
      </c>
      <c r="M39" s="28">
        <v>2.18912</v>
      </c>
      <c r="N39" s="1"/>
      <c r="O39" s="1"/>
    </row>
    <row r="40" spans="1:15" ht="12.75" customHeight="1">
      <c r="A40" s="53">
        <v>31</v>
      </c>
      <c r="B40" s="28" t="s">
        <v>65</v>
      </c>
      <c r="C40" s="28">
        <v>7149.4</v>
      </c>
      <c r="D40" s="37">
        <v>7207.8</v>
      </c>
      <c r="E40" s="37">
        <v>7046.6</v>
      </c>
      <c r="F40" s="37">
        <v>6943.8</v>
      </c>
      <c r="G40" s="37">
        <v>6782.6</v>
      </c>
      <c r="H40" s="37">
        <v>7310.6</v>
      </c>
      <c r="I40" s="37">
        <v>7471.7999999999993</v>
      </c>
      <c r="J40" s="37">
        <v>7574.6</v>
      </c>
      <c r="K40" s="28">
        <v>7369</v>
      </c>
      <c r="L40" s="28">
        <v>7105</v>
      </c>
      <c r="M40" s="28">
        <v>19.06523</v>
      </c>
      <c r="N40" s="1"/>
      <c r="O40" s="1"/>
    </row>
    <row r="41" spans="1:15" ht="12.75" customHeight="1">
      <c r="A41" s="53">
        <v>32</v>
      </c>
      <c r="B41" s="28" t="s">
        <v>64</v>
      </c>
      <c r="C41" s="28">
        <v>15643.2</v>
      </c>
      <c r="D41" s="37">
        <v>15581.066666666666</v>
      </c>
      <c r="E41" s="37">
        <v>15488.133333333331</v>
      </c>
      <c r="F41" s="37">
        <v>15333.066666666666</v>
      </c>
      <c r="G41" s="37">
        <v>15240.133333333331</v>
      </c>
      <c r="H41" s="37">
        <v>15736.133333333331</v>
      </c>
      <c r="I41" s="37">
        <v>15829.066666666666</v>
      </c>
      <c r="J41" s="37">
        <v>15984.133333333331</v>
      </c>
      <c r="K41" s="28">
        <v>15674</v>
      </c>
      <c r="L41" s="28">
        <v>15426</v>
      </c>
      <c r="M41" s="28">
        <v>4.4254800000000003</v>
      </c>
      <c r="N41" s="1"/>
      <c r="O41" s="1"/>
    </row>
    <row r="42" spans="1:15" ht="12.75" customHeight="1">
      <c r="A42" s="53">
        <v>33</v>
      </c>
      <c r="B42" s="28" t="s">
        <v>244</v>
      </c>
      <c r="C42" s="28">
        <v>5363.05</v>
      </c>
      <c r="D42" s="37">
        <v>5341.416666666667</v>
      </c>
      <c r="E42" s="37">
        <v>5312.1833333333343</v>
      </c>
      <c r="F42" s="37">
        <v>5261.3166666666675</v>
      </c>
      <c r="G42" s="37">
        <v>5232.0833333333348</v>
      </c>
      <c r="H42" s="37">
        <v>5392.2833333333338</v>
      </c>
      <c r="I42" s="37">
        <v>5421.5166666666655</v>
      </c>
      <c r="J42" s="37">
        <v>5472.3833333333332</v>
      </c>
      <c r="K42" s="28">
        <v>5370.65</v>
      </c>
      <c r="L42" s="28">
        <v>5290.55</v>
      </c>
      <c r="M42" s="28">
        <v>0.29516999999999999</v>
      </c>
      <c r="N42" s="1"/>
      <c r="O42" s="1"/>
    </row>
    <row r="43" spans="1:15" ht="12.75" customHeight="1">
      <c r="A43" s="53">
        <v>34</v>
      </c>
      <c r="B43" s="28" t="s">
        <v>66</v>
      </c>
      <c r="C43" s="28">
        <v>2163.9</v>
      </c>
      <c r="D43" s="37">
        <v>2154.6</v>
      </c>
      <c r="E43" s="37">
        <v>2139.2999999999997</v>
      </c>
      <c r="F43" s="37">
        <v>2114.6999999999998</v>
      </c>
      <c r="G43" s="37">
        <v>2099.3999999999996</v>
      </c>
      <c r="H43" s="37">
        <v>2179.1999999999998</v>
      </c>
      <c r="I43" s="37">
        <v>2194.5</v>
      </c>
      <c r="J43" s="37">
        <v>2219.1</v>
      </c>
      <c r="K43" s="28">
        <v>2169.9</v>
      </c>
      <c r="L43" s="28">
        <v>2130</v>
      </c>
      <c r="M43" s="28">
        <v>6.1795499999999999</v>
      </c>
      <c r="N43" s="1"/>
      <c r="O43" s="1"/>
    </row>
    <row r="44" spans="1:15" ht="12.75" customHeight="1">
      <c r="A44" s="53">
        <v>35</v>
      </c>
      <c r="B44" s="28" t="s">
        <v>67</v>
      </c>
      <c r="C44" s="28">
        <v>273.60000000000002</v>
      </c>
      <c r="D44" s="37">
        <v>273.78333333333336</v>
      </c>
      <c r="E44" s="37">
        <v>271.56666666666672</v>
      </c>
      <c r="F44" s="37">
        <v>269.53333333333336</v>
      </c>
      <c r="G44" s="37">
        <v>267.31666666666672</v>
      </c>
      <c r="H44" s="37">
        <v>275.81666666666672</v>
      </c>
      <c r="I44" s="37">
        <v>278.0333333333333</v>
      </c>
      <c r="J44" s="37">
        <v>280.06666666666672</v>
      </c>
      <c r="K44" s="28">
        <v>276</v>
      </c>
      <c r="L44" s="28">
        <v>271.75</v>
      </c>
      <c r="M44" s="28">
        <v>29.224049999999998</v>
      </c>
      <c r="N44" s="1"/>
      <c r="O44" s="1"/>
    </row>
    <row r="45" spans="1:15" ht="12.75" customHeight="1">
      <c r="A45" s="53">
        <v>36</v>
      </c>
      <c r="B45" s="28" t="s">
        <v>68</v>
      </c>
      <c r="C45" s="28">
        <v>118.65</v>
      </c>
      <c r="D45" s="37">
        <v>118.7</v>
      </c>
      <c r="E45" s="37">
        <v>117.7</v>
      </c>
      <c r="F45" s="37">
        <v>116.75</v>
      </c>
      <c r="G45" s="37">
        <v>115.75</v>
      </c>
      <c r="H45" s="37">
        <v>119.65</v>
      </c>
      <c r="I45" s="37">
        <v>120.65</v>
      </c>
      <c r="J45" s="37">
        <v>121.60000000000001</v>
      </c>
      <c r="K45" s="28">
        <v>119.7</v>
      </c>
      <c r="L45" s="28">
        <v>117.75</v>
      </c>
      <c r="M45" s="28">
        <v>142.05844999999999</v>
      </c>
      <c r="N45" s="1"/>
      <c r="O45" s="1"/>
    </row>
    <row r="46" spans="1:15" ht="12.75" customHeight="1">
      <c r="A46" s="53">
        <v>37</v>
      </c>
      <c r="B46" s="28" t="s">
        <v>245</v>
      </c>
      <c r="C46" s="28">
        <v>48.3</v>
      </c>
      <c r="D46" s="37">
        <v>48.433333333333337</v>
      </c>
      <c r="E46" s="37">
        <v>47.916666666666671</v>
      </c>
      <c r="F46" s="37">
        <v>47.533333333333331</v>
      </c>
      <c r="G46" s="37">
        <v>47.016666666666666</v>
      </c>
      <c r="H46" s="37">
        <v>48.816666666666677</v>
      </c>
      <c r="I46" s="37">
        <v>49.333333333333343</v>
      </c>
      <c r="J46" s="37">
        <v>49.716666666666683</v>
      </c>
      <c r="K46" s="28">
        <v>48.95</v>
      </c>
      <c r="L46" s="28">
        <v>48.05</v>
      </c>
      <c r="M46" s="28">
        <v>13.200889999999999</v>
      </c>
      <c r="N46" s="1"/>
      <c r="O46" s="1"/>
    </row>
    <row r="47" spans="1:15" ht="12.75" customHeight="1">
      <c r="A47" s="53">
        <v>38</v>
      </c>
      <c r="B47" s="28" t="s">
        <v>69</v>
      </c>
      <c r="C47" s="28">
        <v>1881.2</v>
      </c>
      <c r="D47" s="37">
        <v>1886.3666666666668</v>
      </c>
      <c r="E47" s="37">
        <v>1866.9333333333336</v>
      </c>
      <c r="F47" s="37">
        <v>1852.6666666666667</v>
      </c>
      <c r="G47" s="37">
        <v>1833.2333333333336</v>
      </c>
      <c r="H47" s="37">
        <v>1900.6333333333337</v>
      </c>
      <c r="I47" s="37">
        <v>1920.0666666666671</v>
      </c>
      <c r="J47" s="37">
        <v>1934.3333333333337</v>
      </c>
      <c r="K47" s="28">
        <v>1905.8</v>
      </c>
      <c r="L47" s="28">
        <v>1872.1</v>
      </c>
      <c r="M47" s="28">
        <v>2.9875699999999998</v>
      </c>
      <c r="N47" s="1"/>
      <c r="O47" s="1"/>
    </row>
    <row r="48" spans="1:15" ht="12.75" customHeight="1">
      <c r="A48" s="53">
        <v>39</v>
      </c>
      <c r="B48" s="28" t="s">
        <v>72</v>
      </c>
      <c r="C48" s="28">
        <v>666.4</v>
      </c>
      <c r="D48" s="37">
        <v>670.36666666666667</v>
      </c>
      <c r="E48" s="37">
        <v>659.48333333333335</v>
      </c>
      <c r="F48" s="37">
        <v>652.56666666666672</v>
      </c>
      <c r="G48" s="37">
        <v>641.68333333333339</v>
      </c>
      <c r="H48" s="37">
        <v>677.2833333333333</v>
      </c>
      <c r="I48" s="37">
        <v>688.16666666666674</v>
      </c>
      <c r="J48" s="37">
        <v>695.08333333333326</v>
      </c>
      <c r="K48" s="28">
        <v>681.25</v>
      </c>
      <c r="L48" s="28">
        <v>663.45</v>
      </c>
      <c r="M48" s="28">
        <v>8.2227800000000002</v>
      </c>
      <c r="N48" s="1"/>
      <c r="O48" s="1"/>
    </row>
    <row r="49" spans="1:15" ht="12.75" customHeight="1">
      <c r="A49" s="53">
        <v>40</v>
      </c>
      <c r="B49" s="28" t="s">
        <v>71</v>
      </c>
      <c r="C49" s="28">
        <v>287.39999999999998</v>
      </c>
      <c r="D49" s="37">
        <v>285.48333333333335</v>
      </c>
      <c r="E49" s="37">
        <v>282.66666666666669</v>
      </c>
      <c r="F49" s="37">
        <v>277.93333333333334</v>
      </c>
      <c r="G49" s="37">
        <v>275.11666666666667</v>
      </c>
      <c r="H49" s="37">
        <v>290.2166666666667</v>
      </c>
      <c r="I49" s="37">
        <v>293.0333333333333</v>
      </c>
      <c r="J49" s="37">
        <v>297.76666666666671</v>
      </c>
      <c r="K49" s="28">
        <v>288.3</v>
      </c>
      <c r="L49" s="28">
        <v>280.75</v>
      </c>
      <c r="M49" s="28">
        <v>96.5578</v>
      </c>
      <c r="N49" s="1"/>
      <c r="O49" s="1"/>
    </row>
    <row r="50" spans="1:15" ht="12.75" customHeight="1">
      <c r="A50" s="53">
        <v>41</v>
      </c>
      <c r="B50" s="28" t="s">
        <v>73</v>
      </c>
      <c r="C50" s="28">
        <v>714.65</v>
      </c>
      <c r="D50" s="37">
        <v>714.94999999999993</v>
      </c>
      <c r="E50" s="37">
        <v>709.69999999999982</v>
      </c>
      <c r="F50" s="37">
        <v>704.74999999999989</v>
      </c>
      <c r="G50" s="37">
        <v>699.49999999999977</v>
      </c>
      <c r="H50" s="37">
        <v>719.89999999999986</v>
      </c>
      <c r="I50" s="37">
        <v>725.15000000000009</v>
      </c>
      <c r="J50" s="37">
        <v>730.09999999999991</v>
      </c>
      <c r="K50" s="28">
        <v>720.2</v>
      </c>
      <c r="L50" s="28">
        <v>710</v>
      </c>
      <c r="M50" s="28">
        <v>10.74813</v>
      </c>
      <c r="N50" s="1"/>
      <c r="O50" s="1"/>
    </row>
    <row r="51" spans="1:15" ht="12.75" customHeight="1">
      <c r="A51" s="53">
        <v>42</v>
      </c>
      <c r="B51" s="28" t="s">
        <v>76</v>
      </c>
      <c r="C51" s="28">
        <v>52.65</v>
      </c>
      <c r="D51" s="37">
        <v>52.316666666666663</v>
      </c>
      <c r="E51" s="37">
        <v>51.683333333333323</v>
      </c>
      <c r="F51" s="37">
        <v>50.716666666666661</v>
      </c>
      <c r="G51" s="37">
        <v>50.083333333333321</v>
      </c>
      <c r="H51" s="37">
        <v>53.283333333333324</v>
      </c>
      <c r="I51" s="37">
        <v>53.916666666666664</v>
      </c>
      <c r="J51" s="37">
        <v>54.883333333333326</v>
      </c>
      <c r="K51" s="28">
        <v>52.95</v>
      </c>
      <c r="L51" s="28">
        <v>51.35</v>
      </c>
      <c r="M51" s="28">
        <v>150.13045</v>
      </c>
      <c r="N51" s="1"/>
      <c r="O51" s="1"/>
    </row>
    <row r="52" spans="1:15" ht="12.75" customHeight="1">
      <c r="A52" s="53">
        <v>43</v>
      </c>
      <c r="B52" s="28" t="s">
        <v>80</v>
      </c>
      <c r="C52" s="28">
        <v>328.3</v>
      </c>
      <c r="D52" s="37">
        <v>328.18333333333334</v>
      </c>
      <c r="E52" s="37">
        <v>326.11666666666667</v>
      </c>
      <c r="F52" s="37">
        <v>323.93333333333334</v>
      </c>
      <c r="G52" s="37">
        <v>321.86666666666667</v>
      </c>
      <c r="H52" s="37">
        <v>330.36666666666667</v>
      </c>
      <c r="I52" s="37">
        <v>332.43333333333339</v>
      </c>
      <c r="J52" s="37">
        <v>334.61666666666667</v>
      </c>
      <c r="K52" s="28">
        <v>330.25</v>
      </c>
      <c r="L52" s="28">
        <v>326</v>
      </c>
      <c r="M52" s="28">
        <v>28.716889999999999</v>
      </c>
      <c r="N52" s="1"/>
      <c r="O52" s="1"/>
    </row>
    <row r="53" spans="1:15" ht="12.75" customHeight="1">
      <c r="A53" s="53">
        <v>44</v>
      </c>
      <c r="B53" s="28" t="s">
        <v>75</v>
      </c>
      <c r="C53" s="28">
        <v>715.25</v>
      </c>
      <c r="D53" s="37">
        <v>713.08333333333337</v>
      </c>
      <c r="E53" s="37">
        <v>708.16666666666674</v>
      </c>
      <c r="F53" s="37">
        <v>701.08333333333337</v>
      </c>
      <c r="G53" s="37">
        <v>696.16666666666674</v>
      </c>
      <c r="H53" s="37">
        <v>720.16666666666674</v>
      </c>
      <c r="I53" s="37">
        <v>725.08333333333348</v>
      </c>
      <c r="J53" s="37">
        <v>732.16666666666674</v>
      </c>
      <c r="K53" s="28">
        <v>718</v>
      </c>
      <c r="L53" s="28">
        <v>706</v>
      </c>
      <c r="M53" s="28">
        <v>122.01239</v>
      </c>
      <c r="N53" s="1"/>
      <c r="O53" s="1"/>
    </row>
    <row r="54" spans="1:15" ht="12.75" customHeight="1">
      <c r="A54" s="53">
        <v>45</v>
      </c>
      <c r="B54" s="28" t="s">
        <v>77</v>
      </c>
      <c r="C54" s="28">
        <v>313.45</v>
      </c>
      <c r="D54" s="37">
        <v>314.26666666666665</v>
      </c>
      <c r="E54" s="37">
        <v>311.73333333333329</v>
      </c>
      <c r="F54" s="37">
        <v>310.01666666666665</v>
      </c>
      <c r="G54" s="37">
        <v>307.48333333333329</v>
      </c>
      <c r="H54" s="37">
        <v>315.98333333333329</v>
      </c>
      <c r="I54" s="37">
        <v>318.51666666666659</v>
      </c>
      <c r="J54" s="37">
        <v>320.23333333333329</v>
      </c>
      <c r="K54" s="28">
        <v>316.8</v>
      </c>
      <c r="L54" s="28">
        <v>312.55</v>
      </c>
      <c r="M54" s="28">
        <v>9.4132300000000004</v>
      </c>
      <c r="N54" s="1"/>
      <c r="O54" s="1"/>
    </row>
    <row r="55" spans="1:15" ht="12.75" customHeight="1">
      <c r="A55" s="53">
        <v>46</v>
      </c>
      <c r="B55" s="28" t="s">
        <v>78</v>
      </c>
      <c r="C55" s="28">
        <v>17234.3</v>
      </c>
      <c r="D55" s="37">
        <v>17335.033333333336</v>
      </c>
      <c r="E55" s="37">
        <v>17065.066666666673</v>
      </c>
      <c r="F55" s="37">
        <v>16895.833333333336</v>
      </c>
      <c r="G55" s="37">
        <v>16625.866666666672</v>
      </c>
      <c r="H55" s="37">
        <v>17504.266666666674</v>
      </c>
      <c r="I55" s="37">
        <v>17774.233333333341</v>
      </c>
      <c r="J55" s="37">
        <v>17943.466666666674</v>
      </c>
      <c r="K55" s="28">
        <v>17605</v>
      </c>
      <c r="L55" s="28">
        <v>17165.8</v>
      </c>
      <c r="M55" s="28">
        <v>0.51019999999999999</v>
      </c>
      <c r="N55" s="1"/>
      <c r="O55" s="1"/>
    </row>
    <row r="56" spans="1:15" ht="12.75" customHeight="1">
      <c r="A56" s="53">
        <v>47</v>
      </c>
      <c r="B56" s="28" t="s">
        <v>81</v>
      </c>
      <c r="C56" s="28">
        <v>3647.75</v>
      </c>
      <c r="D56" s="37">
        <v>3648.8666666666668</v>
      </c>
      <c r="E56" s="37">
        <v>3622.9333333333334</v>
      </c>
      <c r="F56" s="37">
        <v>3598.1166666666668</v>
      </c>
      <c r="G56" s="37">
        <v>3572.1833333333334</v>
      </c>
      <c r="H56" s="37">
        <v>3673.6833333333334</v>
      </c>
      <c r="I56" s="37">
        <v>3699.6166666666668</v>
      </c>
      <c r="J56" s="37">
        <v>3724.4333333333334</v>
      </c>
      <c r="K56" s="28">
        <v>3674.8</v>
      </c>
      <c r="L56" s="28">
        <v>3624.05</v>
      </c>
      <c r="M56" s="28">
        <v>1.91222</v>
      </c>
      <c r="N56" s="1"/>
      <c r="O56" s="1"/>
    </row>
    <row r="57" spans="1:15" ht="12.75" customHeight="1">
      <c r="A57" s="53">
        <v>48</v>
      </c>
      <c r="B57" s="28" t="s">
        <v>82</v>
      </c>
      <c r="C57" s="28">
        <v>225.5</v>
      </c>
      <c r="D57" s="37">
        <v>225.29999999999998</v>
      </c>
      <c r="E57" s="37">
        <v>223.29999999999995</v>
      </c>
      <c r="F57" s="37">
        <v>221.09999999999997</v>
      </c>
      <c r="G57" s="37">
        <v>219.09999999999994</v>
      </c>
      <c r="H57" s="37">
        <v>227.49999999999997</v>
      </c>
      <c r="I57" s="37">
        <v>229.50000000000003</v>
      </c>
      <c r="J57" s="37">
        <v>231.7</v>
      </c>
      <c r="K57" s="28">
        <v>227.3</v>
      </c>
      <c r="L57" s="28">
        <v>223.1</v>
      </c>
      <c r="M57" s="28">
        <v>55.336640000000003</v>
      </c>
      <c r="N57" s="1"/>
      <c r="O57" s="1"/>
    </row>
    <row r="58" spans="1:15" ht="12.75" customHeight="1">
      <c r="A58" s="53">
        <v>49</v>
      </c>
      <c r="B58" s="28" t="s">
        <v>83</v>
      </c>
      <c r="C58" s="28">
        <v>771.85</v>
      </c>
      <c r="D58" s="37">
        <v>772.86666666666679</v>
      </c>
      <c r="E58" s="37">
        <v>763.18333333333362</v>
      </c>
      <c r="F58" s="37">
        <v>754.51666666666688</v>
      </c>
      <c r="G58" s="37">
        <v>744.83333333333371</v>
      </c>
      <c r="H58" s="37">
        <v>781.53333333333353</v>
      </c>
      <c r="I58" s="37">
        <v>791.2166666666667</v>
      </c>
      <c r="J58" s="37">
        <v>799.88333333333344</v>
      </c>
      <c r="K58" s="28">
        <v>782.55</v>
      </c>
      <c r="L58" s="28">
        <v>764.2</v>
      </c>
      <c r="M58" s="28">
        <v>10.771240000000001</v>
      </c>
      <c r="N58" s="1"/>
      <c r="O58" s="1"/>
    </row>
    <row r="59" spans="1:15" ht="12.75" customHeight="1">
      <c r="A59" s="53">
        <v>50</v>
      </c>
      <c r="B59" s="28" t="s">
        <v>84</v>
      </c>
      <c r="C59" s="28">
        <v>1038.3499999999999</v>
      </c>
      <c r="D59" s="37">
        <v>1037.8999999999999</v>
      </c>
      <c r="E59" s="37">
        <v>1029.4999999999998</v>
      </c>
      <c r="F59" s="37">
        <v>1020.6499999999999</v>
      </c>
      <c r="G59" s="37">
        <v>1012.2499999999998</v>
      </c>
      <c r="H59" s="37">
        <v>1046.7499999999998</v>
      </c>
      <c r="I59" s="37">
        <v>1055.1499999999999</v>
      </c>
      <c r="J59" s="37">
        <v>1063.9999999999998</v>
      </c>
      <c r="K59" s="28">
        <v>1046.3</v>
      </c>
      <c r="L59" s="28">
        <v>1029.05</v>
      </c>
      <c r="M59" s="28">
        <v>12.93683</v>
      </c>
      <c r="N59" s="1"/>
      <c r="O59" s="1"/>
    </row>
    <row r="60" spans="1:15" ht="12.75" customHeight="1">
      <c r="A60" s="53">
        <v>51</v>
      </c>
      <c r="B60" s="28" t="s">
        <v>839</v>
      </c>
      <c r="C60" s="28">
        <v>1600.5</v>
      </c>
      <c r="D60" s="37">
        <v>1607.5</v>
      </c>
      <c r="E60" s="37">
        <v>1588</v>
      </c>
      <c r="F60" s="37">
        <v>1575.5</v>
      </c>
      <c r="G60" s="37">
        <v>1556</v>
      </c>
      <c r="H60" s="37">
        <v>1620</v>
      </c>
      <c r="I60" s="37">
        <v>1639.5</v>
      </c>
      <c r="J60" s="37">
        <v>1652</v>
      </c>
      <c r="K60" s="28">
        <v>1627</v>
      </c>
      <c r="L60" s="28">
        <v>1595</v>
      </c>
      <c r="M60" s="28">
        <v>0.68569999999999998</v>
      </c>
      <c r="N60" s="1"/>
      <c r="O60" s="1"/>
    </row>
    <row r="61" spans="1:15" ht="12.75" customHeight="1">
      <c r="A61" s="53">
        <v>52</v>
      </c>
      <c r="B61" s="28" t="s">
        <v>85</v>
      </c>
      <c r="C61" s="28">
        <v>219.85</v>
      </c>
      <c r="D61" s="37">
        <v>218.58333333333334</v>
      </c>
      <c r="E61" s="37">
        <v>216.7166666666667</v>
      </c>
      <c r="F61" s="37">
        <v>213.58333333333334</v>
      </c>
      <c r="G61" s="37">
        <v>211.7166666666667</v>
      </c>
      <c r="H61" s="37">
        <v>221.7166666666667</v>
      </c>
      <c r="I61" s="37">
        <v>223.58333333333331</v>
      </c>
      <c r="J61" s="37">
        <v>226.7166666666667</v>
      </c>
      <c r="K61" s="28">
        <v>220.45</v>
      </c>
      <c r="L61" s="28">
        <v>215.45</v>
      </c>
      <c r="M61" s="28">
        <v>142.67910000000001</v>
      </c>
      <c r="N61" s="1"/>
      <c r="O61" s="1"/>
    </row>
    <row r="62" spans="1:15" ht="12.75" customHeight="1">
      <c r="A62" s="53">
        <v>53</v>
      </c>
      <c r="B62" s="28" t="s">
        <v>87</v>
      </c>
      <c r="C62" s="28">
        <v>3822.65</v>
      </c>
      <c r="D62" s="37">
        <v>3846.2166666666667</v>
      </c>
      <c r="E62" s="37">
        <v>3786.4333333333334</v>
      </c>
      <c r="F62" s="37">
        <v>3750.2166666666667</v>
      </c>
      <c r="G62" s="37">
        <v>3690.4333333333334</v>
      </c>
      <c r="H62" s="37">
        <v>3882.4333333333334</v>
      </c>
      <c r="I62" s="37">
        <v>3942.2166666666672</v>
      </c>
      <c r="J62" s="37">
        <v>3978.4333333333334</v>
      </c>
      <c r="K62" s="28">
        <v>3906</v>
      </c>
      <c r="L62" s="28">
        <v>3810</v>
      </c>
      <c r="M62" s="28">
        <v>1.8204899999999999</v>
      </c>
      <c r="N62" s="1"/>
      <c r="O62" s="1"/>
    </row>
    <row r="63" spans="1:15" ht="12.75" customHeight="1">
      <c r="A63" s="53">
        <v>54</v>
      </c>
      <c r="B63" s="28" t="s">
        <v>88</v>
      </c>
      <c r="C63" s="28">
        <v>1585.7</v>
      </c>
      <c r="D63" s="37">
        <v>1594.9833333333333</v>
      </c>
      <c r="E63" s="37">
        <v>1565.7166666666667</v>
      </c>
      <c r="F63" s="37">
        <v>1545.7333333333333</v>
      </c>
      <c r="G63" s="37">
        <v>1516.4666666666667</v>
      </c>
      <c r="H63" s="37">
        <v>1614.9666666666667</v>
      </c>
      <c r="I63" s="37">
        <v>1644.2333333333336</v>
      </c>
      <c r="J63" s="37">
        <v>1664.2166666666667</v>
      </c>
      <c r="K63" s="28">
        <v>1624.25</v>
      </c>
      <c r="L63" s="28">
        <v>1575</v>
      </c>
      <c r="M63" s="28">
        <v>1.8194999999999999</v>
      </c>
      <c r="N63" s="1"/>
      <c r="O63" s="1"/>
    </row>
    <row r="64" spans="1:15" ht="12.75" customHeight="1">
      <c r="A64" s="53">
        <v>55</v>
      </c>
      <c r="B64" s="28" t="s">
        <v>89</v>
      </c>
      <c r="C64" s="28">
        <v>690.45</v>
      </c>
      <c r="D64" s="37">
        <v>690.61666666666667</v>
      </c>
      <c r="E64" s="37">
        <v>681.33333333333337</v>
      </c>
      <c r="F64" s="37">
        <v>672.2166666666667</v>
      </c>
      <c r="G64" s="37">
        <v>662.93333333333339</v>
      </c>
      <c r="H64" s="37">
        <v>699.73333333333335</v>
      </c>
      <c r="I64" s="37">
        <v>709.01666666666665</v>
      </c>
      <c r="J64" s="37">
        <v>718.13333333333333</v>
      </c>
      <c r="K64" s="28">
        <v>699.9</v>
      </c>
      <c r="L64" s="28">
        <v>681.5</v>
      </c>
      <c r="M64" s="28">
        <v>8.2759599999999995</v>
      </c>
      <c r="N64" s="1"/>
      <c r="O64" s="1"/>
    </row>
    <row r="65" spans="1:15" ht="12.75" customHeight="1">
      <c r="A65" s="53">
        <v>56</v>
      </c>
      <c r="B65" s="28" t="s">
        <v>90</v>
      </c>
      <c r="C65" s="28">
        <v>1076.2</v>
      </c>
      <c r="D65" s="37">
        <v>1070.0333333333333</v>
      </c>
      <c r="E65" s="37">
        <v>1049.0666666666666</v>
      </c>
      <c r="F65" s="37">
        <v>1021.9333333333334</v>
      </c>
      <c r="G65" s="37">
        <v>1000.9666666666667</v>
      </c>
      <c r="H65" s="37">
        <v>1097.1666666666665</v>
      </c>
      <c r="I65" s="37">
        <v>1118.1333333333332</v>
      </c>
      <c r="J65" s="37">
        <v>1145.2666666666664</v>
      </c>
      <c r="K65" s="28">
        <v>1091</v>
      </c>
      <c r="L65" s="28">
        <v>1042.9000000000001</v>
      </c>
      <c r="M65" s="28">
        <v>7.8426600000000004</v>
      </c>
      <c r="N65" s="1"/>
      <c r="O65" s="1"/>
    </row>
    <row r="66" spans="1:15" ht="12.75" customHeight="1">
      <c r="A66" s="53">
        <v>57</v>
      </c>
      <c r="B66" s="28" t="s">
        <v>249</v>
      </c>
      <c r="C66" s="28">
        <v>370.6</v>
      </c>
      <c r="D66" s="37">
        <v>371.90000000000003</v>
      </c>
      <c r="E66" s="37">
        <v>366.90000000000009</v>
      </c>
      <c r="F66" s="37">
        <v>363.20000000000005</v>
      </c>
      <c r="G66" s="37">
        <v>358.2000000000001</v>
      </c>
      <c r="H66" s="37">
        <v>375.60000000000008</v>
      </c>
      <c r="I66" s="37">
        <v>380.59999999999997</v>
      </c>
      <c r="J66" s="37">
        <v>384.30000000000007</v>
      </c>
      <c r="K66" s="28">
        <v>376.9</v>
      </c>
      <c r="L66" s="28">
        <v>368.2</v>
      </c>
      <c r="M66" s="28">
        <v>9.8549799999999994</v>
      </c>
      <c r="N66" s="1"/>
      <c r="O66" s="1"/>
    </row>
    <row r="67" spans="1:15" ht="12.75" customHeight="1">
      <c r="A67" s="53">
        <v>58</v>
      </c>
      <c r="B67" s="28" t="s">
        <v>92</v>
      </c>
      <c r="C67" s="28">
        <v>1167.25</v>
      </c>
      <c r="D67" s="37">
        <v>1166</v>
      </c>
      <c r="E67" s="37">
        <v>1105.05</v>
      </c>
      <c r="F67" s="37">
        <v>1042.8499999999999</v>
      </c>
      <c r="G67" s="37">
        <v>981.89999999999986</v>
      </c>
      <c r="H67" s="37">
        <v>1228.2</v>
      </c>
      <c r="I67" s="37">
        <v>1289.1499999999999</v>
      </c>
      <c r="J67" s="37">
        <v>1351.3500000000001</v>
      </c>
      <c r="K67" s="28">
        <v>1226.95</v>
      </c>
      <c r="L67" s="28">
        <v>1103.8</v>
      </c>
      <c r="M67" s="28">
        <v>22.446750000000002</v>
      </c>
      <c r="N67" s="1"/>
      <c r="O67" s="1"/>
    </row>
    <row r="68" spans="1:15" ht="12.75" customHeight="1">
      <c r="A68" s="53">
        <v>59</v>
      </c>
      <c r="B68" s="28" t="s">
        <v>97</v>
      </c>
      <c r="C68" s="28">
        <v>368.5</v>
      </c>
      <c r="D68" s="37">
        <v>370.55</v>
      </c>
      <c r="E68" s="37">
        <v>365.85</v>
      </c>
      <c r="F68" s="37">
        <v>363.2</v>
      </c>
      <c r="G68" s="37">
        <v>358.5</v>
      </c>
      <c r="H68" s="37">
        <v>373.20000000000005</v>
      </c>
      <c r="I68" s="37">
        <v>377.9</v>
      </c>
      <c r="J68" s="37">
        <v>380.55000000000007</v>
      </c>
      <c r="K68" s="28">
        <v>375.25</v>
      </c>
      <c r="L68" s="28">
        <v>367.9</v>
      </c>
      <c r="M68" s="28">
        <v>37.697000000000003</v>
      </c>
      <c r="N68" s="1"/>
      <c r="O68" s="1"/>
    </row>
    <row r="69" spans="1:15" ht="12.75" customHeight="1">
      <c r="A69" s="53">
        <v>60</v>
      </c>
      <c r="B69" s="28" t="s">
        <v>93</v>
      </c>
      <c r="C69" s="28">
        <v>584.95000000000005</v>
      </c>
      <c r="D69" s="37">
        <v>585.78333333333342</v>
      </c>
      <c r="E69" s="37">
        <v>580.11666666666679</v>
      </c>
      <c r="F69" s="37">
        <v>575.28333333333342</v>
      </c>
      <c r="G69" s="37">
        <v>569.61666666666679</v>
      </c>
      <c r="H69" s="37">
        <v>590.61666666666679</v>
      </c>
      <c r="I69" s="37">
        <v>596.28333333333353</v>
      </c>
      <c r="J69" s="37">
        <v>601.11666666666679</v>
      </c>
      <c r="K69" s="28">
        <v>591.45000000000005</v>
      </c>
      <c r="L69" s="28">
        <v>580.95000000000005</v>
      </c>
      <c r="M69" s="28">
        <v>12.22405</v>
      </c>
      <c r="N69" s="1"/>
      <c r="O69" s="1"/>
    </row>
    <row r="70" spans="1:15" ht="12.75" customHeight="1">
      <c r="A70" s="53">
        <v>61</v>
      </c>
      <c r="B70" s="28" t="s">
        <v>250</v>
      </c>
      <c r="C70" s="28">
        <v>1557.7</v>
      </c>
      <c r="D70" s="37">
        <v>1571.45</v>
      </c>
      <c r="E70" s="37">
        <v>1533.9</v>
      </c>
      <c r="F70" s="37">
        <v>1510.1000000000001</v>
      </c>
      <c r="G70" s="37">
        <v>1472.5500000000002</v>
      </c>
      <c r="H70" s="37">
        <v>1595.25</v>
      </c>
      <c r="I70" s="37">
        <v>1632.7999999999997</v>
      </c>
      <c r="J70" s="37">
        <v>1656.6</v>
      </c>
      <c r="K70" s="28">
        <v>1609</v>
      </c>
      <c r="L70" s="28">
        <v>1547.65</v>
      </c>
      <c r="M70" s="28">
        <v>1.3698699999999999</v>
      </c>
      <c r="N70" s="1"/>
      <c r="O70" s="1"/>
    </row>
    <row r="71" spans="1:15" ht="12.75" customHeight="1">
      <c r="A71" s="53">
        <v>62</v>
      </c>
      <c r="B71" s="28" t="s">
        <v>94</v>
      </c>
      <c r="C71" s="28">
        <v>2018.25</v>
      </c>
      <c r="D71" s="37">
        <v>2018.6000000000001</v>
      </c>
      <c r="E71" s="37">
        <v>2002.1500000000003</v>
      </c>
      <c r="F71" s="37">
        <v>1986.0500000000002</v>
      </c>
      <c r="G71" s="37">
        <v>1969.6000000000004</v>
      </c>
      <c r="H71" s="37">
        <v>2034.7000000000003</v>
      </c>
      <c r="I71" s="37">
        <v>2051.15</v>
      </c>
      <c r="J71" s="37">
        <v>2067.25</v>
      </c>
      <c r="K71" s="28">
        <v>2035.05</v>
      </c>
      <c r="L71" s="28">
        <v>2002.5</v>
      </c>
      <c r="M71" s="28">
        <v>5.5988100000000003</v>
      </c>
      <c r="N71" s="1"/>
      <c r="O71" s="1"/>
    </row>
    <row r="72" spans="1:15" ht="12.75" customHeight="1">
      <c r="A72" s="53">
        <v>63</v>
      </c>
      <c r="B72" s="28" t="s">
        <v>95</v>
      </c>
      <c r="C72" s="28">
        <v>3948.8</v>
      </c>
      <c r="D72" s="37">
        <v>3944.5833333333335</v>
      </c>
      <c r="E72" s="37">
        <v>3915.2666666666669</v>
      </c>
      <c r="F72" s="37">
        <v>3881.7333333333336</v>
      </c>
      <c r="G72" s="37">
        <v>3852.416666666667</v>
      </c>
      <c r="H72" s="37">
        <v>3978.1166666666668</v>
      </c>
      <c r="I72" s="37">
        <v>4007.4333333333334</v>
      </c>
      <c r="J72" s="37">
        <v>4040.9666666666667</v>
      </c>
      <c r="K72" s="28">
        <v>3973.9</v>
      </c>
      <c r="L72" s="28">
        <v>3911.05</v>
      </c>
      <c r="M72" s="28">
        <v>3.4227699999999999</v>
      </c>
      <c r="N72" s="1"/>
      <c r="O72" s="1"/>
    </row>
    <row r="73" spans="1:15" ht="12.75" customHeight="1">
      <c r="A73" s="53">
        <v>64</v>
      </c>
      <c r="B73" s="28" t="s">
        <v>252</v>
      </c>
      <c r="C73" s="28">
        <v>3845.95</v>
      </c>
      <c r="D73" s="37">
        <v>3837.3833333333332</v>
      </c>
      <c r="E73" s="37">
        <v>3759.5666666666666</v>
      </c>
      <c r="F73" s="37">
        <v>3673.1833333333334</v>
      </c>
      <c r="G73" s="37">
        <v>3595.3666666666668</v>
      </c>
      <c r="H73" s="37">
        <v>3923.7666666666664</v>
      </c>
      <c r="I73" s="37">
        <v>4001.583333333333</v>
      </c>
      <c r="J73" s="37">
        <v>4087.9666666666662</v>
      </c>
      <c r="K73" s="28">
        <v>3915.2</v>
      </c>
      <c r="L73" s="28">
        <v>3751</v>
      </c>
      <c r="M73" s="28">
        <v>3.15042</v>
      </c>
      <c r="N73" s="1"/>
      <c r="O73" s="1"/>
    </row>
    <row r="74" spans="1:15" ht="12.75" customHeight="1">
      <c r="A74" s="53">
        <v>65</v>
      </c>
      <c r="B74" s="28" t="s">
        <v>143</v>
      </c>
      <c r="C74" s="28">
        <v>2427.65</v>
      </c>
      <c r="D74" s="37">
        <v>2430.5499999999997</v>
      </c>
      <c r="E74" s="37">
        <v>2411.5999999999995</v>
      </c>
      <c r="F74" s="37">
        <v>2395.5499999999997</v>
      </c>
      <c r="G74" s="37">
        <v>2376.5999999999995</v>
      </c>
      <c r="H74" s="37">
        <v>2446.5999999999995</v>
      </c>
      <c r="I74" s="37">
        <v>2465.5499999999993</v>
      </c>
      <c r="J74" s="37">
        <v>2481.5999999999995</v>
      </c>
      <c r="K74" s="28">
        <v>2449.5</v>
      </c>
      <c r="L74" s="28">
        <v>2414.5</v>
      </c>
      <c r="M74" s="28">
        <v>1.8782399999999999</v>
      </c>
      <c r="N74" s="1"/>
      <c r="O74" s="1"/>
    </row>
    <row r="75" spans="1:15" ht="12.75" customHeight="1">
      <c r="A75" s="53">
        <v>66</v>
      </c>
      <c r="B75" s="28" t="s">
        <v>98</v>
      </c>
      <c r="C75" s="28">
        <v>4243.3</v>
      </c>
      <c r="D75" s="37">
        <v>4240.6166666666659</v>
      </c>
      <c r="E75" s="37">
        <v>4217.2333333333318</v>
      </c>
      <c r="F75" s="37">
        <v>4191.1666666666661</v>
      </c>
      <c r="G75" s="37">
        <v>4167.7833333333319</v>
      </c>
      <c r="H75" s="37">
        <v>4266.6833333333316</v>
      </c>
      <c r="I75" s="37">
        <v>4290.0666666666648</v>
      </c>
      <c r="J75" s="37">
        <v>4316.1333333333314</v>
      </c>
      <c r="K75" s="28">
        <v>4264</v>
      </c>
      <c r="L75" s="28">
        <v>4214.55</v>
      </c>
      <c r="M75" s="28">
        <v>4.2162300000000004</v>
      </c>
      <c r="N75" s="1"/>
      <c r="O75" s="1"/>
    </row>
    <row r="76" spans="1:15" ht="12.75" customHeight="1">
      <c r="A76" s="53">
        <v>67</v>
      </c>
      <c r="B76" s="28" t="s">
        <v>99</v>
      </c>
      <c r="C76" s="28">
        <v>3154.55</v>
      </c>
      <c r="D76" s="37">
        <v>3147.0833333333335</v>
      </c>
      <c r="E76" s="37">
        <v>3124.8166666666671</v>
      </c>
      <c r="F76" s="37">
        <v>3095.0833333333335</v>
      </c>
      <c r="G76" s="37">
        <v>3072.8166666666671</v>
      </c>
      <c r="H76" s="37">
        <v>3176.8166666666671</v>
      </c>
      <c r="I76" s="37">
        <v>3199.0833333333335</v>
      </c>
      <c r="J76" s="37">
        <v>3228.8166666666671</v>
      </c>
      <c r="K76" s="28">
        <v>3169.35</v>
      </c>
      <c r="L76" s="28">
        <v>3117.35</v>
      </c>
      <c r="M76" s="28">
        <v>8.1481899999999996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458.75</v>
      </c>
      <c r="D77" s="37">
        <v>457.81666666666666</v>
      </c>
      <c r="E77" s="37">
        <v>452.0333333333333</v>
      </c>
      <c r="F77" s="37">
        <v>445.31666666666666</v>
      </c>
      <c r="G77" s="37">
        <v>439.5333333333333</v>
      </c>
      <c r="H77" s="37">
        <v>464.5333333333333</v>
      </c>
      <c r="I77" s="37">
        <v>470.31666666666672</v>
      </c>
      <c r="J77" s="37">
        <v>477.0333333333333</v>
      </c>
      <c r="K77" s="28">
        <v>463.6</v>
      </c>
      <c r="L77" s="28">
        <v>451.1</v>
      </c>
      <c r="M77" s="28">
        <v>1.1233500000000001</v>
      </c>
      <c r="N77" s="1"/>
      <c r="O77" s="1"/>
    </row>
    <row r="78" spans="1:15" ht="12.75" customHeight="1">
      <c r="A78" s="53">
        <v>69</v>
      </c>
      <c r="B78" s="28" t="s">
        <v>100</v>
      </c>
      <c r="C78" s="28">
        <v>1689.95</v>
      </c>
      <c r="D78" s="37">
        <v>1683.4666666666665</v>
      </c>
      <c r="E78" s="37">
        <v>1651.4833333333329</v>
      </c>
      <c r="F78" s="37">
        <v>1613.0166666666664</v>
      </c>
      <c r="G78" s="37">
        <v>1581.0333333333328</v>
      </c>
      <c r="H78" s="37">
        <v>1721.9333333333329</v>
      </c>
      <c r="I78" s="37">
        <v>1753.9166666666665</v>
      </c>
      <c r="J78" s="37">
        <v>1792.383333333333</v>
      </c>
      <c r="K78" s="28">
        <v>1715.45</v>
      </c>
      <c r="L78" s="28">
        <v>1645</v>
      </c>
      <c r="M78" s="28">
        <v>6.3459700000000003</v>
      </c>
      <c r="N78" s="1"/>
      <c r="O78" s="1"/>
    </row>
    <row r="79" spans="1:15" ht="12.75" customHeight="1">
      <c r="A79" s="53">
        <v>70</v>
      </c>
      <c r="B79" s="28" t="s">
        <v>101</v>
      </c>
      <c r="C79" s="28">
        <v>157.05000000000001</v>
      </c>
      <c r="D79" s="37">
        <v>157.31666666666666</v>
      </c>
      <c r="E79" s="37">
        <v>156.03333333333333</v>
      </c>
      <c r="F79" s="37">
        <v>155.01666666666668</v>
      </c>
      <c r="G79" s="37">
        <v>153.73333333333335</v>
      </c>
      <c r="H79" s="37">
        <v>158.33333333333331</v>
      </c>
      <c r="I79" s="37">
        <v>159.61666666666662</v>
      </c>
      <c r="J79" s="37">
        <v>160.6333333333333</v>
      </c>
      <c r="K79" s="28">
        <v>158.6</v>
      </c>
      <c r="L79" s="28">
        <v>156.30000000000001</v>
      </c>
      <c r="M79" s="28">
        <v>11.92483</v>
      </c>
      <c r="N79" s="1"/>
      <c r="O79" s="1"/>
    </row>
    <row r="80" spans="1:15" ht="12.75" customHeight="1">
      <c r="A80" s="53">
        <v>71</v>
      </c>
      <c r="B80" s="28" t="s">
        <v>840</v>
      </c>
      <c r="C80" s="28">
        <v>1390.05</v>
      </c>
      <c r="D80" s="37">
        <v>1401.5166666666667</v>
      </c>
      <c r="E80" s="37">
        <v>1372.5333333333333</v>
      </c>
      <c r="F80" s="37">
        <v>1355.0166666666667</v>
      </c>
      <c r="G80" s="37">
        <v>1326.0333333333333</v>
      </c>
      <c r="H80" s="37">
        <v>1419.0333333333333</v>
      </c>
      <c r="I80" s="37">
        <v>1448.0166666666664</v>
      </c>
      <c r="J80" s="37">
        <v>1465.5333333333333</v>
      </c>
      <c r="K80" s="28">
        <v>1430.5</v>
      </c>
      <c r="L80" s="28">
        <v>1384</v>
      </c>
      <c r="M80" s="28">
        <v>5.6943099999999998</v>
      </c>
      <c r="N80" s="1"/>
      <c r="O80" s="1"/>
    </row>
    <row r="81" spans="1:15" ht="12.75" customHeight="1">
      <c r="A81" s="53">
        <v>72</v>
      </c>
      <c r="B81" s="28" t="s">
        <v>102</v>
      </c>
      <c r="C81" s="28">
        <v>109.75</v>
      </c>
      <c r="D81" s="37">
        <v>109.85000000000001</v>
      </c>
      <c r="E81" s="37">
        <v>108.95000000000002</v>
      </c>
      <c r="F81" s="37">
        <v>108.15</v>
      </c>
      <c r="G81" s="37">
        <v>107.25000000000001</v>
      </c>
      <c r="H81" s="37">
        <v>110.65000000000002</v>
      </c>
      <c r="I81" s="37">
        <v>111.55000000000003</v>
      </c>
      <c r="J81" s="37">
        <v>112.35000000000002</v>
      </c>
      <c r="K81" s="28">
        <v>110.75</v>
      </c>
      <c r="L81" s="28">
        <v>109.05</v>
      </c>
      <c r="M81" s="28">
        <v>81.933869999999999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267.3</v>
      </c>
      <c r="D82" s="37">
        <v>269.16666666666669</v>
      </c>
      <c r="E82" s="37">
        <v>263.93333333333339</v>
      </c>
      <c r="F82" s="37">
        <v>260.56666666666672</v>
      </c>
      <c r="G82" s="37">
        <v>255.33333333333343</v>
      </c>
      <c r="H82" s="37">
        <v>272.53333333333336</v>
      </c>
      <c r="I82" s="37">
        <v>277.76666666666659</v>
      </c>
      <c r="J82" s="37">
        <v>281.13333333333333</v>
      </c>
      <c r="K82" s="28">
        <v>274.39999999999998</v>
      </c>
      <c r="L82" s="28">
        <v>265.8</v>
      </c>
      <c r="M82" s="28">
        <v>9.8951799999999999</v>
      </c>
      <c r="N82" s="1"/>
      <c r="O82" s="1"/>
    </row>
    <row r="83" spans="1:15" ht="12.75" customHeight="1">
      <c r="A83" s="53">
        <v>74</v>
      </c>
      <c r="B83" s="28" t="s">
        <v>103</v>
      </c>
      <c r="C83" s="28">
        <v>130.80000000000001</v>
      </c>
      <c r="D83" s="37">
        <v>131.48333333333335</v>
      </c>
      <c r="E83" s="37">
        <v>129.2166666666667</v>
      </c>
      <c r="F83" s="37">
        <v>127.63333333333335</v>
      </c>
      <c r="G83" s="37">
        <v>125.3666666666667</v>
      </c>
      <c r="H83" s="37">
        <v>133.06666666666669</v>
      </c>
      <c r="I83" s="37">
        <v>135.33333333333334</v>
      </c>
      <c r="J83" s="37">
        <v>136.91666666666669</v>
      </c>
      <c r="K83" s="28">
        <v>133.75</v>
      </c>
      <c r="L83" s="28">
        <v>129.9</v>
      </c>
      <c r="M83" s="28">
        <v>222.07337000000001</v>
      </c>
      <c r="N83" s="1"/>
      <c r="O83" s="1"/>
    </row>
    <row r="84" spans="1:15" ht="12.75" customHeight="1">
      <c r="A84" s="53">
        <v>75</v>
      </c>
      <c r="B84" s="28" t="s">
        <v>256</v>
      </c>
      <c r="C84" s="28">
        <v>2307.65</v>
      </c>
      <c r="D84" s="37">
        <v>2312.8333333333335</v>
      </c>
      <c r="E84" s="37">
        <v>2282.666666666667</v>
      </c>
      <c r="F84" s="37">
        <v>2257.6833333333334</v>
      </c>
      <c r="G84" s="37">
        <v>2227.5166666666669</v>
      </c>
      <c r="H84" s="37">
        <v>2337.8166666666671</v>
      </c>
      <c r="I84" s="37">
        <v>2367.983333333334</v>
      </c>
      <c r="J84" s="37">
        <v>2392.9666666666672</v>
      </c>
      <c r="K84" s="28">
        <v>2343</v>
      </c>
      <c r="L84" s="28">
        <v>2287.85</v>
      </c>
      <c r="M84" s="28">
        <v>1.17117</v>
      </c>
      <c r="N84" s="1"/>
      <c r="O84" s="1"/>
    </row>
    <row r="85" spans="1:15" ht="12.75" customHeight="1">
      <c r="A85" s="53">
        <v>76</v>
      </c>
      <c r="B85" s="28" t="s">
        <v>104</v>
      </c>
      <c r="C85" s="28">
        <v>375.85</v>
      </c>
      <c r="D85" s="37">
        <v>374.4666666666667</v>
      </c>
      <c r="E85" s="37">
        <v>371.93333333333339</v>
      </c>
      <c r="F85" s="37">
        <v>368.01666666666671</v>
      </c>
      <c r="G85" s="37">
        <v>365.48333333333341</v>
      </c>
      <c r="H85" s="37">
        <v>378.38333333333338</v>
      </c>
      <c r="I85" s="37">
        <v>380.91666666666669</v>
      </c>
      <c r="J85" s="37">
        <v>384.83333333333337</v>
      </c>
      <c r="K85" s="28">
        <v>377</v>
      </c>
      <c r="L85" s="28">
        <v>370.55</v>
      </c>
      <c r="M85" s="28">
        <v>7.2948300000000001</v>
      </c>
      <c r="N85" s="1"/>
      <c r="O85" s="1"/>
    </row>
    <row r="86" spans="1:15" ht="12.75" customHeight="1">
      <c r="A86" s="53">
        <v>77</v>
      </c>
      <c r="B86" s="28" t="s">
        <v>107</v>
      </c>
      <c r="C86" s="28">
        <v>856.25</v>
      </c>
      <c r="D86" s="37">
        <v>862.83333333333337</v>
      </c>
      <c r="E86" s="37">
        <v>842.4666666666667</v>
      </c>
      <c r="F86" s="37">
        <v>828.68333333333328</v>
      </c>
      <c r="G86" s="37">
        <v>808.31666666666661</v>
      </c>
      <c r="H86" s="37">
        <v>876.61666666666679</v>
      </c>
      <c r="I86" s="37">
        <v>896.98333333333335</v>
      </c>
      <c r="J86" s="37">
        <v>910.76666666666688</v>
      </c>
      <c r="K86" s="28">
        <v>883.2</v>
      </c>
      <c r="L86" s="28">
        <v>849.05</v>
      </c>
      <c r="M86" s="28">
        <v>9.30246</v>
      </c>
      <c r="N86" s="1"/>
      <c r="O86" s="1"/>
    </row>
    <row r="87" spans="1:15" ht="12.75" customHeight="1">
      <c r="A87" s="53">
        <v>78</v>
      </c>
      <c r="B87" s="28" t="s">
        <v>108</v>
      </c>
      <c r="C87" s="28">
        <v>1347.15</v>
      </c>
      <c r="D87" s="37">
        <v>1354.75</v>
      </c>
      <c r="E87" s="37">
        <v>1335.5</v>
      </c>
      <c r="F87" s="37">
        <v>1323.85</v>
      </c>
      <c r="G87" s="37">
        <v>1304.5999999999999</v>
      </c>
      <c r="H87" s="37">
        <v>1366.4</v>
      </c>
      <c r="I87" s="37">
        <v>1385.65</v>
      </c>
      <c r="J87" s="37">
        <v>1397.3000000000002</v>
      </c>
      <c r="K87" s="28">
        <v>1374</v>
      </c>
      <c r="L87" s="28">
        <v>1343.1</v>
      </c>
      <c r="M87" s="28">
        <v>8.9002099999999995</v>
      </c>
      <c r="N87" s="1"/>
      <c r="O87" s="1"/>
    </row>
    <row r="88" spans="1:15" ht="12.75" customHeight="1">
      <c r="A88" s="53">
        <v>79</v>
      </c>
      <c r="B88" s="28" t="s">
        <v>110</v>
      </c>
      <c r="C88" s="28">
        <v>1610.9</v>
      </c>
      <c r="D88" s="37">
        <v>1604.5333333333335</v>
      </c>
      <c r="E88" s="37">
        <v>1592.866666666667</v>
      </c>
      <c r="F88" s="37">
        <v>1574.8333333333335</v>
      </c>
      <c r="G88" s="37">
        <v>1563.166666666667</v>
      </c>
      <c r="H88" s="37">
        <v>1622.5666666666671</v>
      </c>
      <c r="I88" s="37">
        <v>1634.2333333333336</v>
      </c>
      <c r="J88" s="37">
        <v>1652.2666666666671</v>
      </c>
      <c r="K88" s="28">
        <v>1616.2</v>
      </c>
      <c r="L88" s="28">
        <v>1586.5</v>
      </c>
      <c r="M88" s="28">
        <v>5.6539900000000003</v>
      </c>
      <c r="N88" s="1"/>
      <c r="O88" s="1"/>
    </row>
    <row r="89" spans="1:15" ht="12.75" customHeight="1">
      <c r="A89" s="53">
        <v>80</v>
      </c>
      <c r="B89" s="28" t="s">
        <v>111</v>
      </c>
      <c r="C89" s="28">
        <v>454.75</v>
      </c>
      <c r="D89" s="37">
        <v>452.41666666666669</v>
      </c>
      <c r="E89" s="37">
        <v>446.38333333333338</v>
      </c>
      <c r="F89" s="37">
        <v>438.01666666666671</v>
      </c>
      <c r="G89" s="37">
        <v>431.98333333333341</v>
      </c>
      <c r="H89" s="37">
        <v>460.78333333333336</v>
      </c>
      <c r="I89" s="37">
        <v>466.81666666666666</v>
      </c>
      <c r="J89" s="37">
        <v>475.18333333333334</v>
      </c>
      <c r="K89" s="28">
        <v>458.45</v>
      </c>
      <c r="L89" s="28">
        <v>444.05</v>
      </c>
      <c r="M89" s="28">
        <v>16.18553</v>
      </c>
      <c r="N89" s="1"/>
      <c r="O89" s="1"/>
    </row>
    <row r="90" spans="1:15" ht="12.75" customHeight="1">
      <c r="A90" s="53">
        <v>81</v>
      </c>
      <c r="B90" s="28" t="s">
        <v>259</v>
      </c>
      <c r="C90" s="28">
        <v>230.65</v>
      </c>
      <c r="D90" s="37">
        <v>233.1</v>
      </c>
      <c r="E90" s="37">
        <v>227.75</v>
      </c>
      <c r="F90" s="37">
        <v>224.85</v>
      </c>
      <c r="G90" s="37">
        <v>219.5</v>
      </c>
      <c r="H90" s="37">
        <v>236</v>
      </c>
      <c r="I90" s="37">
        <v>241.34999999999997</v>
      </c>
      <c r="J90" s="37">
        <v>244.25</v>
      </c>
      <c r="K90" s="28">
        <v>238.45</v>
      </c>
      <c r="L90" s="28">
        <v>230.2</v>
      </c>
      <c r="M90" s="28">
        <v>4.2693099999999999</v>
      </c>
      <c r="N90" s="1"/>
      <c r="O90" s="1"/>
    </row>
    <row r="91" spans="1:15" ht="12.75" customHeight="1">
      <c r="A91" s="53">
        <v>82</v>
      </c>
      <c r="B91" s="28" t="s">
        <v>113</v>
      </c>
      <c r="C91" s="28">
        <v>952.05</v>
      </c>
      <c r="D91" s="37">
        <v>955.7166666666667</v>
      </c>
      <c r="E91" s="37">
        <v>944.43333333333339</v>
      </c>
      <c r="F91" s="37">
        <v>936.81666666666672</v>
      </c>
      <c r="G91" s="37">
        <v>925.53333333333342</v>
      </c>
      <c r="H91" s="37">
        <v>963.33333333333337</v>
      </c>
      <c r="I91" s="37">
        <v>974.61666666666667</v>
      </c>
      <c r="J91" s="37">
        <v>982.23333333333335</v>
      </c>
      <c r="K91" s="28">
        <v>967</v>
      </c>
      <c r="L91" s="28">
        <v>948.1</v>
      </c>
      <c r="M91" s="28">
        <v>32.719389999999997</v>
      </c>
      <c r="N91" s="1"/>
      <c r="O91" s="1"/>
    </row>
    <row r="92" spans="1:15" ht="12.75" customHeight="1">
      <c r="A92" s="53">
        <v>83</v>
      </c>
      <c r="B92" s="28" t="s">
        <v>115</v>
      </c>
      <c r="C92" s="28">
        <v>1984.5</v>
      </c>
      <c r="D92" s="37">
        <v>1992.1166666666668</v>
      </c>
      <c r="E92" s="37">
        <v>1970.3833333333337</v>
      </c>
      <c r="F92" s="37">
        <v>1956.2666666666669</v>
      </c>
      <c r="G92" s="37">
        <v>1934.5333333333338</v>
      </c>
      <c r="H92" s="37">
        <v>2006.2333333333336</v>
      </c>
      <c r="I92" s="37">
        <v>2027.9666666666667</v>
      </c>
      <c r="J92" s="37">
        <v>2042.0833333333335</v>
      </c>
      <c r="K92" s="28">
        <v>2013.85</v>
      </c>
      <c r="L92" s="28">
        <v>1978</v>
      </c>
      <c r="M92" s="28">
        <v>1.2481</v>
      </c>
      <c r="N92" s="1"/>
      <c r="O92" s="1"/>
    </row>
    <row r="93" spans="1:15" ht="12.75" customHeight="1">
      <c r="A93" s="53">
        <v>84</v>
      </c>
      <c r="B93" s="28" t="s">
        <v>116</v>
      </c>
      <c r="C93" s="28">
        <v>1466.3</v>
      </c>
      <c r="D93" s="37">
        <v>1462.2833333333335</v>
      </c>
      <c r="E93" s="37">
        <v>1453.0666666666671</v>
      </c>
      <c r="F93" s="37">
        <v>1439.8333333333335</v>
      </c>
      <c r="G93" s="37">
        <v>1430.616666666667</v>
      </c>
      <c r="H93" s="37">
        <v>1475.5166666666671</v>
      </c>
      <c r="I93" s="37">
        <v>1484.7333333333338</v>
      </c>
      <c r="J93" s="37">
        <v>1497.9666666666672</v>
      </c>
      <c r="K93" s="28">
        <v>1471.5</v>
      </c>
      <c r="L93" s="28">
        <v>1449.05</v>
      </c>
      <c r="M93" s="28">
        <v>86.765510000000006</v>
      </c>
      <c r="N93" s="1"/>
      <c r="O93" s="1"/>
    </row>
    <row r="94" spans="1:15" ht="12.75" customHeight="1">
      <c r="A94" s="53">
        <v>85</v>
      </c>
      <c r="B94" s="28" t="s">
        <v>117</v>
      </c>
      <c r="C94" s="28">
        <v>540.9</v>
      </c>
      <c r="D94" s="37">
        <v>540.61666666666667</v>
      </c>
      <c r="E94" s="37">
        <v>537.2833333333333</v>
      </c>
      <c r="F94" s="37">
        <v>533.66666666666663</v>
      </c>
      <c r="G94" s="37">
        <v>530.33333333333326</v>
      </c>
      <c r="H94" s="37">
        <v>544.23333333333335</v>
      </c>
      <c r="I94" s="37">
        <v>547.56666666666661</v>
      </c>
      <c r="J94" s="37">
        <v>551.18333333333339</v>
      </c>
      <c r="K94" s="28">
        <v>543.95000000000005</v>
      </c>
      <c r="L94" s="28">
        <v>537</v>
      </c>
      <c r="M94" s="28">
        <v>35.97072</v>
      </c>
      <c r="N94" s="1"/>
      <c r="O94" s="1"/>
    </row>
    <row r="95" spans="1:15" ht="12.75" customHeight="1">
      <c r="A95" s="53">
        <v>86</v>
      </c>
      <c r="B95" s="28" t="s">
        <v>112</v>
      </c>
      <c r="C95" s="28">
        <v>1309</v>
      </c>
      <c r="D95" s="37">
        <v>1307.0833333333333</v>
      </c>
      <c r="E95" s="37">
        <v>1297.2166666666665</v>
      </c>
      <c r="F95" s="37">
        <v>1285.4333333333332</v>
      </c>
      <c r="G95" s="37">
        <v>1275.5666666666664</v>
      </c>
      <c r="H95" s="37">
        <v>1318.8666666666666</v>
      </c>
      <c r="I95" s="37">
        <v>1328.7333333333333</v>
      </c>
      <c r="J95" s="37">
        <v>1340.5166666666667</v>
      </c>
      <c r="K95" s="28">
        <v>1316.95</v>
      </c>
      <c r="L95" s="28">
        <v>1295.3</v>
      </c>
      <c r="M95" s="28">
        <v>5.4748400000000004</v>
      </c>
      <c r="N95" s="1"/>
      <c r="O95" s="1"/>
    </row>
    <row r="96" spans="1:15" ht="12.75" customHeight="1">
      <c r="A96" s="53">
        <v>87</v>
      </c>
      <c r="B96" s="28" t="s">
        <v>118</v>
      </c>
      <c r="C96" s="28">
        <v>2775.45</v>
      </c>
      <c r="D96" s="37">
        <v>2764.4500000000003</v>
      </c>
      <c r="E96" s="37">
        <v>2743.9000000000005</v>
      </c>
      <c r="F96" s="37">
        <v>2712.3500000000004</v>
      </c>
      <c r="G96" s="37">
        <v>2691.8000000000006</v>
      </c>
      <c r="H96" s="37">
        <v>2796.0000000000005</v>
      </c>
      <c r="I96" s="37">
        <v>2816.5500000000006</v>
      </c>
      <c r="J96" s="37">
        <v>2848.1000000000004</v>
      </c>
      <c r="K96" s="28">
        <v>2785</v>
      </c>
      <c r="L96" s="28">
        <v>2732.9</v>
      </c>
      <c r="M96" s="28">
        <v>8.9505400000000002</v>
      </c>
      <c r="N96" s="1"/>
      <c r="O96" s="1"/>
    </row>
    <row r="97" spans="1:15" ht="12.75" customHeight="1">
      <c r="A97" s="53">
        <v>88</v>
      </c>
      <c r="B97" s="28" t="s">
        <v>120</v>
      </c>
      <c r="C97" s="28">
        <v>440.1</v>
      </c>
      <c r="D97" s="37">
        <v>433.7</v>
      </c>
      <c r="E97" s="37">
        <v>423</v>
      </c>
      <c r="F97" s="37">
        <v>405.90000000000003</v>
      </c>
      <c r="G97" s="37">
        <v>395.20000000000005</v>
      </c>
      <c r="H97" s="37">
        <v>450.79999999999995</v>
      </c>
      <c r="I97" s="37">
        <v>461.49999999999989</v>
      </c>
      <c r="J97" s="37">
        <v>478.59999999999991</v>
      </c>
      <c r="K97" s="28">
        <v>444.4</v>
      </c>
      <c r="L97" s="28">
        <v>416.6</v>
      </c>
      <c r="M97" s="28">
        <v>237.66201000000001</v>
      </c>
      <c r="N97" s="1"/>
      <c r="O97" s="1"/>
    </row>
    <row r="98" spans="1:15" ht="12.75" customHeight="1">
      <c r="A98" s="53">
        <v>89</v>
      </c>
      <c r="B98" s="28" t="s">
        <v>260</v>
      </c>
      <c r="C98" s="28">
        <v>2168.3000000000002</v>
      </c>
      <c r="D98" s="37">
        <v>2169.35</v>
      </c>
      <c r="E98" s="37">
        <v>2134.4499999999998</v>
      </c>
      <c r="F98" s="37">
        <v>2100.6</v>
      </c>
      <c r="G98" s="37">
        <v>2065.6999999999998</v>
      </c>
      <c r="H98" s="37">
        <v>2203.1999999999998</v>
      </c>
      <c r="I98" s="37">
        <v>2238.1000000000004</v>
      </c>
      <c r="J98" s="37">
        <v>2271.9499999999998</v>
      </c>
      <c r="K98" s="28">
        <v>2204.25</v>
      </c>
      <c r="L98" s="28">
        <v>2135.5</v>
      </c>
      <c r="M98" s="28">
        <v>17.25902</v>
      </c>
      <c r="N98" s="1"/>
      <c r="O98" s="1"/>
    </row>
    <row r="99" spans="1:15" ht="12.75" customHeight="1">
      <c r="A99" s="53">
        <v>90</v>
      </c>
      <c r="B99" s="28" t="s">
        <v>121</v>
      </c>
      <c r="C99" s="28">
        <v>240.05</v>
      </c>
      <c r="D99" s="37">
        <v>240.25</v>
      </c>
      <c r="E99" s="37">
        <v>238.3</v>
      </c>
      <c r="F99" s="37">
        <v>236.55</v>
      </c>
      <c r="G99" s="37">
        <v>234.60000000000002</v>
      </c>
      <c r="H99" s="37">
        <v>242</v>
      </c>
      <c r="I99" s="37">
        <v>243.95</v>
      </c>
      <c r="J99" s="37">
        <v>245.7</v>
      </c>
      <c r="K99" s="28">
        <v>242.2</v>
      </c>
      <c r="L99" s="28">
        <v>238.5</v>
      </c>
      <c r="M99" s="28">
        <v>52.452660000000002</v>
      </c>
      <c r="N99" s="1"/>
      <c r="O99" s="1"/>
    </row>
    <row r="100" spans="1:15" ht="12.75" customHeight="1">
      <c r="A100" s="53">
        <v>91</v>
      </c>
      <c r="B100" s="28" t="s">
        <v>122</v>
      </c>
      <c r="C100" s="28">
        <v>2642.8</v>
      </c>
      <c r="D100" s="37">
        <v>2650.2333333333331</v>
      </c>
      <c r="E100" s="37">
        <v>2623.7666666666664</v>
      </c>
      <c r="F100" s="37">
        <v>2604.7333333333331</v>
      </c>
      <c r="G100" s="37">
        <v>2578.2666666666664</v>
      </c>
      <c r="H100" s="37">
        <v>2669.2666666666664</v>
      </c>
      <c r="I100" s="37">
        <v>2695.7333333333327</v>
      </c>
      <c r="J100" s="37">
        <v>2714.7666666666664</v>
      </c>
      <c r="K100" s="28">
        <v>2676.7</v>
      </c>
      <c r="L100" s="28">
        <v>2631.2</v>
      </c>
      <c r="M100" s="28">
        <v>10.98949</v>
      </c>
      <c r="N100" s="1"/>
      <c r="O100" s="1"/>
    </row>
    <row r="101" spans="1:15" ht="12.75" customHeight="1">
      <c r="A101" s="53">
        <v>92</v>
      </c>
      <c r="B101" s="28" t="s">
        <v>261</v>
      </c>
      <c r="C101" s="28">
        <v>272.7</v>
      </c>
      <c r="D101" s="37">
        <v>272.76666666666665</v>
      </c>
      <c r="E101" s="37">
        <v>270.43333333333328</v>
      </c>
      <c r="F101" s="37">
        <v>268.16666666666663</v>
      </c>
      <c r="G101" s="37">
        <v>265.83333333333326</v>
      </c>
      <c r="H101" s="37">
        <v>275.0333333333333</v>
      </c>
      <c r="I101" s="37">
        <v>277.36666666666667</v>
      </c>
      <c r="J101" s="37">
        <v>279.63333333333333</v>
      </c>
      <c r="K101" s="28">
        <v>275.10000000000002</v>
      </c>
      <c r="L101" s="28">
        <v>270.5</v>
      </c>
      <c r="M101" s="28">
        <v>5.39114</v>
      </c>
      <c r="N101" s="1"/>
      <c r="O101" s="1"/>
    </row>
    <row r="102" spans="1:15" ht="12.75" customHeight="1">
      <c r="A102" s="53">
        <v>93</v>
      </c>
      <c r="B102" s="28" t="s">
        <v>380</v>
      </c>
      <c r="C102" s="28">
        <v>40690.300000000003</v>
      </c>
      <c r="D102" s="37">
        <v>40682.666666666664</v>
      </c>
      <c r="E102" s="37">
        <v>40467.73333333333</v>
      </c>
      <c r="F102" s="37">
        <v>40245.166666666664</v>
      </c>
      <c r="G102" s="37">
        <v>40030.23333333333</v>
      </c>
      <c r="H102" s="37">
        <v>40905.23333333333</v>
      </c>
      <c r="I102" s="37">
        <v>41120.166666666664</v>
      </c>
      <c r="J102" s="37">
        <v>41342.73333333333</v>
      </c>
      <c r="K102" s="28">
        <v>40897.599999999999</v>
      </c>
      <c r="L102" s="28">
        <v>40460.1</v>
      </c>
      <c r="M102" s="28">
        <v>1.9109999999999999E-2</v>
      </c>
      <c r="N102" s="1"/>
      <c r="O102" s="1"/>
    </row>
    <row r="103" spans="1:15" ht="12.75" customHeight="1">
      <c r="A103" s="53">
        <v>94</v>
      </c>
      <c r="B103" s="28" t="s">
        <v>114</v>
      </c>
      <c r="C103" s="28">
        <v>2398.3000000000002</v>
      </c>
      <c r="D103" s="37">
        <v>2392</v>
      </c>
      <c r="E103" s="37">
        <v>2377.15</v>
      </c>
      <c r="F103" s="37">
        <v>2356</v>
      </c>
      <c r="G103" s="37">
        <v>2341.15</v>
      </c>
      <c r="H103" s="37">
        <v>2413.15</v>
      </c>
      <c r="I103" s="37">
        <v>2428.0000000000005</v>
      </c>
      <c r="J103" s="37">
        <v>2449.15</v>
      </c>
      <c r="K103" s="28">
        <v>2406.85</v>
      </c>
      <c r="L103" s="28">
        <v>2370.85</v>
      </c>
      <c r="M103" s="28">
        <v>23.45758</v>
      </c>
      <c r="N103" s="1"/>
      <c r="O103" s="1"/>
    </row>
    <row r="104" spans="1:15" ht="12.75" customHeight="1">
      <c r="A104" s="53">
        <v>95</v>
      </c>
      <c r="B104" s="28" t="s">
        <v>124</v>
      </c>
      <c r="C104" s="28">
        <v>848.75</v>
      </c>
      <c r="D104" s="37">
        <v>847.9666666666667</v>
      </c>
      <c r="E104" s="37">
        <v>842.93333333333339</v>
      </c>
      <c r="F104" s="37">
        <v>837.11666666666667</v>
      </c>
      <c r="G104" s="37">
        <v>832.08333333333337</v>
      </c>
      <c r="H104" s="37">
        <v>853.78333333333342</v>
      </c>
      <c r="I104" s="37">
        <v>858.81666666666672</v>
      </c>
      <c r="J104" s="37">
        <v>864.63333333333344</v>
      </c>
      <c r="K104" s="28">
        <v>853</v>
      </c>
      <c r="L104" s="28">
        <v>842.15</v>
      </c>
      <c r="M104" s="28">
        <v>236.58553000000001</v>
      </c>
      <c r="N104" s="1"/>
      <c r="O104" s="1"/>
    </row>
    <row r="105" spans="1:15" ht="12.75" customHeight="1">
      <c r="A105" s="53">
        <v>96</v>
      </c>
      <c r="B105" s="28" t="s">
        <v>125</v>
      </c>
      <c r="C105" s="28">
        <v>1230.6500000000001</v>
      </c>
      <c r="D105" s="37">
        <v>1228.9166666666667</v>
      </c>
      <c r="E105" s="37">
        <v>1214.9833333333336</v>
      </c>
      <c r="F105" s="37">
        <v>1199.3166666666668</v>
      </c>
      <c r="G105" s="37">
        <v>1185.3833333333337</v>
      </c>
      <c r="H105" s="37">
        <v>1244.5833333333335</v>
      </c>
      <c r="I105" s="37">
        <v>1258.5166666666664</v>
      </c>
      <c r="J105" s="37">
        <v>1274.1833333333334</v>
      </c>
      <c r="K105" s="28">
        <v>1242.8499999999999</v>
      </c>
      <c r="L105" s="28">
        <v>1213.25</v>
      </c>
      <c r="M105" s="28">
        <v>8.3200400000000005</v>
      </c>
      <c r="N105" s="1"/>
      <c r="O105" s="1"/>
    </row>
    <row r="106" spans="1:15" ht="12.75" customHeight="1">
      <c r="A106" s="53">
        <v>97</v>
      </c>
      <c r="B106" s="28" t="s">
        <v>126</v>
      </c>
      <c r="C106" s="28">
        <v>557.15</v>
      </c>
      <c r="D106" s="37">
        <v>557.85</v>
      </c>
      <c r="E106" s="37">
        <v>550.55000000000007</v>
      </c>
      <c r="F106" s="37">
        <v>543.95000000000005</v>
      </c>
      <c r="G106" s="37">
        <v>536.65000000000009</v>
      </c>
      <c r="H106" s="37">
        <v>564.45000000000005</v>
      </c>
      <c r="I106" s="37">
        <v>571.75</v>
      </c>
      <c r="J106" s="37">
        <v>578.35</v>
      </c>
      <c r="K106" s="28">
        <v>565.15</v>
      </c>
      <c r="L106" s="28">
        <v>551.25</v>
      </c>
      <c r="M106" s="28">
        <v>13.06663</v>
      </c>
      <c r="N106" s="1"/>
      <c r="O106" s="1"/>
    </row>
    <row r="107" spans="1:15" ht="12.75" customHeight="1">
      <c r="A107" s="53">
        <v>98</v>
      </c>
      <c r="B107" s="28" t="s">
        <v>262</v>
      </c>
      <c r="C107" s="28">
        <v>489</v>
      </c>
      <c r="D107" s="37">
        <v>489.8</v>
      </c>
      <c r="E107" s="37">
        <v>479.70000000000005</v>
      </c>
      <c r="F107" s="37">
        <v>470.40000000000003</v>
      </c>
      <c r="G107" s="37">
        <v>460.30000000000007</v>
      </c>
      <c r="H107" s="37">
        <v>499.1</v>
      </c>
      <c r="I107" s="37">
        <v>509.20000000000005</v>
      </c>
      <c r="J107" s="37">
        <v>518.5</v>
      </c>
      <c r="K107" s="28">
        <v>499.9</v>
      </c>
      <c r="L107" s="28">
        <v>480.5</v>
      </c>
      <c r="M107" s="28">
        <v>2.5626500000000001</v>
      </c>
      <c r="N107" s="1"/>
      <c r="O107" s="1"/>
    </row>
    <row r="108" spans="1:15" ht="12.75" customHeight="1">
      <c r="A108" s="53">
        <v>99</v>
      </c>
      <c r="B108" s="28" t="s">
        <v>383</v>
      </c>
      <c r="C108" s="28">
        <v>40.85</v>
      </c>
      <c r="D108" s="37">
        <v>40.766666666666673</v>
      </c>
      <c r="E108" s="37">
        <v>39.733333333333348</v>
      </c>
      <c r="F108" s="37">
        <v>38.616666666666674</v>
      </c>
      <c r="G108" s="37">
        <v>37.58333333333335</v>
      </c>
      <c r="H108" s="37">
        <v>41.883333333333347</v>
      </c>
      <c r="I108" s="37">
        <v>42.916666666666664</v>
      </c>
      <c r="J108" s="37">
        <v>44.033333333333346</v>
      </c>
      <c r="K108" s="28">
        <v>41.8</v>
      </c>
      <c r="L108" s="28">
        <v>39.65</v>
      </c>
      <c r="M108" s="28">
        <v>78.931830000000005</v>
      </c>
      <c r="N108" s="1"/>
      <c r="O108" s="1"/>
    </row>
    <row r="109" spans="1:15" ht="12.75" customHeight="1">
      <c r="A109" s="53">
        <v>100</v>
      </c>
      <c r="B109" s="28" t="s">
        <v>128</v>
      </c>
      <c r="C109" s="28">
        <v>44.8</v>
      </c>
      <c r="D109" s="37">
        <v>44.483333333333327</v>
      </c>
      <c r="E109" s="37">
        <v>44.016666666666652</v>
      </c>
      <c r="F109" s="37">
        <v>43.233333333333327</v>
      </c>
      <c r="G109" s="37">
        <v>42.766666666666652</v>
      </c>
      <c r="H109" s="37">
        <v>45.266666666666652</v>
      </c>
      <c r="I109" s="37">
        <v>45.733333333333334</v>
      </c>
      <c r="J109" s="37">
        <v>46.516666666666652</v>
      </c>
      <c r="K109" s="28">
        <v>44.95</v>
      </c>
      <c r="L109" s="28">
        <v>43.7</v>
      </c>
      <c r="M109" s="28">
        <v>523.66453999999999</v>
      </c>
      <c r="N109" s="1"/>
      <c r="O109" s="1"/>
    </row>
    <row r="110" spans="1:15" ht="12.75" customHeight="1">
      <c r="A110" s="53">
        <v>101</v>
      </c>
      <c r="B110" s="28" t="s">
        <v>137</v>
      </c>
      <c r="C110" s="28">
        <v>311.2</v>
      </c>
      <c r="D110" s="37">
        <v>312.01666666666665</v>
      </c>
      <c r="E110" s="37">
        <v>309.93333333333328</v>
      </c>
      <c r="F110" s="37">
        <v>308.66666666666663</v>
      </c>
      <c r="G110" s="37">
        <v>306.58333333333326</v>
      </c>
      <c r="H110" s="37">
        <v>313.2833333333333</v>
      </c>
      <c r="I110" s="37">
        <v>315.36666666666667</v>
      </c>
      <c r="J110" s="37">
        <v>316.63333333333333</v>
      </c>
      <c r="K110" s="28">
        <v>314.10000000000002</v>
      </c>
      <c r="L110" s="28">
        <v>310.75</v>
      </c>
      <c r="M110" s="28">
        <v>89.235680000000002</v>
      </c>
      <c r="N110" s="1"/>
      <c r="O110" s="1"/>
    </row>
    <row r="111" spans="1:15" ht="12.75" customHeight="1">
      <c r="A111" s="53">
        <v>102</v>
      </c>
      <c r="B111" s="28" t="s">
        <v>263</v>
      </c>
      <c r="C111" s="28">
        <v>4389.75</v>
      </c>
      <c r="D111" s="37">
        <v>4412.25</v>
      </c>
      <c r="E111" s="37">
        <v>4339.5</v>
      </c>
      <c r="F111" s="37">
        <v>4289.25</v>
      </c>
      <c r="G111" s="37">
        <v>4216.5</v>
      </c>
      <c r="H111" s="37">
        <v>4462.5</v>
      </c>
      <c r="I111" s="37">
        <v>4535.25</v>
      </c>
      <c r="J111" s="37">
        <v>4585.5</v>
      </c>
      <c r="K111" s="28">
        <v>4485</v>
      </c>
      <c r="L111" s="28">
        <v>4362</v>
      </c>
      <c r="M111" s="28">
        <v>1.1518299999999999</v>
      </c>
      <c r="N111" s="1"/>
      <c r="O111" s="1"/>
    </row>
    <row r="112" spans="1:15" ht="12.75" customHeight="1">
      <c r="A112" s="53">
        <v>103</v>
      </c>
      <c r="B112" s="28" t="s">
        <v>393</v>
      </c>
      <c r="C112" s="28">
        <v>175</v>
      </c>
      <c r="D112" s="37">
        <v>175.15</v>
      </c>
      <c r="E112" s="37">
        <v>173.05</v>
      </c>
      <c r="F112" s="37">
        <v>171.1</v>
      </c>
      <c r="G112" s="37">
        <v>169</v>
      </c>
      <c r="H112" s="37">
        <v>177.10000000000002</v>
      </c>
      <c r="I112" s="37">
        <v>179.2</v>
      </c>
      <c r="J112" s="37">
        <v>181.15000000000003</v>
      </c>
      <c r="K112" s="28">
        <v>177.25</v>
      </c>
      <c r="L112" s="28">
        <v>173.2</v>
      </c>
      <c r="M112" s="28">
        <v>7.3808400000000001</v>
      </c>
      <c r="N112" s="1"/>
      <c r="O112" s="1"/>
    </row>
    <row r="113" spans="1:15" ht="12.75" customHeight="1">
      <c r="A113" s="53">
        <v>104</v>
      </c>
      <c r="B113" s="28" t="s">
        <v>394</v>
      </c>
      <c r="C113" s="28">
        <v>165</v>
      </c>
      <c r="D113" s="37">
        <v>165.06666666666666</v>
      </c>
      <c r="E113" s="37">
        <v>163.43333333333334</v>
      </c>
      <c r="F113" s="37">
        <v>161.86666666666667</v>
      </c>
      <c r="G113" s="37">
        <v>160.23333333333335</v>
      </c>
      <c r="H113" s="37">
        <v>166.63333333333333</v>
      </c>
      <c r="I113" s="37">
        <v>168.26666666666665</v>
      </c>
      <c r="J113" s="37">
        <v>169.83333333333331</v>
      </c>
      <c r="K113" s="28">
        <v>166.7</v>
      </c>
      <c r="L113" s="28">
        <v>163.5</v>
      </c>
      <c r="M113" s="28">
        <v>33.027589999999996</v>
      </c>
      <c r="N113" s="1"/>
      <c r="O113" s="1"/>
    </row>
    <row r="114" spans="1:15" ht="12.75" customHeight="1">
      <c r="A114" s="53">
        <v>105</v>
      </c>
      <c r="B114" s="28" t="s">
        <v>130</v>
      </c>
      <c r="C114" s="28">
        <v>268.25</v>
      </c>
      <c r="D114" s="37">
        <v>270.58333333333331</v>
      </c>
      <c r="E114" s="37">
        <v>264.01666666666665</v>
      </c>
      <c r="F114" s="37">
        <v>259.78333333333336</v>
      </c>
      <c r="G114" s="37">
        <v>253.2166666666667</v>
      </c>
      <c r="H114" s="37">
        <v>274.81666666666661</v>
      </c>
      <c r="I114" s="37">
        <v>281.38333333333333</v>
      </c>
      <c r="J114" s="37">
        <v>285.61666666666656</v>
      </c>
      <c r="K114" s="28">
        <v>277.14999999999998</v>
      </c>
      <c r="L114" s="28">
        <v>266.35000000000002</v>
      </c>
      <c r="M114" s="28">
        <v>145.59571</v>
      </c>
      <c r="N114" s="1"/>
      <c r="O114" s="1"/>
    </row>
    <row r="115" spans="1:15" ht="12.75" customHeight="1">
      <c r="A115" s="53">
        <v>106</v>
      </c>
      <c r="B115" s="28" t="s">
        <v>135</v>
      </c>
      <c r="C115" s="28">
        <v>72.5</v>
      </c>
      <c r="D115" s="37">
        <v>72.86666666666666</v>
      </c>
      <c r="E115" s="37">
        <v>72.033333333333317</v>
      </c>
      <c r="F115" s="37">
        <v>71.566666666666663</v>
      </c>
      <c r="G115" s="37">
        <v>70.73333333333332</v>
      </c>
      <c r="H115" s="37">
        <v>73.333333333333314</v>
      </c>
      <c r="I115" s="37">
        <v>74.166666666666657</v>
      </c>
      <c r="J115" s="37">
        <v>74.633333333333312</v>
      </c>
      <c r="K115" s="28">
        <v>73.7</v>
      </c>
      <c r="L115" s="28">
        <v>72.400000000000006</v>
      </c>
      <c r="M115" s="28">
        <v>290.85498999999999</v>
      </c>
      <c r="N115" s="1"/>
      <c r="O115" s="1"/>
    </row>
    <row r="116" spans="1:15" ht="12.75" customHeight="1">
      <c r="A116" s="53">
        <v>107</v>
      </c>
      <c r="B116" s="28" t="s">
        <v>136</v>
      </c>
      <c r="C116" s="28">
        <v>673.15</v>
      </c>
      <c r="D116" s="37">
        <v>668.28333333333342</v>
      </c>
      <c r="E116" s="37">
        <v>659.06666666666683</v>
      </c>
      <c r="F116" s="37">
        <v>644.98333333333346</v>
      </c>
      <c r="G116" s="37">
        <v>635.76666666666688</v>
      </c>
      <c r="H116" s="37">
        <v>682.36666666666679</v>
      </c>
      <c r="I116" s="37">
        <v>691.58333333333326</v>
      </c>
      <c r="J116" s="37">
        <v>705.66666666666674</v>
      </c>
      <c r="K116" s="28">
        <v>677.5</v>
      </c>
      <c r="L116" s="28">
        <v>654.20000000000005</v>
      </c>
      <c r="M116" s="28">
        <v>54.618160000000003</v>
      </c>
      <c r="N116" s="1"/>
      <c r="O116" s="1"/>
    </row>
    <row r="117" spans="1:15" ht="12.75" customHeight="1">
      <c r="A117" s="53">
        <v>108</v>
      </c>
      <c r="B117" s="28" t="s">
        <v>129</v>
      </c>
      <c r="C117" s="28">
        <v>379.8</v>
      </c>
      <c r="D117" s="37">
        <v>374.68333333333334</v>
      </c>
      <c r="E117" s="37">
        <v>368.36666666666667</v>
      </c>
      <c r="F117" s="37">
        <v>356.93333333333334</v>
      </c>
      <c r="G117" s="37">
        <v>350.61666666666667</v>
      </c>
      <c r="H117" s="37">
        <v>386.11666666666667</v>
      </c>
      <c r="I117" s="37">
        <v>392.43333333333339</v>
      </c>
      <c r="J117" s="37">
        <v>403.86666666666667</v>
      </c>
      <c r="K117" s="28">
        <v>381</v>
      </c>
      <c r="L117" s="28">
        <v>363.25</v>
      </c>
      <c r="M117" s="28">
        <v>99.639629999999997</v>
      </c>
      <c r="N117" s="1"/>
      <c r="O117" s="1"/>
    </row>
    <row r="118" spans="1:15" ht="12.75" customHeight="1">
      <c r="A118" s="53">
        <v>109</v>
      </c>
      <c r="B118" s="28" t="s">
        <v>133</v>
      </c>
      <c r="C118" s="28">
        <v>193.85</v>
      </c>
      <c r="D118" s="37">
        <v>195.46666666666667</v>
      </c>
      <c r="E118" s="37">
        <v>191.08333333333334</v>
      </c>
      <c r="F118" s="37">
        <v>188.31666666666666</v>
      </c>
      <c r="G118" s="37">
        <v>183.93333333333334</v>
      </c>
      <c r="H118" s="37">
        <v>198.23333333333335</v>
      </c>
      <c r="I118" s="37">
        <v>202.61666666666667</v>
      </c>
      <c r="J118" s="37">
        <v>205.38333333333335</v>
      </c>
      <c r="K118" s="28">
        <v>199.85</v>
      </c>
      <c r="L118" s="28">
        <v>192.7</v>
      </c>
      <c r="M118" s="28">
        <v>75.996210000000005</v>
      </c>
      <c r="N118" s="1"/>
      <c r="O118" s="1"/>
    </row>
    <row r="119" spans="1:15" ht="12.75" customHeight="1">
      <c r="A119" s="53">
        <v>110</v>
      </c>
      <c r="B119" s="28" t="s">
        <v>132</v>
      </c>
      <c r="C119" s="28">
        <v>1063.0999999999999</v>
      </c>
      <c r="D119" s="37">
        <v>1057.8833333333332</v>
      </c>
      <c r="E119" s="37">
        <v>1048.2666666666664</v>
      </c>
      <c r="F119" s="37">
        <v>1033.4333333333332</v>
      </c>
      <c r="G119" s="37">
        <v>1023.8166666666664</v>
      </c>
      <c r="H119" s="37">
        <v>1072.7166666666665</v>
      </c>
      <c r="I119" s="37">
        <v>1082.3333333333333</v>
      </c>
      <c r="J119" s="37">
        <v>1097.1666666666665</v>
      </c>
      <c r="K119" s="28">
        <v>1067.5</v>
      </c>
      <c r="L119" s="28">
        <v>1043.05</v>
      </c>
      <c r="M119" s="28">
        <v>27.272320000000001</v>
      </c>
      <c r="N119" s="1"/>
      <c r="O119" s="1"/>
    </row>
    <row r="120" spans="1:15" ht="12.75" customHeight="1">
      <c r="A120" s="53">
        <v>111</v>
      </c>
      <c r="B120" s="28" t="s">
        <v>164</v>
      </c>
      <c r="C120" s="28">
        <v>4240.05</v>
      </c>
      <c r="D120" s="37">
        <v>4248.1333333333332</v>
      </c>
      <c r="E120" s="37">
        <v>4183.8166666666666</v>
      </c>
      <c r="F120" s="37">
        <v>4127.583333333333</v>
      </c>
      <c r="G120" s="37">
        <v>4063.2666666666664</v>
      </c>
      <c r="H120" s="37">
        <v>4304.3666666666668</v>
      </c>
      <c r="I120" s="37">
        <v>4368.6833333333325</v>
      </c>
      <c r="J120" s="37">
        <v>4424.916666666667</v>
      </c>
      <c r="K120" s="28">
        <v>4312.45</v>
      </c>
      <c r="L120" s="28">
        <v>4191.8999999999996</v>
      </c>
      <c r="M120" s="28">
        <v>3.86633</v>
      </c>
      <c r="N120" s="1"/>
      <c r="O120" s="1"/>
    </row>
    <row r="121" spans="1:15" ht="12.75" customHeight="1">
      <c r="A121" s="53">
        <v>112</v>
      </c>
      <c r="B121" s="28" t="s">
        <v>134</v>
      </c>
      <c r="C121" s="28">
        <v>1602.45</v>
      </c>
      <c r="D121" s="37">
        <v>1603.9166666666667</v>
      </c>
      <c r="E121" s="37">
        <v>1586.6333333333334</v>
      </c>
      <c r="F121" s="37">
        <v>1570.8166666666666</v>
      </c>
      <c r="G121" s="37">
        <v>1553.5333333333333</v>
      </c>
      <c r="H121" s="37">
        <v>1619.7333333333336</v>
      </c>
      <c r="I121" s="37">
        <v>1637.0166666666669</v>
      </c>
      <c r="J121" s="37">
        <v>1652.8333333333337</v>
      </c>
      <c r="K121" s="28">
        <v>1621.2</v>
      </c>
      <c r="L121" s="28">
        <v>1588.1</v>
      </c>
      <c r="M121" s="28">
        <v>44.238289999999999</v>
      </c>
      <c r="N121" s="1"/>
      <c r="O121" s="1"/>
    </row>
    <row r="122" spans="1:15" ht="12.75" customHeight="1">
      <c r="A122" s="53">
        <v>113</v>
      </c>
      <c r="B122" s="28" t="s">
        <v>131</v>
      </c>
      <c r="C122" s="28">
        <v>2038.3</v>
      </c>
      <c r="D122" s="37">
        <v>2042.45</v>
      </c>
      <c r="E122" s="37">
        <v>2018.1</v>
      </c>
      <c r="F122" s="37">
        <v>1997.8999999999999</v>
      </c>
      <c r="G122" s="37">
        <v>1973.5499999999997</v>
      </c>
      <c r="H122" s="37">
        <v>2062.65</v>
      </c>
      <c r="I122" s="37">
        <v>2087</v>
      </c>
      <c r="J122" s="37">
        <v>2107.2000000000003</v>
      </c>
      <c r="K122" s="28">
        <v>2066.8000000000002</v>
      </c>
      <c r="L122" s="28">
        <v>2022.25</v>
      </c>
      <c r="M122" s="28">
        <v>3.2857500000000002</v>
      </c>
      <c r="N122" s="1"/>
      <c r="O122" s="1"/>
    </row>
    <row r="123" spans="1:15" ht="12.75" customHeight="1">
      <c r="A123" s="53">
        <v>114</v>
      </c>
      <c r="B123" s="28" t="s">
        <v>264</v>
      </c>
      <c r="C123" s="28">
        <v>991.5</v>
      </c>
      <c r="D123" s="37">
        <v>991.5</v>
      </c>
      <c r="E123" s="37">
        <v>971</v>
      </c>
      <c r="F123" s="37">
        <v>950.5</v>
      </c>
      <c r="G123" s="37">
        <v>930</v>
      </c>
      <c r="H123" s="37">
        <v>1012</v>
      </c>
      <c r="I123" s="37">
        <v>1032.5</v>
      </c>
      <c r="J123" s="37">
        <v>1053</v>
      </c>
      <c r="K123" s="28">
        <v>1012</v>
      </c>
      <c r="L123" s="28">
        <v>971</v>
      </c>
      <c r="M123" s="28">
        <v>4.3116099999999999</v>
      </c>
      <c r="N123" s="1"/>
      <c r="O123" s="1"/>
    </row>
    <row r="124" spans="1:15" ht="12.75" customHeight="1">
      <c r="A124" s="53">
        <v>115</v>
      </c>
      <c r="B124" s="28" t="s">
        <v>265</v>
      </c>
      <c r="C124" s="28">
        <v>321.2</v>
      </c>
      <c r="D124" s="37">
        <v>316.0333333333333</v>
      </c>
      <c r="E124" s="37">
        <v>308.36666666666662</v>
      </c>
      <c r="F124" s="37">
        <v>295.5333333333333</v>
      </c>
      <c r="G124" s="37">
        <v>287.86666666666662</v>
      </c>
      <c r="H124" s="37">
        <v>328.86666666666662</v>
      </c>
      <c r="I124" s="37">
        <v>336.53333333333336</v>
      </c>
      <c r="J124" s="37">
        <v>349.36666666666662</v>
      </c>
      <c r="K124" s="28">
        <v>323.7</v>
      </c>
      <c r="L124" s="28">
        <v>303.2</v>
      </c>
      <c r="M124" s="28">
        <v>74.234970000000004</v>
      </c>
      <c r="N124" s="1"/>
      <c r="O124" s="1"/>
    </row>
    <row r="125" spans="1:15" ht="12.75" customHeight="1">
      <c r="A125" s="53">
        <v>116</v>
      </c>
      <c r="B125" s="28" t="s">
        <v>139</v>
      </c>
      <c r="C125" s="28">
        <v>670.1</v>
      </c>
      <c r="D125" s="37">
        <v>668.30000000000007</v>
      </c>
      <c r="E125" s="37">
        <v>661.80000000000018</v>
      </c>
      <c r="F125" s="37">
        <v>653.50000000000011</v>
      </c>
      <c r="G125" s="37">
        <v>647.00000000000023</v>
      </c>
      <c r="H125" s="37">
        <v>676.60000000000014</v>
      </c>
      <c r="I125" s="37">
        <v>683.09999999999991</v>
      </c>
      <c r="J125" s="37">
        <v>691.40000000000009</v>
      </c>
      <c r="K125" s="28">
        <v>674.8</v>
      </c>
      <c r="L125" s="28">
        <v>660</v>
      </c>
      <c r="M125" s="28">
        <v>32.523530000000001</v>
      </c>
      <c r="N125" s="1"/>
      <c r="O125" s="1"/>
    </row>
    <row r="126" spans="1:15" ht="12.75" customHeight="1">
      <c r="A126" s="53">
        <v>117</v>
      </c>
      <c r="B126" s="28" t="s">
        <v>138</v>
      </c>
      <c r="C126" s="28">
        <v>396.6</v>
      </c>
      <c r="D126" s="37">
        <v>394.83333333333331</v>
      </c>
      <c r="E126" s="37">
        <v>389.81666666666661</v>
      </c>
      <c r="F126" s="37">
        <v>383.0333333333333</v>
      </c>
      <c r="G126" s="37">
        <v>378.01666666666659</v>
      </c>
      <c r="H126" s="37">
        <v>401.61666666666662</v>
      </c>
      <c r="I126" s="37">
        <v>406.63333333333338</v>
      </c>
      <c r="J126" s="37">
        <v>413.41666666666663</v>
      </c>
      <c r="K126" s="28">
        <v>399.85</v>
      </c>
      <c r="L126" s="28">
        <v>388.05</v>
      </c>
      <c r="M126" s="28">
        <v>37.416870000000003</v>
      </c>
      <c r="N126" s="1"/>
      <c r="O126" s="1"/>
    </row>
    <row r="127" spans="1:15" ht="12.75" customHeight="1">
      <c r="A127" s="53">
        <v>118</v>
      </c>
      <c r="B127" s="28" t="s">
        <v>140</v>
      </c>
      <c r="C127" s="28">
        <v>568.6</v>
      </c>
      <c r="D127" s="37">
        <v>566.81666666666672</v>
      </c>
      <c r="E127" s="37">
        <v>560.58333333333348</v>
      </c>
      <c r="F127" s="37">
        <v>552.56666666666672</v>
      </c>
      <c r="G127" s="37">
        <v>546.33333333333348</v>
      </c>
      <c r="H127" s="37">
        <v>574.83333333333348</v>
      </c>
      <c r="I127" s="37">
        <v>581.06666666666683</v>
      </c>
      <c r="J127" s="37">
        <v>589.08333333333348</v>
      </c>
      <c r="K127" s="28">
        <v>573.04999999999995</v>
      </c>
      <c r="L127" s="28">
        <v>558.79999999999995</v>
      </c>
      <c r="M127" s="28">
        <v>20.965340000000001</v>
      </c>
      <c r="N127" s="1"/>
      <c r="O127" s="1"/>
    </row>
    <row r="128" spans="1:15" ht="12.75" customHeight="1">
      <c r="A128" s="53">
        <v>119</v>
      </c>
      <c r="B128" s="28" t="s">
        <v>141</v>
      </c>
      <c r="C128" s="28">
        <v>1828.35</v>
      </c>
      <c r="D128" s="37">
        <v>1832.8833333333332</v>
      </c>
      <c r="E128" s="37">
        <v>1816.5166666666664</v>
      </c>
      <c r="F128" s="37">
        <v>1804.6833333333332</v>
      </c>
      <c r="G128" s="37">
        <v>1788.3166666666664</v>
      </c>
      <c r="H128" s="37">
        <v>1844.7166666666665</v>
      </c>
      <c r="I128" s="37">
        <v>1861.0833333333333</v>
      </c>
      <c r="J128" s="37">
        <v>1872.9166666666665</v>
      </c>
      <c r="K128" s="28">
        <v>1849.25</v>
      </c>
      <c r="L128" s="28">
        <v>1821.05</v>
      </c>
      <c r="M128" s="28">
        <v>16.573270000000001</v>
      </c>
      <c r="N128" s="1"/>
      <c r="O128" s="1"/>
    </row>
    <row r="129" spans="1:15" ht="12.75" customHeight="1">
      <c r="A129" s="53">
        <v>120</v>
      </c>
      <c r="B129" s="28" t="s">
        <v>142</v>
      </c>
      <c r="C129" s="28">
        <v>74.099999999999994</v>
      </c>
      <c r="D129" s="37">
        <v>74.100000000000009</v>
      </c>
      <c r="E129" s="37">
        <v>73.250000000000014</v>
      </c>
      <c r="F129" s="37">
        <v>72.400000000000006</v>
      </c>
      <c r="G129" s="37">
        <v>71.550000000000011</v>
      </c>
      <c r="H129" s="37">
        <v>74.950000000000017</v>
      </c>
      <c r="I129" s="37">
        <v>75.800000000000011</v>
      </c>
      <c r="J129" s="37">
        <v>76.65000000000002</v>
      </c>
      <c r="K129" s="28">
        <v>74.95</v>
      </c>
      <c r="L129" s="28">
        <v>73.25</v>
      </c>
      <c r="M129" s="28">
        <v>33.272129999999997</v>
      </c>
      <c r="N129" s="1"/>
      <c r="O129" s="1"/>
    </row>
    <row r="130" spans="1:15" ht="12.75" customHeight="1">
      <c r="A130" s="53">
        <v>121</v>
      </c>
      <c r="B130" s="28" t="s">
        <v>147</v>
      </c>
      <c r="C130" s="28">
        <v>3586.25</v>
      </c>
      <c r="D130" s="37">
        <v>3573.4166666666665</v>
      </c>
      <c r="E130" s="37">
        <v>3538.3833333333332</v>
      </c>
      <c r="F130" s="37">
        <v>3490.5166666666669</v>
      </c>
      <c r="G130" s="37">
        <v>3455.4833333333336</v>
      </c>
      <c r="H130" s="37">
        <v>3621.2833333333328</v>
      </c>
      <c r="I130" s="37">
        <v>3656.3166666666666</v>
      </c>
      <c r="J130" s="37">
        <v>3704.1833333333325</v>
      </c>
      <c r="K130" s="28">
        <v>3608.45</v>
      </c>
      <c r="L130" s="28">
        <v>3525.55</v>
      </c>
      <c r="M130" s="28">
        <v>2.78729</v>
      </c>
      <c r="N130" s="1"/>
      <c r="O130" s="1"/>
    </row>
    <row r="131" spans="1:15" ht="12.75" customHeight="1">
      <c r="A131" s="53">
        <v>122</v>
      </c>
      <c r="B131" s="28" t="s">
        <v>144</v>
      </c>
      <c r="C131" s="28">
        <v>378.8</v>
      </c>
      <c r="D131" s="37">
        <v>378.11666666666673</v>
      </c>
      <c r="E131" s="37">
        <v>374.38333333333344</v>
      </c>
      <c r="F131" s="37">
        <v>369.9666666666667</v>
      </c>
      <c r="G131" s="37">
        <v>366.23333333333341</v>
      </c>
      <c r="H131" s="37">
        <v>382.53333333333347</v>
      </c>
      <c r="I131" s="37">
        <v>386.26666666666671</v>
      </c>
      <c r="J131" s="37">
        <v>390.68333333333351</v>
      </c>
      <c r="K131" s="28">
        <v>381.85</v>
      </c>
      <c r="L131" s="28">
        <v>373.7</v>
      </c>
      <c r="M131" s="28">
        <v>19.185289999999998</v>
      </c>
      <c r="N131" s="1"/>
      <c r="O131" s="1"/>
    </row>
    <row r="132" spans="1:15" ht="12.75" customHeight="1">
      <c r="A132" s="53">
        <v>123</v>
      </c>
      <c r="B132" s="28" t="s">
        <v>146</v>
      </c>
      <c r="C132" s="28">
        <v>4856.6000000000004</v>
      </c>
      <c r="D132" s="37">
        <v>4857.3666666666668</v>
      </c>
      <c r="E132" s="37">
        <v>4785.7333333333336</v>
      </c>
      <c r="F132" s="37">
        <v>4714.8666666666668</v>
      </c>
      <c r="G132" s="37">
        <v>4643.2333333333336</v>
      </c>
      <c r="H132" s="37">
        <v>4928.2333333333336</v>
      </c>
      <c r="I132" s="37">
        <v>4999.8666666666668</v>
      </c>
      <c r="J132" s="37">
        <v>5070.7333333333336</v>
      </c>
      <c r="K132" s="28">
        <v>4929</v>
      </c>
      <c r="L132" s="28">
        <v>4786.5</v>
      </c>
      <c r="M132" s="28">
        <v>2.3123399999999998</v>
      </c>
      <c r="N132" s="1"/>
      <c r="O132" s="1"/>
    </row>
    <row r="133" spans="1:15" ht="12.75" customHeight="1">
      <c r="A133" s="53">
        <v>124</v>
      </c>
      <c r="B133" s="28" t="s">
        <v>145</v>
      </c>
      <c r="C133" s="28">
        <v>1855.15</v>
      </c>
      <c r="D133" s="37">
        <v>1848.1333333333332</v>
      </c>
      <c r="E133" s="37">
        <v>1829.2666666666664</v>
      </c>
      <c r="F133" s="37">
        <v>1803.3833333333332</v>
      </c>
      <c r="G133" s="37">
        <v>1784.5166666666664</v>
      </c>
      <c r="H133" s="37">
        <v>1874.0166666666664</v>
      </c>
      <c r="I133" s="37">
        <v>1892.8833333333332</v>
      </c>
      <c r="J133" s="37">
        <v>1918.7666666666664</v>
      </c>
      <c r="K133" s="28">
        <v>1867</v>
      </c>
      <c r="L133" s="28">
        <v>1822.25</v>
      </c>
      <c r="M133" s="28">
        <v>34.220739999999999</v>
      </c>
      <c r="N133" s="1"/>
      <c r="O133" s="1"/>
    </row>
    <row r="134" spans="1:15" ht="12.75" customHeight="1">
      <c r="A134" s="53">
        <v>125</v>
      </c>
      <c r="B134" s="28" t="s">
        <v>266</v>
      </c>
      <c r="C134" s="28">
        <v>558.85</v>
      </c>
      <c r="D134" s="37">
        <v>557.76666666666677</v>
      </c>
      <c r="E134" s="37">
        <v>551.73333333333358</v>
      </c>
      <c r="F134" s="37">
        <v>544.61666666666679</v>
      </c>
      <c r="G134" s="37">
        <v>538.5833333333336</v>
      </c>
      <c r="H134" s="37">
        <v>564.88333333333355</v>
      </c>
      <c r="I134" s="37">
        <v>570.91666666666663</v>
      </c>
      <c r="J134" s="37">
        <v>578.03333333333353</v>
      </c>
      <c r="K134" s="28">
        <v>563.79999999999995</v>
      </c>
      <c r="L134" s="28">
        <v>550.65</v>
      </c>
      <c r="M134" s="28">
        <v>16.95655</v>
      </c>
      <c r="N134" s="1"/>
      <c r="O134" s="1"/>
    </row>
    <row r="135" spans="1:15" ht="12.75" customHeight="1">
      <c r="A135" s="53">
        <v>126</v>
      </c>
      <c r="B135" s="28" t="s">
        <v>148</v>
      </c>
      <c r="C135" s="28">
        <v>669.85</v>
      </c>
      <c r="D135" s="37">
        <v>667.58333333333337</v>
      </c>
      <c r="E135" s="37">
        <v>662.36666666666679</v>
      </c>
      <c r="F135" s="37">
        <v>654.88333333333344</v>
      </c>
      <c r="G135" s="37">
        <v>649.66666666666686</v>
      </c>
      <c r="H135" s="37">
        <v>675.06666666666672</v>
      </c>
      <c r="I135" s="37">
        <v>680.28333333333319</v>
      </c>
      <c r="J135" s="37">
        <v>687.76666666666665</v>
      </c>
      <c r="K135" s="28">
        <v>672.8</v>
      </c>
      <c r="L135" s="28">
        <v>660.1</v>
      </c>
      <c r="M135" s="28">
        <v>8.9315899999999999</v>
      </c>
      <c r="N135" s="1"/>
      <c r="O135" s="1"/>
    </row>
    <row r="136" spans="1:15" ht="12.75" customHeight="1">
      <c r="A136" s="53">
        <v>127</v>
      </c>
      <c r="B136" s="28" t="s">
        <v>160</v>
      </c>
      <c r="C136" s="28">
        <v>83466.600000000006</v>
      </c>
      <c r="D136" s="37">
        <v>84437.166666666672</v>
      </c>
      <c r="E136" s="37">
        <v>81639.433333333349</v>
      </c>
      <c r="F136" s="37">
        <v>79812.266666666677</v>
      </c>
      <c r="G136" s="37">
        <v>77014.533333333355</v>
      </c>
      <c r="H136" s="37">
        <v>86264.333333333343</v>
      </c>
      <c r="I136" s="37">
        <v>89062.066666666651</v>
      </c>
      <c r="J136" s="37">
        <v>90889.233333333337</v>
      </c>
      <c r="K136" s="28">
        <v>87234.9</v>
      </c>
      <c r="L136" s="28">
        <v>82610</v>
      </c>
      <c r="M136" s="28">
        <v>0.26091999999999999</v>
      </c>
      <c r="N136" s="1"/>
      <c r="O136" s="1"/>
    </row>
    <row r="137" spans="1:15" ht="12.75" customHeight="1">
      <c r="A137" s="53">
        <v>128</v>
      </c>
      <c r="B137" s="28" t="s">
        <v>150</v>
      </c>
      <c r="C137" s="28">
        <v>196.9</v>
      </c>
      <c r="D137" s="37">
        <v>196.13333333333333</v>
      </c>
      <c r="E137" s="37">
        <v>194.61666666666665</v>
      </c>
      <c r="F137" s="37">
        <v>192.33333333333331</v>
      </c>
      <c r="G137" s="37">
        <v>190.81666666666663</v>
      </c>
      <c r="H137" s="37">
        <v>198.41666666666666</v>
      </c>
      <c r="I137" s="37">
        <v>199.93333333333331</v>
      </c>
      <c r="J137" s="37">
        <v>202.21666666666667</v>
      </c>
      <c r="K137" s="28">
        <v>197.65</v>
      </c>
      <c r="L137" s="28">
        <v>193.85</v>
      </c>
      <c r="M137" s="28">
        <v>17.577999999999999</v>
      </c>
      <c r="N137" s="1"/>
      <c r="O137" s="1"/>
    </row>
    <row r="138" spans="1:15" ht="12.75" customHeight="1">
      <c r="A138" s="53">
        <v>129</v>
      </c>
      <c r="B138" s="28" t="s">
        <v>149</v>
      </c>
      <c r="C138" s="28">
        <v>1268.05</v>
      </c>
      <c r="D138" s="37">
        <v>1269.3333333333333</v>
      </c>
      <c r="E138" s="37">
        <v>1258.9666666666665</v>
      </c>
      <c r="F138" s="37">
        <v>1249.8833333333332</v>
      </c>
      <c r="G138" s="37">
        <v>1239.5166666666664</v>
      </c>
      <c r="H138" s="37">
        <v>1278.4166666666665</v>
      </c>
      <c r="I138" s="37">
        <v>1288.7833333333333</v>
      </c>
      <c r="J138" s="37">
        <v>1297.8666666666666</v>
      </c>
      <c r="K138" s="28">
        <v>1279.7</v>
      </c>
      <c r="L138" s="28">
        <v>1260.25</v>
      </c>
      <c r="M138" s="28">
        <v>25.304919999999999</v>
      </c>
      <c r="N138" s="1"/>
      <c r="O138" s="1"/>
    </row>
    <row r="139" spans="1:15" ht="12.75" customHeight="1">
      <c r="A139" s="53">
        <v>130</v>
      </c>
      <c r="B139" s="28" t="s">
        <v>151</v>
      </c>
      <c r="C139" s="28">
        <v>106.35</v>
      </c>
      <c r="D139" s="37">
        <v>107</v>
      </c>
      <c r="E139" s="37">
        <v>105</v>
      </c>
      <c r="F139" s="37">
        <v>103.65</v>
      </c>
      <c r="G139" s="37">
        <v>101.65</v>
      </c>
      <c r="H139" s="37">
        <v>108.35</v>
      </c>
      <c r="I139" s="37">
        <v>110.35</v>
      </c>
      <c r="J139" s="37">
        <v>111.69999999999999</v>
      </c>
      <c r="K139" s="28">
        <v>109</v>
      </c>
      <c r="L139" s="28">
        <v>105.65</v>
      </c>
      <c r="M139" s="28">
        <v>42.517029999999998</v>
      </c>
      <c r="N139" s="1"/>
      <c r="O139" s="1"/>
    </row>
    <row r="140" spans="1:15" ht="12.75" customHeight="1">
      <c r="A140" s="53">
        <v>131</v>
      </c>
      <c r="B140" s="28" t="s">
        <v>152</v>
      </c>
      <c r="C140" s="28">
        <v>510.3</v>
      </c>
      <c r="D140" s="37">
        <v>516.5</v>
      </c>
      <c r="E140" s="37">
        <v>503.1</v>
      </c>
      <c r="F140" s="37">
        <v>495.90000000000003</v>
      </c>
      <c r="G140" s="37">
        <v>482.50000000000006</v>
      </c>
      <c r="H140" s="37">
        <v>523.70000000000005</v>
      </c>
      <c r="I140" s="37">
        <v>537.10000000000014</v>
      </c>
      <c r="J140" s="37">
        <v>544.29999999999995</v>
      </c>
      <c r="K140" s="28">
        <v>529.9</v>
      </c>
      <c r="L140" s="28">
        <v>509.3</v>
      </c>
      <c r="M140" s="28">
        <v>16.478300000000001</v>
      </c>
      <c r="N140" s="1"/>
      <c r="O140" s="1"/>
    </row>
    <row r="141" spans="1:15" ht="12.75" customHeight="1">
      <c r="A141" s="53">
        <v>132</v>
      </c>
      <c r="B141" s="28" t="s">
        <v>153</v>
      </c>
      <c r="C141" s="28">
        <v>8879.7000000000007</v>
      </c>
      <c r="D141" s="37">
        <v>8901.7333333333336</v>
      </c>
      <c r="E141" s="37">
        <v>8803.9666666666672</v>
      </c>
      <c r="F141" s="37">
        <v>8728.2333333333336</v>
      </c>
      <c r="G141" s="37">
        <v>8630.4666666666672</v>
      </c>
      <c r="H141" s="37">
        <v>8977.4666666666672</v>
      </c>
      <c r="I141" s="37">
        <v>9075.2333333333336</v>
      </c>
      <c r="J141" s="37">
        <v>9150.9666666666672</v>
      </c>
      <c r="K141" s="28">
        <v>8999.5</v>
      </c>
      <c r="L141" s="28">
        <v>8826</v>
      </c>
      <c r="M141" s="28">
        <v>4.4537500000000003</v>
      </c>
      <c r="N141" s="1"/>
      <c r="O141" s="1"/>
    </row>
    <row r="142" spans="1:15" ht="12.75" customHeight="1">
      <c r="A142" s="53">
        <v>133</v>
      </c>
      <c r="B142" s="28" t="s">
        <v>156</v>
      </c>
      <c r="C142" s="28">
        <v>779.5</v>
      </c>
      <c r="D142" s="37">
        <v>783.11666666666667</v>
      </c>
      <c r="E142" s="37">
        <v>770.43333333333339</v>
      </c>
      <c r="F142" s="37">
        <v>761.36666666666667</v>
      </c>
      <c r="G142" s="37">
        <v>748.68333333333339</v>
      </c>
      <c r="H142" s="37">
        <v>792.18333333333339</v>
      </c>
      <c r="I142" s="37">
        <v>804.86666666666656</v>
      </c>
      <c r="J142" s="37">
        <v>813.93333333333339</v>
      </c>
      <c r="K142" s="28">
        <v>795.8</v>
      </c>
      <c r="L142" s="28">
        <v>774.05</v>
      </c>
      <c r="M142" s="28">
        <v>3.2244999999999999</v>
      </c>
      <c r="N142" s="1"/>
      <c r="O142" s="1"/>
    </row>
    <row r="143" spans="1:15" ht="12.75" customHeight="1">
      <c r="A143" s="53">
        <v>134</v>
      </c>
      <c r="B143" s="28" t="s">
        <v>429</v>
      </c>
      <c r="C143" s="28">
        <v>371.8</v>
      </c>
      <c r="D143" s="37">
        <v>376.08333333333331</v>
      </c>
      <c r="E143" s="37">
        <v>365.81666666666661</v>
      </c>
      <c r="F143" s="37">
        <v>359.83333333333331</v>
      </c>
      <c r="G143" s="37">
        <v>349.56666666666661</v>
      </c>
      <c r="H143" s="37">
        <v>382.06666666666661</v>
      </c>
      <c r="I143" s="37">
        <v>392.33333333333337</v>
      </c>
      <c r="J143" s="37">
        <v>398.31666666666661</v>
      </c>
      <c r="K143" s="28">
        <v>386.35</v>
      </c>
      <c r="L143" s="28">
        <v>370.1</v>
      </c>
      <c r="M143" s="28">
        <v>13.16079</v>
      </c>
      <c r="N143" s="1"/>
      <c r="O143" s="1"/>
    </row>
    <row r="144" spans="1:15" ht="12.75" customHeight="1">
      <c r="A144" s="53">
        <v>135</v>
      </c>
      <c r="B144" s="28" t="s">
        <v>155</v>
      </c>
      <c r="C144" s="28">
        <v>1519.65</v>
      </c>
      <c r="D144" s="37">
        <v>1533.6333333333334</v>
      </c>
      <c r="E144" s="37">
        <v>1495.5666666666668</v>
      </c>
      <c r="F144" s="37">
        <v>1471.4833333333333</v>
      </c>
      <c r="G144" s="37">
        <v>1433.4166666666667</v>
      </c>
      <c r="H144" s="37">
        <v>1557.7166666666669</v>
      </c>
      <c r="I144" s="37">
        <v>1595.7833333333335</v>
      </c>
      <c r="J144" s="37">
        <v>1619.866666666667</v>
      </c>
      <c r="K144" s="28">
        <v>1571.7</v>
      </c>
      <c r="L144" s="28">
        <v>1509.55</v>
      </c>
      <c r="M144" s="28">
        <v>2.4944799999999998</v>
      </c>
      <c r="N144" s="1"/>
      <c r="O144" s="1"/>
    </row>
    <row r="145" spans="1:15" ht="12.75" customHeight="1">
      <c r="A145" s="53">
        <v>136</v>
      </c>
      <c r="B145" s="28" t="s">
        <v>158</v>
      </c>
      <c r="C145" s="28">
        <v>3500.1</v>
      </c>
      <c r="D145" s="37">
        <v>3502.7166666666672</v>
      </c>
      <c r="E145" s="37">
        <v>3448.4333333333343</v>
      </c>
      <c r="F145" s="37">
        <v>3396.7666666666673</v>
      </c>
      <c r="G145" s="37">
        <v>3342.4833333333345</v>
      </c>
      <c r="H145" s="37">
        <v>3554.3833333333341</v>
      </c>
      <c r="I145" s="37">
        <v>3608.666666666667</v>
      </c>
      <c r="J145" s="37">
        <v>3660.3333333333339</v>
      </c>
      <c r="K145" s="28">
        <v>3557</v>
      </c>
      <c r="L145" s="28">
        <v>3451.05</v>
      </c>
      <c r="M145" s="28">
        <v>4.2015500000000001</v>
      </c>
      <c r="N145" s="1"/>
      <c r="O145" s="1"/>
    </row>
    <row r="146" spans="1:15" ht="12.75" customHeight="1">
      <c r="A146" s="53">
        <v>137</v>
      </c>
      <c r="B146" s="28" t="s">
        <v>159</v>
      </c>
      <c r="C146" s="28">
        <v>2364.4</v>
      </c>
      <c r="D146" s="37">
        <v>2356.1</v>
      </c>
      <c r="E146" s="37">
        <v>2321.0499999999997</v>
      </c>
      <c r="F146" s="37">
        <v>2277.6999999999998</v>
      </c>
      <c r="G146" s="37">
        <v>2242.6499999999996</v>
      </c>
      <c r="H146" s="37">
        <v>2399.4499999999998</v>
      </c>
      <c r="I146" s="37">
        <v>2434.5</v>
      </c>
      <c r="J146" s="37">
        <v>2477.85</v>
      </c>
      <c r="K146" s="28">
        <v>2391.15</v>
      </c>
      <c r="L146" s="28">
        <v>2312.75</v>
      </c>
      <c r="M146" s="28">
        <v>3.98935</v>
      </c>
      <c r="N146" s="1"/>
      <c r="O146" s="1"/>
    </row>
    <row r="147" spans="1:15" ht="12.75" customHeight="1">
      <c r="A147" s="53">
        <v>138</v>
      </c>
      <c r="B147" s="28" t="s">
        <v>161</v>
      </c>
      <c r="C147" s="28">
        <v>1127.25</v>
      </c>
      <c r="D147" s="37">
        <v>1124.45</v>
      </c>
      <c r="E147" s="37">
        <v>1114.95</v>
      </c>
      <c r="F147" s="37">
        <v>1102.6500000000001</v>
      </c>
      <c r="G147" s="37">
        <v>1093.1500000000001</v>
      </c>
      <c r="H147" s="37">
        <v>1136.75</v>
      </c>
      <c r="I147" s="37">
        <v>1146.25</v>
      </c>
      <c r="J147" s="37">
        <v>1158.55</v>
      </c>
      <c r="K147" s="28">
        <v>1133.95</v>
      </c>
      <c r="L147" s="28">
        <v>1112.1500000000001</v>
      </c>
      <c r="M147" s="28">
        <v>5.0393499999999998</v>
      </c>
      <c r="N147" s="1"/>
      <c r="O147" s="1"/>
    </row>
    <row r="148" spans="1:15" ht="12.75" customHeight="1">
      <c r="A148" s="53">
        <v>139</v>
      </c>
      <c r="B148" s="28" t="s">
        <v>167</v>
      </c>
      <c r="C148" s="28">
        <v>116</v>
      </c>
      <c r="D148" s="37">
        <v>115.01666666666667</v>
      </c>
      <c r="E148" s="37">
        <v>112.98333333333333</v>
      </c>
      <c r="F148" s="37">
        <v>109.96666666666667</v>
      </c>
      <c r="G148" s="37">
        <v>107.93333333333334</v>
      </c>
      <c r="H148" s="37">
        <v>118.03333333333333</v>
      </c>
      <c r="I148" s="37">
        <v>120.06666666666666</v>
      </c>
      <c r="J148" s="37">
        <v>123.08333333333333</v>
      </c>
      <c r="K148" s="28">
        <v>117.05</v>
      </c>
      <c r="L148" s="28">
        <v>112</v>
      </c>
      <c r="M148" s="28">
        <v>264.28618</v>
      </c>
      <c r="N148" s="1"/>
      <c r="O148" s="1"/>
    </row>
    <row r="149" spans="1:15" ht="12.75" customHeight="1">
      <c r="A149" s="53">
        <v>140</v>
      </c>
      <c r="B149" s="28" t="s">
        <v>169</v>
      </c>
      <c r="C149" s="28">
        <v>155.75</v>
      </c>
      <c r="D149" s="37">
        <v>155.96666666666667</v>
      </c>
      <c r="E149" s="37">
        <v>154.78333333333333</v>
      </c>
      <c r="F149" s="37">
        <v>153.81666666666666</v>
      </c>
      <c r="G149" s="37">
        <v>152.63333333333333</v>
      </c>
      <c r="H149" s="37">
        <v>156.93333333333334</v>
      </c>
      <c r="I149" s="37">
        <v>158.11666666666667</v>
      </c>
      <c r="J149" s="37">
        <v>159.08333333333334</v>
      </c>
      <c r="K149" s="28">
        <v>157.15</v>
      </c>
      <c r="L149" s="28">
        <v>155</v>
      </c>
      <c r="M149" s="28">
        <v>140.55597</v>
      </c>
      <c r="N149" s="1"/>
      <c r="O149" s="1"/>
    </row>
    <row r="150" spans="1:15" ht="12.75" customHeight="1">
      <c r="A150" s="53">
        <v>141</v>
      </c>
      <c r="B150" s="28" t="s">
        <v>163</v>
      </c>
      <c r="C150" s="28">
        <v>79.7</v>
      </c>
      <c r="D150" s="37">
        <v>79.2</v>
      </c>
      <c r="E150" s="37">
        <v>77.45</v>
      </c>
      <c r="F150" s="37">
        <v>75.2</v>
      </c>
      <c r="G150" s="37">
        <v>73.45</v>
      </c>
      <c r="H150" s="37">
        <v>81.45</v>
      </c>
      <c r="I150" s="37">
        <v>83.2</v>
      </c>
      <c r="J150" s="37">
        <v>85.45</v>
      </c>
      <c r="K150" s="28">
        <v>80.95</v>
      </c>
      <c r="L150" s="28">
        <v>76.95</v>
      </c>
      <c r="M150" s="28">
        <v>231.91149999999999</v>
      </c>
      <c r="N150" s="1"/>
      <c r="O150" s="1"/>
    </row>
    <row r="151" spans="1:15" ht="12.75" customHeight="1">
      <c r="A151" s="53">
        <v>142</v>
      </c>
      <c r="B151" s="28" t="s">
        <v>165</v>
      </c>
      <c r="C151" s="28">
        <v>4412.25</v>
      </c>
      <c r="D151" s="37">
        <v>4448.5333333333338</v>
      </c>
      <c r="E151" s="37">
        <v>4365.8666666666677</v>
      </c>
      <c r="F151" s="37">
        <v>4319.4833333333336</v>
      </c>
      <c r="G151" s="37">
        <v>4236.8166666666675</v>
      </c>
      <c r="H151" s="37">
        <v>4494.9166666666679</v>
      </c>
      <c r="I151" s="37">
        <v>4577.5833333333339</v>
      </c>
      <c r="J151" s="37">
        <v>4623.9666666666681</v>
      </c>
      <c r="K151" s="28">
        <v>4531.2</v>
      </c>
      <c r="L151" s="28">
        <v>4402.1499999999996</v>
      </c>
      <c r="M151" s="28">
        <v>1.2936700000000001</v>
      </c>
      <c r="N151" s="1"/>
      <c r="O151" s="1"/>
    </row>
    <row r="152" spans="1:15" ht="12.75" customHeight="1">
      <c r="A152" s="53">
        <v>143</v>
      </c>
      <c r="B152" s="28" t="s">
        <v>166</v>
      </c>
      <c r="C152" s="28">
        <v>19769.5</v>
      </c>
      <c r="D152" s="37">
        <v>19808.166666666668</v>
      </c>
      <c r="E152" s="37">
        <v>19466.333333333336</v>
      </c>
      <c r="F152" s="37">
        <v>19163.166666666668</v>
      </c>
      <c r="G152" s="37">
        <v>18821.333333333336</v>
      </c>
      <c r="H152" s="37">
        <v>20111.333333333336</v>
      </c>
      <c r="I152" s="37">
        <v>20453.166666666672</v>
      </c>
      <c r="J152" s="37">
        <v>20756.333333333336</v>
      </c>
      <c r="K152" s="28">
        <v>20150</v>
      </c>
      <c r="L152" s="28">
        <v>19505</v>
      </c>
      <c r="M152" s="28">
        <v>0.72206999999999999</v>
      </c>
      <c r="N152" s="1"/>
      <c r="O152" s="1"/>
    </row>
    <row r="153" spans="1:15" ht="12.75" customHeight="1">
      <c r="A153" s="53">
        <v>144</v>
      </c>
      <c r="B153" s="28" t="s">
        <v>162</v>
      </c>
      <c r="C153" s="28">
        <v>311.45</v>
      </c>
      <c r="D153" s="37">
        <v>309.2</v>
      </c>
      <c r="E153" s="37">
        <v>305.64999999999998</v>
      </c>
      <c r="F153" s="37">
        <v>299.84999999999997</v>
      </c>
      <c r="G153" s="37">
        <v>296.29999999999995</v>
      </c>
      <c r="H153" s="37">
        <v>315</v>
      </c>
      <c r="I153" s="37">
        <v>318.55000000000007</v>
      </c>
      <c r="J153" s="37">
        <v>324.35000000000002</v>
      </c>
      <c r="K153" s="28">
        <v>312.75</v>
      </c>
      <c r="L153" s="28">
        <v>303.39999999999998</v>
      </c>
      <c r="M153" s="28">
        <v>18.630389999999998</v>
      </c>
      <c r="N153" s="1"/>
      <c r="O153" s="1"/>
    </row>
    <row r="154" spans="1:15" ht="12.75" customHeight="1">
      <c r="A154" s="53">
        <v>145</v>
      </c>
      <c r="B154" s="28" t="s">
        <v>268</v>
      </c>
      <c r="C154" s="28">
        <v>910</v>
      </c>
      <c r="D154" s="37">
        <v>910.65</v>
      </c>
      <c r="E154" s="37">
        <v>894.34999999999991</v>
      </c>
      <c r="F154" s="37">
        <v>878.69999999999993</v>
      </c>
      <c r="G154" s="37">
        <v>862.39999999999986</v>
      </c>
      <c r="H154" s="37">
        <v>926.3</v>
      </c>
      <c r="I154" s="37">
        <v>942.59999999999991</v>
      </c>
      <c r="J154" s="37">
        <v>958.25</v>
      </c>
      <c r="K154" s="28">
        <v>926.95</v>
      </c>
      <c r="L154" s="28">
        <v>895</v>
      </c>
      <c r="M154" s="28">
        <v>10.418340000000001</v>
      </c>
      <c r="N154" s="1"/>
      <c r="O154" s="1"/>
    </row>
    <row r="155" spans="1:15" ht="12.75" customHeight="1">
      <c r="A155" s="53">
        <v>146</v>
      </c>
      <c r="B155" s="28" t="s">
        <v>170</v>
      </c>
      <c r="C155" s="28">
        <v>133.80000000000001</v>
      </c>
      <c r="D155" s="37">
        <v>134.66666666666666</v>
      </c>
      <c r="E155" s="37">
        <v>132.58333333333331</v>
      </c>
      <c r="F155" s="37">
        <v>131.36666666666665</v>
      </c>
      <c r="G155" s="37">
        <v>129.2833333333333</v>
      </c>
      <c r="H155" s="37">
        <v>135.88333333333333</v>
      </c>
      <c r="I155" s="37">
        <v>137.96666666666664</v>
      </c>
      <c r="J155" s="37">
        <v>139.18333333333334</v>
      </c>
      <c r="K155" s="28">
        <v>136.75</v>
      </c>
      <c r="L155" s="28">
        <v>133.44999999999999</v>
      </c>
      <c r="M155" s="28">
        <v>158.29467</v>
      </c>
      <c r="N155" s="1"/>
      <c r="O155" s="1"/>
    </row>
    <row r="156" spans="1:15" ht="12.75" customHeight="1">
      <c r="A156" s="53">
        <v>147</v>
      </c>
      <c r="B156" s="28" t="s">
        <v>269</v>
      </c>
      <c r="C156" s="28">
        <v>186.9</v>
      </c>
      <c r="D156" s="37">
        <v>190.51666666666665</v>
      </c>
      <c r="E156" s="37">
        <v>182.0333333333333</v>
      </c>
      <c r="F156" s="37">
        <v>177.16666666666666</v>
      </c>
      <c r="G156" s="37">
        <v>168.68333333333331</v>
      </c>
      <c r="H156" s="37">
        <v>195.3833333333333</v>
      </c>
      <c r="I156" s="37">
        <v>203.86666666666665</v>
      </c>
      <c r="J156" s="37">
        <v>208.73333333333329</v>
      </c>
      <c r="K156" s="28">
        <v>199</v>
      </c>
      <c r="L156" s="28">
        <v>185.65</v>
      </c>
      <c r="M156" s="28">
        <v>37.190190000000001</v>
      </c>
      <c r="N156" s="1"/>
      <c r="O156" s="1"/>
    </row>
    <row r="157" spans="1:15" ht="12.75" customHeight="1">
      <c r="A157" s="53">
        <v>148</v>
      </c>
      <c r="B157" s="28" t="s">
        <v>841</v>
      </c>
      <c r="C157" s="28">
        <v>826.75</v>
      </c>
      <c r="D157" s="37">
        <v>829.81666666666661</v>
      </c>
      <c r="E157" s="37">
        <v>818.18333333333317</v>
      </c>
      <c r="F157" s="37">
        <v>809.61666666666656</v>
      </c>
      <c r="G157" s="37">
        <v>797.98333333333312</v>
      </c>
      <c r="H157" s="37">
        <v>838.38333333333321</v>
      </c>
      <c r="I157" s="37">
        <v>850.01666666666665</v>
      </c>
      <c r="J157" s="37">
        <v>858.58333333333326</v>
      </c>
      <c r="K157" s="28">
        <v>841.45</v>
      </c>
      <c r="L157" s="28">
        <v>821.25</v>
      </c>
      <c r="M157" s="28">
        <v>25.08568</v>
      </c>
      <c r="N157" s="1"/>
      <c r="O157" s="1"/>
    </row>
    <row r="158" spans="1:15" ht="12.75" customHeight="1">
      <c r="A158" s="53">
        <v>149</v>
      </c>
      <c r="B158" s="28" t="s">
        <v>443</v>
      </c>
      <c r="C158" s="28">
        <v>3337.6</v>
      </c>
      <c r="D158" s="37">
        <v>3350.1833333333329</v>
      </c>
      <c r="E158" s="37">
        <v>3312.6166666666659</v>
      </c>
      <c r="F158" s="37">
        <v>3287.6333333333328</v>
      </c>
      <c r="G158" s="37">
        <v>3250.0666666666657</v>
      </c>
      <c r="H158" s="37">
        <v>3375.1666666666661</v>
      </c>
      <c r="I158" s="37">
        <v>3412.7333333333327</v>
      </c>
      <c r="J158" s="37">
        <v>3437.7166666666662</v>
      </c>
      <c r="K158" s="28">
        <v>3387.75</v>
      </c>
      <c r="L158" s="28">
        <v>3325.2</v>
      </c>
      <c r="M158" s="28">
        <v>0.39199000000000001</v>
      </c>
      <c r="N158" s="1"/>
      <c r="O158" s="1"/>
    </row>
    <row r="159" spans="1:15" ht="12.75" customHeight="1">
      <c r="A159" s="53">
        <v>150</v>
      </c>
      <c r="B159" s="28" t="s">
        <v>842</v>
      </c>
      <c r="C159" s="28">
        <v>560.5</v>
      </c>
      <c r="D159" s="37">
        <v>561</v>
      </c>
      <c r="E159" s="37">
        <v>549.5</v>
      </c>
      <c r="F159" s="37">
        <v>538.5</v>
      </c>
      <c r="G159" s="37">
        <v>527</v>
      </c>
      <c r="H159" s="37">
        <v>572</v>
      </c>
      <c r="I159" s="37">
        <v>583.5</v>
      </c>
      <c r="J159" s="37">
        <v>594.5</v>
      </c>
      <c r="K159" s="28">
        <v>572.5</v>
      </c>
      <c r="L159" s="28">
        <v>550</v>
      </c>
      <c r="M159" s="28">
        <v>7.5827900000000001</v>
      </c>
      <c r="N159" s="1"/>
      <c r="O159" s="1"/>
    </row>
    <row r="160" spans="1:15" ht="12.75" customHeight="1">
      <c r="A160" s="53">
        <v>151</v>
      </c>
      <c r="B160" s="28" t="s">
        <v>177</v>
      </c>
      <c r="C160" s="28">
        <v>3276.45</v>
      </c>
      <c r="D160" s="37">
        <v>3262.1333333333332</v>
      </c>
      <c r="E160" s="37">
        <v>3233.2666666666664</v>
      </c>
      <c r="F160" s="37">
        <v>3190.083333333333</v>
      </c>
      <c r="G160" s="37">
        <v>3161.2166666666662</v>
      </c>
      <c r="H160" s="37">
        <v>3305.3166666666666</v>
      </c>
      <c r="I160" s="37">
        <v>3334.1833333333334</v>
      </c>
      <c r="J160" s="37">
        <v>3377.3666666666668</v>
      </c>
      <c r="K160" s="28">
        <v>3291</v>
      </c>
      <c r="L160" s="28">
        <v>3218.95</v>
      </c>
      <c r="M160" s="28">
        <v>3.6484700000000001</v>
      </c>
      <c r="N160" s="1"/>
      <c r="O160" s="1"/>
    </row>
    <row r="161" spans="1:15" ht="12.75" customHeight="1">
      <c r="A161" s="53">
        <v>152</v>
      </c>
      <c r="B161" s="28" t="s">
        <v>171</v>
      </c>
      <c r="C161" s="28">
        <v>48387.4</v>
      </c>
      <c r="D161" s="37">
        <v>48348.350000000006</v>
      </c>
      <c r="E161" s="37">
        <v>47869.150000000009</v>
      </c>
      <c r="F161" s="37">
        <v>47350.9</v>
      </c>
      <c r="G161" s="37">
        <v>46871.700000000004</v>
      </c>
      <c r="H161" s="37">
        <v>48866.600000000013</v>
      </c>
      <c r="I161" s="37">
        <v>49345.80000000001</v>
      </c>
      <c r="J161" s="37">
        <v>49864.050000000017</v>
      </c>
      <c r="K161" s="28">
        <v>48827.55</v>
      </c>
      <c r="L161" s="28">
        <v>47830.1</v>
      </c>
      <c r="M161" s="28">
        <v>0.11583</v>
      </c>
      <c r="N161" s="1"/>
      <c r="O161" s="1"/>
    </row>
    <row r="162" spans="1:15" ht="12.75" customHeight="1">
      <c r="A162" s="53">
        <v>153</v>
      </c>
      <c r="B162" s="28" t="s">
        <v>448</v>
      </c>
      <c r="C162" s="28">
        <v>3643.4</v>
      </c>
      <c r="D162" s="37">
        <v>3680.8166666666671</v>
      </c>
      <c r="E162" s="37">
        <v>3577.6333333333341</v>
      </c>
      <c r="F162" s="37">
        <v>3511.8666666666672</v>
      </c>
      <c r="G162" s="37">
        <v>3408.6833333333343</v>
      </c>
      <c r="H162" s="37">
        <v>3746.5833333333339</v>
      </c>
      <c r="I162" s="37">
        <v>3849.7666666666673</v>
      </c>
      <c r="J162" s="37">
        <v>3915.5333333333338</v>
      </c>
      <c r="K162" s="28">
        <v>3784</v>
      </c>
      <c r="L162" s="28">
        <v>3615.05</v>
      </c>
      <c r="M162" s="28">
        <v>3.17435</v>
      </c>
      <c r="N162" s="1"/>
      <c r="O162" s="1"/>
    </row>
    <row r="163" spans="1:15" ht="12.75" customHeight="1">
      <c r="A163" s="53">
        <v>154</v>
      </c>
      <c r="B163" s="28" t="s">
        <v>173</v>
      </c>
      <c r="C163" s="28">
        <v>210.95</v>
      </c>
      <c r="D163" s="37">
        <v>210.71666666666667</v>
      </c>
      <c r="E163" s="37">
        <v>208.98333333333335</v>
      </c>
      <c r="F163" s="37">
        <v>207.01666666666668</v>
      </c>
      <c r="G163" s="37">
        <v>205.28333333333336</v>
      </c>
      <c r="H163" s="37">
        <v>212.68333333333334</v>
      </c>
      <c r="I163" s="37">
        <v>214.41666666666663</v>
      </c>
      <c r="J163" s="37">
        <v>216.38333333333333</v>
      </c>
      <c r="K163" s="28">
        <v>212.45</v>
      </c>
      <c r="L163" s="28">
        <v>208.75</v>
      </c>
      <c r="M163" s="28">
        <v>14.54468</v>
      </c>
      <c r="N163" s="1"/>
      <c r="O163" s="1"/>
    </row>
    <row r="164" spans="1:15" ht="12.75" customHeight="1">
      <c r="A164" s="53">
        <v>155</v>
      </c>
      <c r="B164" s="28" t="s">
        <v>176</v>
      </c>
      <c r="C164" s="28">
        <v>2636.8</v>
      </c>
      <c r="D164" s="37">
        <v>2640.2166666666667</v>
      </c>
      <c r="E164" s="37">
        <v>2609.3833333333332</v>
      </c>
      <c r="F164" s="37">
        <v>2581.9666666666667</v>
      </c>
      <c r="G164" s="37">
        <v>2551.1333333333332</v>
      </c>
      <c r="H164" s="37">
        <v>2667.6333333333332</v>
      </c>
      <c r="I164" s="37">
        <v>2698.4666666666662</v>
      </c>
      <c r="J164" s="37">
        <v>2725.8833333333332</v>
      </c>
      <c r="K164" s="28">
        <v>2671.05</v>
      </c>
      <c r="L164" s="28">
        <v>2612.8000000000002</v>
      </c>
      <c r="M164" s="28">
        <v>10.14686</v>
      </c>
      <c r="N164" s="1"/>
      <c r="O164" s="1"/>
    </row>
    <row r="165" spans="1:15" ht="12.75" customHeight="1">
      <c r="A165" s="53">
        <v>156</v>
      </c>
      <c r="B165" s="28" t="s">
        <v>172</v>
      </c>
      <c r="C165" s="28">
        <v>1821.15</v>
      </c>
      <c r="D165" s="37">
        <v>1815.0666666666666</v>
      </c>
      <c r="E165" s="37">
        <v>1792.1333333333332</v>
      </c>
      <c r="F165" s="37">
        <v>1763.1166666666666</v>
      </c>
      <c r="G165" s="37">
        <v>1740.1833333333332</v>
      </c>
      <c r="H165" s="37">
        <v>1844.0833333333333</v>
      </c>
      <c r="I165" s="37">
        <v>1867.0166666666667</v>
      </c>
      <c r="J165" s="37">
        <v>1896.0333333333333</v>
      </c>
      <c r="K165" s="28">
        <v>1838</v>
      </c>
      <c r="L165" s="28">
        <v>1786.05</v>
      </c>
      <c r="M165" s="28">
        <v>12.964600000000001</v>
      </c>
      <c r="N165" s="1"/>
      <c r="O165" s="1"/>
    </row>
    <row r="166" spans="1:15" ht="12.75" customHeight="1">
      <c r="A166" s="53">
        <v>157</v>
      </c>
      <c r="B166" s="28" t="s">
        <v>270</v>
      </c>
      <c r="C166" s="28">
        <v>2421.15</v>
      </c>
      <c r="D166" s="37">
        <v>2401.5833333333335</v>
      </c>
      <c r="E166" s="37">
        <v>2370.166666666667</v>
      </c>
      <c r="F166" s="37">
        <v>2319.1833333333334</v>
      </c>
      <c r="G166" s="37">
        <v>2287.7666666666669</v>
      </c>
      <c r="H166" s="37">
        <v>2452.5666666666671</v>
      </c>
      <c r="I166" s="37">
        <v>2483.983333333334</v>
      </c>
      <c r="J166" s="37">
        <v>2534.9666666666672</v>
      </c>
      <c r="K166" s="28">
        <v>2433</v>
      </c>
      <c r="L166" s="28">
        <v>2350.6</v>
      </c>
      <c r="M166" s="28">
        <v>6.6082999999999998</v>
      </c>
      <c r="N166" s="1"/>
      <c r="O166" s="1"/>
    </row>
    <row r="167" spans="1:15" ht="12.75" customHeight="1">
      <c r="A167" s="53">
        <v>158</v>
      </c>
      <c r="B167" s="28" t="s">
        <v>174</v>
      </c>
      <c r="C167" s="28">
        <v>118.35</v>
      </c>
      <c r="D167" s="37">
        <v>118.19999999999999</v>
      </c>
      <c r="E167" s="37">
        <v>117.59999999999998</v>
      </c>
      <c r="F167" s="37">
        <v>116.85</v>
      </c>
      <c r="G167" s="37">
        <v>116.24999999999999</v>
      </c>
      <c r="H167" s="37">
        <v>118.94999999999997</v>
      </c>
      <c r="I167" s="37">
        <v>119.55</v>
      </c>
      <c r="J167" s="37">
        <v>120.29999999999997</v>
      </c>
      <c r="K167" s="28">
        <v>118.8</v>
      </c>
      <c r="L167" s="28">
        <v>117.45</v>
      </c>
      <c r="M167" s="28">
        <v>31.751139999999999</v>
      </c>
      <c r="N167" s="1"/>
      <c r="O167" s="1"/>
    </row>
    <row r="168" spans="1:15" ht="12.75" customHeight="1">
      <c r="A168" s="53">
        <v>159</v>
      </c>
      <c r="B168" s="28" t="s">
        <v>179</v>
      </c>
      <c r="C168" s="28">
        <v>223.5</v>
      </c>
      <c r="D168" s="37">
        <v>222.98333333333335</v>
      </c>
      <c r="E168" s="37">
        <v>221.06666666666669</v>
      </c>
      <c r="F168" s="37">
        <v>218.63333333333335</v>
      </c>
      <c r="G168" s="37">
        <v>216.7166666666667</v>
      </c>
      <c r="H168" s="37">
        <v>225.41666666666669</v>
      </c>
      <c r="I168" s="37">
        <v>227.33333333333331</v>
      </c>
      <c r="J168" s="37">
        <v>229.76666666666668</v>
      </c>
      <c r="K168" s="28">
        <v>224.9</v>
      </c>
      <c r="L168" s="28">
        <v>220.55</v>
      </c>
      <c r="M168" s="28">
        <v>64.389499999999998</v>
      </c>
      <c r="N168" s="1"/>
      <c r="O168" s="1"/>
    </row>
    <row r="169" spans="1:15" ht="12.75" customHeight="1">
      <c r="A169" s="53">
        <v>160</v>
      </c>
      <c r="B169" s="28" t="s">
        <v>271</v>
      </c>
      <c r="C169" s="28">
        <v>435.55</v>
      </c>
      <c r="D169" s="37">
        <v>432.75</v>
      </c>
      <c r="E169" s="37">
        <v>426.8</v>
      </c>
      <c r="F169" s="37">
        <v>418.05</v>
      </c>
      <c r="G169" s="37">
        <v>412.1</v>
      </c>
      <c r="H169" s="37">
        <v>441.5</v>
      </c>
      <c r="I169" s="37">
        <v>447.45000000000005</v>
      </c>
      <c r="J169" s="37">
        <v>456.2</v>
      </c>
      <c r="K169" s="28">
        <v>438.7</v>
      </c>
      <c r="L169" s="28">
        <v>424</v>
      </c>
      <c r="M169" s="28">
        <v>3.6660499999999998</v>
      </c>
      <c r="N169" s="1"/>
      <c r="O169" s="1"/>
    </row>
    <row r="170" spans="1:15" ht="12.75" customHeight="1">
      <c r="A170" s="53">
        <v>161</v>
      </c>
      <c r="B170" s="28" t="s">
        <v>272</v>
      </c>
      <c r="C170" s="28">
        <v>14502.5</v>
      </c>
      <c r="D170" s="37">
        <v>14527.166666666666</v>
      </c>
      <c r="E170" s="37">
        <v>14311.483333333332</v>
      </c>
      <c r="F170" s="37">
        <v>14120.466666666665</v>
      </c>
      <c r="G170" s="37">
        <v>13904.783333333331</v>
      </c>
      <c r="H170" s="37">
        <v>14718.183333333332</v>
      </c>
      <c r="I170" s="37">
        <v>14933.866666666667</v>
      </c>
      <c r="J170" s="37">
        <v>15124.883333333333</v>
      </c>
      <c r="K170" s="28">
        <v>14742.85</v>
      </c>
      <c r="L170" s="28">
        <v>14336.15</v>
      </c>
      <c r="M170" s="28">
        <v>4.9820000000000003E-2</v>
      </c>
      <c r="N170" s="1"/>
      <c r="O170" s="1"/>
    </row>
    <row r="171" spans="1:15" ht="12.75" customHeight="1">
      <c r="A171" s="53">
        <v>162</v>
      </c>
      <c r="B171" s="28" t="s">
        <v>178</v>
      </c>
      <c r="C171" s="28">
        <v>33</v>
      </c>
      <c r="D171" s="37">
        <v>33.1</v>
      </c>
      <c r="E171" s="37">
        <v>32.700000000000003</v>
      </c>
      <c r="F171" s="37">
        <v>32.4</v>
      </c>
      <c r="G171" s="37">
        <v>32</v>
      </c>
      <c r="H171" s="37">
        <v>33.400000000000006</v>
      </c>
      <c r="I171" s="37">
        <v>33.799999999999997</v>
      </c>
      <c r="J171" s="37">
        <v>34.100000000000009</v>
      </c>
      <c r="K171" s="28">
        <v>33.5</v>
      </c>
      <c r="L171" s="28">
        <v>32.799999999999997</v>
      </c>
      <c r="M171" s="28">
        <v>220.44562999999999</v>
      </c>
      <c r="N171" s="1"/>
      <c r="O171" s="1"/>
    </row>
    <row r="172" spans="1:15" ht="12.75" customHeight="1">
      <c r="A172" s="53">
        <v>163</v>
      </c>
      <c r="B172" s="28" t="s">
        <v>184</v>
      </c>
      <c r="C172" s="28">
        <v>133.6</v>
      </c>
      <c r="D172" s="37">
        <v>133.30000000000001</v>
      </c>
      <c r="E172" s="37">
        <v>132.60000000000002</v>
      </c>
      <c r="F172" s="37">
        <v>131.60000000000002</v>
      </c>
      <c r="G172" s="37">
        <v>130.90000000000003</v>
      </c>
      <c r="H172" s="37">
        <v>134.30000000000001</v>
      </c>
      <c r="I172" s="37">
        <v>135</v>
      </c>
      <c r="J172" s="37">
        <v>136</v>
      </c>
      <c r="K172" s="28">
        <v>134</v>
      </c>
      <c r="L172" s="28">
        <v>132.30000000000001</v>
      </c>
      <c r="M172" s="28">
        <v>27.84496</v>
      </c>
      <c r="N172" s="1"/>
      <c r="O172" s="1"/>
    </row>
    <row r="173" spans="1:15" ht="12.75" customHeight="1">
      <c r="A173" s="53">
        <v>164</v>
      </c>
      <c r="B173" s="28" t="s">
        <v>185</v>
      </c>
      <c r="C173" s="28">
        <v>2582.5</v>
      </c>
      <c r="D173" s="37">
        <v>2576.4833333333331</v>
      </c>
      <c r="E173" s="37">
        <v>2563.0666666666662</v>
      </c>
      <c r="F173" s="37">
        <v>2543.6333333333332</v>
      </c>
      <c r="G173" s="37">
        <v>2530.2166666666662</v>
      </c>
      <c r="H173" s="37">
        <v>2595.9166666666661</v>
      </c>
      <c r="I173" s="37">
        <v>2609.333333333333</v>
      </c>
      <c r="J173" s="37">
        <v>2628.766666666666</v>
      </c>
      <c r="K173" s="28">
        <v>2589.9</v>
      </c>
      <c r="L173" s="28">
        <v>2557.0500000000002</v>
      </c>
      <c r="M173" s="28">
        <v>49.494419999999998</v>
      </c>
      <c r="N173" s="1"/>
      <c r="O173" s="1"/>
    </row>
    <row r="174" spans="1:15" ht="12.75" customHeight="1">
      <c r="A174" s="53">
        <v>165</v>
      </c>
      <c r="B174" s="28" t="s">
        <v>273</v>
      </c>
      <c r="C174" s="28">
        <v>907</v>
      </c>
      <c r="D174" s="37">
        <v>911.18333333333339</v>
      </c>
      <c r="E174" s="37">
        <v>897.86666666666679</v>
      </c>
      <c r="F174" s="37">
        <v>888.73333333333335</v>
      </c>
      <c r="G174" s="37">
        <v>875.41666666666674</v>
      </c>
      <c r="H174" s="37">
        <v>920.31666666666683</v>
      </c>
      <c r="I174" s="37">
        <v>933.63333333333344</v>
      </c>
      <c r="J174" s="37">
        <v>942.76666666666688</v>
      </c>
      <c r="K174" s="28">
        <v>924.5</v>
      </c>
      <c r="L174" s="28">
        <v>902.05</v>
      </c>
      <c r="M174" s="28">
        <v>9.7088099999999997</v>
      </c>
      <c r="N174" s="1"/>
      <c r="O174" s="1"/>
    </row>
    <row r="175" spans="1:15" ht="12.75" customHeight="1">
      <c r="A175" s="53">
        <v>166</v>
      </c>
      <c r="B175" s="28" t="s">
        <v>187</v>
      </c>
      <c r="C175" s="28">
        <v>1273.2</v>
      </c>
      <c r="D175" s="37">
        <v>1278.8500000000001</v>
      </c>
      <c r="E175" s="37">
        <v>1263.4000000000003</v>
      </c>
      <c r="F175" s="37">
        <v>1253.6000000000001</v>
      </c>
      <c r="G175" s="37">
        <v>1238.1500000000003</v>
      </c>
      <c r="H175" s="37">
        <v>1288.6500000000003</v>
      </c>
      <c r="I175" s="37">
        <v>1304.1000000000001</v>
      </c>
      <c r="J175" s="37">
        <v>1313.9000000000003</v>
      </c>
      <c r="K175" s="28">
        <v>1294.3</v>
      </c>
      <c r="L175" s="28">
        <v>1269.05</v>
      </c>
      <c r="M175" s="28">
        <v>11.8771</v>
      </c>
      <c r="N175" s="1"/>
      <c r="O175" s="1"/>
    </row>
    <row r="176" spans="1:15" ht="12.75" customHeight="1">
      <c r="A176" s="53">
        <v>167</v>
      </c>
      <c r="B176" s="28" t="s">
        <v>191</v>
      </c>
      <c r="C176" s="28">
        <v>2436.8000000000002</v>
      </c>
      <c r="D176" s="37">
        <v>2452.9500000000003</v>
      </c>
      <c r="E176" s="37">
        <v>2397.9000000000005</v>
      </c>
      <c r="F176" s="37">
        <v>2359.0000000000005</v>
      </c>
      <c r="G176" s="37">
        <v>2303.9500000000007</v>
      </c>
      <c r="H176" s="37">
        <v>2491.8500000000004</v>
      </c>
      <c r="I176" s="37">
        <v>2546.9000000000005</v>
      </c>
      <c r="J176" s="37">
        <v>2585.8000000000002</v>
      </c>
      <c r="K176" s="28">
        <v>2508</v>
      </c>
      <c r="L176" s="28">
        <v>2414.0500000000002</v>
      </c>
      <c r="M176" s="28">
        <v>5.3805399999999999</v>
      </c>
      <c r="N176" s="1"/>
      <c r="O176" s="1"/>
    </row>
    <row r="177" spans="1:15" ht="12.75" customHeight="1">
      <c r="A177" s="53">
        <v>168</v>
      </c>
      <c r="B177" s="28" t="s">
        <v>189</v>
      </c>
      <c r="C177" s="28">
        <v>21104.9</v>
      </c>
      <c r="D177" s="37">
        <v>21136.633333333335</v>
      </c>
      <c r="E177" s="37">
        <v>20823.26666666667</v>
      </c>
      <c r="F177" s="37">
        <v>20541.633333333335</v>
      </c>
      <c r="G177" s="37">
        <v>20228.26666666667</v>
      </c>
      <c r="H177" s="37">
        <v>21418.26666666667</v>
      </c>
      <c r="I177" s="37">
        <v>21731.633333333331</v>
      </c>
      <c r="J177" s="37">
        <v>22013.26666666667</v>
      </c>
      <c r="K177" s="28">
        <v>21450</v>
      </c>
      <c r="L177" s="28">
        <v>20855</v>
      </c>
      <c r="M177" s="28">
        <v>0.25095000000000001</v>
      </c>
      <c r="N177" s="1"/>
      <c r="O177" s="1"/>
    </row>
    <row r="178" spans="1:15" ht="12.75" customHeight="1">
      <c r="A178" s="53">
        <v>169</v>
      </c>
      <c r="B178" s="28" t="s">
        <v>192</v>
      </c>
      <c r="C178" s="28">
        <v>1396.4</v>
      </c>
      <c r="D178" s="37">
        <v>1397.0666666666666</v>
      </c>
      <c r="E178" s="37">
        <v>1384.5333333333333</v>
      </c>
      <c r="F178" s="37">
        <v>1372.6666666666667</v>
      </c>
      <c r="G178" s="37">
        <v>1360.1333333333334</v>
      </c>
      <c r="H178" s="37">
        <v>1408.9333333333332</v>
      </c>
      <c r="I178" s="37">
        <v>1421.4666666666665</v>
      </c>
      <c r="J178" s="37">
        <v>1433.333333333333</v>
      </c>
      <c r="K178" s="28">
        <v>1409.6</v>
      </c>
      <c r="L178" s="28">
        <v>1385.2</v>
      </c>
      <c r="M178" s="28">
        <v>8.0079600000000006</v>
      </c>
      <c r="N178" s="1"/>
      <c r="O178" s="1"/>
    </row>
    <row r="179" spans="1:15" ht="12.75" customHeight="1">
      <c r="A179" s="53">
        <v>170</v>
      </c>
      <c r="B179" s="28" t="s">
        <v>190</v>
      </c>
      <c r="C179" s="28">
        <v>2807.8</v>
      </c>
      <c r="D179" s="37">
        <v>2817.8666666666668</v>
      </c>
      <c r="E179" s="37">
        <v>2785.9333333333334</v>
      </c>
      <c r="F179" s="37">
        <v>2764.0666666666666</v>
      </c>
      <c r="G179" s="37">
        <v>2732.1333333333332</v>
      </c>
      <c r="H179" s="37">
        <v>2839.7333333333336</v>
      </c>
      <c r="I179" s="37">
        <v>2871.666666666667</v>
      </c>
      <c r="J179" s="37">
        <v>2893.5333333333338</v>
      </c>
      <c r="K179" s="28">
        <v>2849.8</v>
      </c>
      <c r="L179" s="28">
        <v>2796</v>
      </c>
      <c r="M179" s="28">
        <v>6.4317000000000002</v>
      </c>
      <c r="N179" s="1"/>
      <c r="O179" s="1"/>
    </row>
    <row r="180" spans="1:15" ht="12.75" customHeight="1">
      <c r="A180" s="53">
        <v>171</v>
      </c>
      <c r="B180" s="28" t="s">
        <v>826</v>
      </c>
      <c r="C180" s="28">
        <v>567.4</v>
      </c>
      <c r="D180" s="37">
        <v>567.7833333333333</v>
      </c>
      <c r="E180" s="37">
        <v>561.86666666666656</v>
      </c>
      <c r="F180" s="37">
        <v>556.33333333333326</v>
      </c>
      <c r="G180" s="37">
        <v>550.41666666666652</v>
      </c>
      <c r="H180" s="37">
        <v>573.31666666666661</v>
      </c>
      <c r="I180" s="37">
        <v>579.23333333333335</v>
      </c>
      <c r="J180" s="37">
        <v>584.76666666666665</v>
      </c>
      <c r="K180" s="28">
        <v>573.70000000000005</v>
      </c>
      <c r="L180" s="28">
        <v>562.25</v>
      </c>
      <c r="M180" s="28">
        <v>6.89194</v>
      </c>
      <c r="N180" s="1"/>
      <c r="O180" s="1"/>
    </row>
    <row r="181" spans="1:15" ht="12.75" customHeight="1">
      <c r="A181" s="53">
        <v>172</v>
      </c>
      <c r="B181" s="28" t="s">
        <v>188</v>
      </c>
      <c r="C181" s="28">
        <v>514.70000000000005</v>
      </c>
      <c r="D181" s="37">
        <v>517.19999999999993</v>
      </c>
      <c r="E181" s="37">
        <v>510.89999999999986</v>
      </c>
      <c r="F181" s="37">
        <v>507.09999999999991</v>
      </c>
      <c r="G181" s="37">
        <v>500.79999999999984</v>
      </c>
      <c r="H181" s="37">
        <v>520.99999999999989</v>
      </c>
      <c r="I181" s="37">
        <v>527.29999999999984</v>
      </c>
      <c r="J181" s="37">
        <v>531.09999999999991</v>
      </c>
      <c r="K181" s="28">
        <v>523.5</v>
      </c>
      <c r="L181" s="28">
        <v>513.4</v>
      </c>
      <c r="M181" s="28">
        <v>169.04150999999999</v>
      </c>
      <c r="N181" s="1"/>
      <c r="O181" s="1"/>
    </row>
    <row r="182" spans="1:15" ht="12.75" customHeight="1">
      <c r="A182" s="53">
        <v>173</v>
      </c>
      <c r="B182" s="28" t="s">
        <v>186</v>
      </c>
      <c r="C182" s="28">
        <v>79.900000000000006</v>
      </c>
      <c r="D182" s="37">
        <v>79.283333333333331</v>
      </c>
      <c r="E182" s="37">
        <v>78.266666666666666</v>
      </c>
      <c r="F182" s="37">
        <v>76.63333333333334</v>
      </c>
      <c r="G182" s="37">
        <v>75.616666666666674</v>
      </c>
      <c r="H182" s="37">
        <v>80.916666666666657</v>
      </c>
      <c r="I182" s="37">
        <v>81.933333333333309</v>
      </c>
      <c r="J182" s="37">
        <v>83.566666666666649</v>
      </c>
      <c r="K182" s="28">
        <v>80.3</v>
      </c>
      <c r="L182" s="28">
        <v>77.650000000000006</v>
      </c>
      <c r="M182" s="28">
        <v>355.59062999999998</v>
      </c>
      <c r="N182" s="1"/>
      <c r="O182" s="1"/>
    </row>
    <row r="183" spans="1:15" ht="12.75" customHeight="1">
      <c r="A183" s="53">
        <v>174</v>
      </c>
      <c r="B183" s="28" t="s">
        <v>193</v>
      </c>
      <c r="C183" s="28">
        <v>919.7</v>
      </c>
      <c r="D183" s="37">
        <v>919.9666666666667</v>
      </c>
      <c r="E183" s="37">
        <v>912.93333333333339</v>
      </c>
      <c r="F183" s="37">
        <v>906.16666666666674</v>
      </c>
      <c r="G183" s="37">
        <v>899.13333333333344</v>
      </c>
      <c r="H183" s="37">
        <v>926.73333333333335</v>
      </c>
      <c r="I183" s="37">
        <v>933.76666666666665</v>
      </c>
      <c r="J183" s="37">
        <v>940.5333333333333</v>
      </c>
      <c r="K183" s="28">
        <v>927</v>
      </c>
      <c r="L183" s="28">
        <v>913.2</v>
      </c>
      <c r="M183" s="28">
        <v>30.778700000000001</v>
      </c>
      <c r="N183" s="1"/>
      <c r="O183" s="1"/>
    </row>
    <row r="184" spans="1:15" ht="12.75" customHeight="1">
      <c r="A184" s="53">
        <v>175</v>
      </c>
      <c r="B184" s="28" t="s">
        <v>194</v>
      </c>
      <c r="C184" s="28">
        <v>464.75</v>
      </c>
      <c r="D184" s="37">
        <v>465.61666666666662</v>
      </c>
      <c r="E184" s="37">
        <v>460.23333333333323</v>
      </c>
      <c r="F184" s="37">
        <v>455.71666666666664</v>
      </c>
      <c r="G184" s="37">
        <v>450.33333333333326</v>
      </c>
      <c r="H184" s="37">
        <v>470.13333333333321</v>
      </c>
      <c r="I184" s="37">
        <v>475.51666666666654</v>
      </c>
      <c r="J184" s="37">
        <v>480.03333333333319</v>
      </c>
      <c r="K184" s="28">
        <v>471</v>
      </c>
      <c r="L184" s="28">
        <v>461.1</v>
      </c>
      <c r="M184" s="28">
        <v>4.7223499999999996</v>
      </c>
      <c r="N184" s="1"/>
      <c r="O184" s="1"/>
    </row>
    <row r="185" spans="1:15" ht="12.75" customHeight="1">
      <c r="A185" s="53">
        <v>176</v>
      </c>
      <c r="B185" s="28" t="s">
        <v>275</v>
      </c>
      <c r="C185" s="28">
        <v>577.79999999999995</v>
      </c>
      <c r="D185" s="37">
        <v>577.09999999999991</v>
      </c>
      <c r="E185" s="37">
        <v>571.29999999999984</v>
      </c>
      <c r="F185" s="37">
        <v>564.79999999999995</v>
      </c>
      <c r="G185" s="37">
        <v>558.99999999999989</v>
      </c>
      <c r="H185" s="37">
        <v>583.5999999999998</v>
      </c>
      <c r="I185" s="37">
        <v>589.4</v>
      </c>
      <c r="J185" s="37">
        <v>595.89999999999975</v>
      </c>
      <c r="K185" s="28">
        <v>582.9</v>
      </c>
      <c r="L185" s="28">
        <v>570.6</v>
      </c>
      <c r="M185" s="28">
        <v>3.7597900000000002</v>
      </c>
      <c r="N185" s="1"/>
      <c r="O185" s="1"/>
    </row>
    <row r="186" spans="1:15" ht="12.75" customHeight="1">
      <c r="A186" s="53">
        <v>177</v>
      </c>
      <c r="B186" s="28" t="s">
        <v>206</v>
      </c>
      <c r="C186" s="28">
        <v>966.6</v>
      </c>
      <c r="D186" s="37">
        <v>961.9</v>
      </c>
      <c r="E186" s="37">
        <v>954.8</v>
      </c>
      <c r="F186" s="37">
        <v>943</v>
      </c>
      <c r="G186" s="37">
        <v>935.9</v>
      </c>
      <c r="H186" s="37">
        <v>973.69999999999993</v>
      </c>
      <c r="I186" s="37">
        <v>980.80000000000007</v>
      </c>
      <c r="J186" s="37">
        <v>992.59999999999991</v>
      </c>
      <c r="K186" s="28">
        <v>969</v>
      </c>
      <c r="L186" s="28">
        <v>950.1</v>
      </c>
      <c r="M186" s="28">
        <v>12.4742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1074.1500000000001</v>
      </c>
      <c r="D187" s="37">
        <v>1056.9333333333332</v>
      </c>
      <c r="E187" s="37">
        <v>1027.3166666666664</v>
      </c>
      <c r="F187" s="37">
        <v>980.48333333333323</v>
      </c>
      <c r="G187" s="37">
        <v>950.86666666666645</v>
      </c>
      <c r="H187" s="37">
        <v>1103.7666666666664</v>
      </c>
      <c r="I187" s="37">
        <v>1133.3833333333332</v>
      </c>
      <c r="J187" s="37">
        <v>1180.2166666666662</v>
      </c>
      <c r="K187" s="28">
        <v>1086.55</v>
      </c>
      <c r="L187" s="28">
        <v>1010.1</v>
      </c>
      <c r="M187" s="28">
        <v>155.04356999999999</v>
      </c>
      <c r="N187" s="1"/>
      <c r="O187" s="1"/>
    </row>
    <row r="188" spans="1:15" ht="12.75" customHeight="1">
      <c r="A188" s="53">
        <v>179</v>
      </c>
      <c r="B188" s="28" t="s">
        <v>503</v>
      </c>
      <c r="C188" s="28">
        <v>1083.5999999999999</v>
      </c>
      <c r="D188" s="37">
        <v>1085.8999999999999</v>
      </c>
      <c r="E188" s="37">
        <v>1072.7999999999997</v>
      </c>
      <c r="F188" s="37">
        <v>1061.9999999999998</v>
      </c>
      <c r="G188" s="37">
        <v>1048.8999999999996</v>
      </c>
      <c r="H188" s="37">
        <v>1096.6999999999998</v>
      </c>
      <c r="I188" s="37">
        <v>1109.7999999999997</v>
      </c>
      <c r="J188" s="37">
        <v>1120.5999999999999</v>
      </c>
      <c r="K188" s="28">
        <v>1099</v>
      </c>
      <c r="L188" s="28">
        <v>1075.0999999999999</v>
      </c>
      <c r="M188" s="28">
        <v>3.7126700000000001</v>
      </c>
      <c r="N188" s="1"/>
      <c r="O188" s="1"/>
    </row>
    <row r="189" spans="1:15" ht="12.75" customHeight="1">
      <c r="A189" s="53">
        <v>180</v>
      </c>
      <c r="B189" s="28" t="s">
        <v>200</v>
      </c>
      <c r="C189" s="28">
        <v>3354.25</v>
      </c>
      <c r="D189" s="37">
        <v>3358.0833333333335</v>
      </c>
      <c r="E189" s="37">
        <v>3331.166666666667</v>
      </c>
      <c r="F189" s="37">
        <v>3308.0833333333335</v>
      </c>
      <c r="G189" s="37">
        <v>3281.166666666667</v>
      </c>
      <c r="H189" s="37">
        <v>3381.166666666667</v>
      </c>
      <c r="I189" s="37">
        <v>3408.0833333333339</v>
      </c>
      <c r="J189" s="37">
        <v>3431.166666666667</v>
      </c>
      <c r="K189" s="28">
        <v>3385</v>
      </c>
      <c r="L189" s="28">
        <v>3335</v>
      </c>
      <c r="M189" s="28">
        <v>18.78359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790.55</v>
      </c>
      <c r="D190" s="37">
        <v>790.19999999999993</v>
      </c>
      <c r="E190" s="37">
        <v>786.69999999999982</v>
      </c>
      <c r="F190" s="37">
        <v>782.84999999999991</v>
      </c>
      <c r="G190" s="37">
        <v>779.3499999999998</v>
      </c>
      <c r="H190" s="37">
        <v>794.04999999999984</v>
      </c>
      <c r="I190" s="37">
        <v>797.55000000000007</v>
      </c>
      <c r="J190" s="37">
        <v>801.39999999999986</v>
      </c>
      <c r="K190" s="28">
        <v>793.7</v>
      </c>
      <c r="L190" s="28">
        <v>786.35</v>
      </c>
      <c r="M190" s="28">
        <v>11.851749999999999</v>
      </c>
      <c r="N190" s="1"/>
      <c r="O190" s="1"/>
    </row>
    <row r="191" spans="1:15" ht="12.75" customHeight="1">
      <c r="A191" s="53">
        <v>182</v>
      </c>
      <c r="B191" s="28" t="s">
        <v>276</v>
      </c>
      <c r="C191" s="28">
        <v>9461.5</v>
      </c>
      <c r="D191" s="37">
        <v>9520.75</v>
      </c>
      <c r="E191" s="37">
        <v>9340.75</v>
      </c>
      <c r="F191" s="37">
        <v>9220</v>
      </c>
      <c r="G191" s="37">
        <v>9040</v>
      </c>
      <c r="H191" s="37">
        <v>9641.5</v>
      </c>
      <c r="I191" s="37">
        <v>9821.5</v>
      </c>
      <c r="J191" s="37">
        <v>9942.25</v>
      </c>
      <c r="K191" s="28">
        <v>9700.75</v>
      </c>
      <c r="L191" s="28">
        <v>9400</v>
      </c>
      <c r="M191" s="28">
        <v>3.6621700000000001</v>
      </c>
      <c r="N191" s="1"/>
      <c r="O191" s="1"/>
    </row>
    <row r="192" spans="1:15" ht="12.75" customHeight="1">
      <c r="A192" s="53">
        <v>183</v>
      </c>
      <c r="B192" s="28" t="s">
        <v>197</v>
      </c>
      <c r="C192" s="28">
        <v>475.55</v>
      </c>
      <c r="D192" s="37">
        <v>472.0333333333333</v>
      </c>
      <c r="E192" s="37">
        <v>466.86666666666662</v>
      </c>
      <c r="F192" s="37">
        <v>458.18333333333334</v>
      </c>
      <c r="G192" s="37">
        <v>453.01666666666665</v>
      </c>
      <c r="H192" s="37">
        <v>480.71666666666658</v>
      </c>
      <c r="I192" s="37">
        <v>485.88333333333333</v>
      </c>
      <c r="J192" s="37">
        <v>494.56666666666655</v>
      </c>
      <c r="K192" s="28">
        <v>477.2</v>
      </c>
      <c r="L192" s="28">
        <v>463.35</v>
      </c>
      <c r="M192" s="28">
        <v>133.60758999999999</v>
      </c>
      <c r="N192" s="1"/>
      <c r="O192" s="1"/>
    </row>
    <row r="193" spans="1:15" ht="12.75" customHeight="1">
      <c r="A193" s="53">
        <v>184</v>
      </c>
      <c r="B193" s="28" t="s">
        <v>198</v>
      </c>
      <c r="C193" s="28">
        <v>228.5</v>
      </c>
      <c r="D193" s="37">
        <v>228.68333333333331</v>
      </c>
      <c r="E193" s="37">
        <v>226.96666666666661</v>
      </c>
      <c r="F193" s="37">
        <v>225.43333333333331</v>
      </c>
      <c r="G193" s="37">
        <v>223.71666666666661</v>
      </c>
      <c r="H193" s="37">
        <v>230.21666666666661</v>
      </c>
      <c r="I193" s="37">
        <v>231.93333333333331</v>
      </c>
      <c r="J193" s="37">
        <v>233.46666666666661</v>
      </c>
      <c r="K193" s="28">
        <v>230.4</v>
      </c>
      <c r="L193" s="28">
        <v>227.15</v>
      </c>
      <c r="M193" s="28">
        <v>113.92194000000001</v>
      </c>
      <c r="N193" s="1"/>
      <c r="O193" s="1"/>
    </row>
    <row r="194" spans="1:15" ht="12.75" customHeight="1">
      <c r="A194" s="53">
        <v>185</v>
      </c>
      <c r="B194" s="28" t="s">
        <v>199</v>
      </c>
      <c r="C194" s="28">
        <v>109.2</v>
      </c>
      <c r="D194" s="37">
        <v>108.53333333333335</v>
      </c>
      <c r="E194" s="37">
        <v>107.16666666666669</v>
      </c>
      <c r="F194" s="37">
        <v>105.13333333333334</v>
      </c>
      <c r="G194" s="37">
        <v>103.76666666666668</v>
      </c>
      <c r="H194" s="37">
        <v>110.56666666666669</v>
      </c>
      <c r="I194" s="37">
        <v>111.93333333333334</v>
      </c>
      <c r="J194" s="37">
        <v>113.9666666666667</v>
      </c>
      <c r="K194" s="28">
        <v>109.9</v>
      </c>
      <c r="L194" s="28">
        <v>106.5</v>
      </c>
      <c r="M194" s="28">
        <v>738.80697999999995</v>
      </c>
      <c r="N194" s="1"/>
      <c r="O194" s="1"/>
    </row>
    <row r="195" spans="1:15" ht="12.75" customHeight="1">
      <c r="A195" s="53">
        <v>186</v>
      </c>
      <c r="B195" s="28" t="s">
        <v>201</v>
      </c>
      <c r="C195" s="28">
        <v>1055.2</v>
      </c>
      <c r="D195" s="37">
        <v>1052.4666666666669</v>
      </c>
      <c r="E195" s="37">
        <v>1045.7833333333338</v>
      </c>
      <c r="F195" s="37">
        <v>1036.3666666666668</v>
      </c>
      <c r="G195" s="37">
        <v>1029.6833333333336</v>
      </c>
      <c r="H195" s="37">
        <v>1061.8833333333339</v>
      </c>
      <c r="I195" s="37">
        <v>1068.5666666666668</v>
      </c>
      <c r="J195" s="37">
        <v>1077.983333333334</v>
      </c>
      <c r="K195" s="28">
        <v>1059.1500000000001</v>
      </c>
      <c r="L195" s="28">
        <v>1043.05</v>
      </c>
      <c r="M195" s="28">
        <v>28.23021</v>
      </c>
      <c r="N195" s="1"/>
      <c r="O195" s="1"/>
    </row>
    <row r="196" spans="1:15" ht="12.75" customHeight="1">
      <c r="A196" s="53">
        <v>187</v>
      </c>
      <c r="B196" s="28" t="s">
        <v>182</v>
      </c>
      <c r="C196" s="28">
        <v>755.25</v>
      </c>
      <c r="D196" s="37">
        <v>751.7833333333333</v>
      </c>
      <c r="E196" s="37">
        <v>745.56666666666661</v>
      </c>
      <c r="F196" s="37">
        <v>735.88333333333333</v>
      </c>
      <c r="G196" s="37">
        <v>729.66666666666663</v>
      </c>
      <c r="H196" s="37">
        <v>761.46666666666658</v>
      </c>
      <c r="I196" s="37">
        <v>767.68333333333328</v>
      </c>
      <c r="J196" s="37">
        <v>777.36666666666656</v>
      </c>
      <c r="K196" s="28">
        <v>758</v>
      </c>
      <c r="L196" s="28">
        <v>742.1</v>
      </c>
      <c r="M196" s="28">
        <v>3.1189300000000002</v>
      </c>
      <c r="N196" s="1"/>
      <c r="O196" s="1"/>
    </row>
    <row r="197" spans="1:15" ht="12.75" customHeight="1">
      <c r="A197" s="53">
        <v>188</v>
      </c>
      <c r="B197" s="28" t="s">
        <v>202</v>
      </c>
      <c r="C197" s="28">
        <v>2433.6</v>
      </c>
      <c r="D197" s="37">
        <v>2440.2000000000003</v>
      </c>
      <c r="E197" s="37">
        <v>2410.5000000000005</v>
      </c>
      <c r="F197" s="37">
        <v>2387.4</v>
      </c>
      <c r="G197" s="37">
        <v>2357.7000000000003</v>
      </c>
      <c r="H197" s="37">
        <v>2463.3000000000006</v>
      </c>
      <c r="I197" s="37">
        <v>2493.0000000000005</v>
      </c>
      <c r="J197" s="37">
        <v>2516.1000000000008</v>
      </c>
      <c r="K197" s="28">
        <v>2469.9</v>
      </c>
      <c r="L197" s="28">
        <v>2417.1</v>
      </c>
      <c r="M197" s="28">
        <v>10.659979999999999</v>
      </c>
      <c r="N197" s="1"/>
      <c r="O197" s="1"/>
    </row>
    <row r="198" spans="1:15" ht="12.75" customHeight="1">
      <c r="A198" s="53">
        <v>189</v>
      </c>
      <c r="B198" s="28" t="s">
        <v>203</v>
      </c>
      <c r="C198" s="28">
        <v>1542.9</v>
      </c>
      <c r="D198" s="37">
        <v>1549.3</v>
      </c>
      <c r="E198" s="37">
        <v>1514.6</v>
      </c>
      <c r="F198" s="37">
        <v>1486.3</v>
      </c>
      <c r="G198" s="37">
        <v>1451.6</v>
      </c>
      <c r="H198" s="37">
        <v>1577.6</v>
      </c>
      <c r="I198" s="37">
        <v>1612.3000000000002</v>
      </c>
      <c r="J198" s="37">
        <v>1640.6</v>
      </c>
      <c r="K198" s="28">
        <v>1584</v>
      </c>
      <c r="L198" s="28">
        <v>1521</v>
      </c>
      <c r="M198" s="28">
        <v>2.8359100000000002</v>
      </c>
      <c r="N198" s="1"/>
      <c r="O198" s="1"/>
    </row>
    <row r="199" spans="1:15" ht="12.75" customHeight="1">
      <c r="A199" s="53">
        <v>190</v>
      </c>
      <c r="B199" s="28" t="s">
        <v>204</v>
      </c>
      <c r="C199" s="28">
        <v>542.25</v>
      </c>
      <c r="D199" s="37">
        <v>549.31666666666672</v>
      </c>
      <c r="E199" s="37">
        <v>533.63333333333344</v>
      </c>
      <c r="F199" s="37">
        <v>525.01666666666677</v>
      </c>
      <c r="G199" s="37">
        <v>509.33333333333348</v>
      </c>
      <c r="H199" s="37">
        <v>557.93333333333339</v>
      </c>
      <c r="I199" s="37">
        <v>573.61666666666656</v>
      </c>
      <c r="J199" s="37">
        <v>582.23333333333335</v>
      </c>
      <c r="K199" s="28">
        <v>565</v>
      </c>
      <c r="L199" s="28">
        <v>540.70000000000005</v>
      </c>
      <c r="M199" s="28">
        <v>15.09501</v>
      </c>
      <c r="N199" s="1"/>
      <c r="O199" s="1"/>
    </row>
    <row r="200" spans="1:15" ht="12.75" customHeight="1">
      <c r="A200" s="53">
        <v>191</v>
      </c>
      <c r="B200" s="28" t="s">
        <v>205</v>
      </c>
      <c r="C200" s="28">
        <v>1311.25</v>
      </c>
      <c r="D200" s="37">
        <v>1314.7</v>
      </c>
      <c r="E200" s="37">
        <v>1297.5500000000002</v>
      </c>
      <c r="F200" s="37">
        <v>1283.8500000000001</v>
      </c>
      <c r="G200" s="37">
        <v>1266.7000000000003</v>
      </c>
      <c r="H200" s="37">
        <v>1328.4</v>
      </c>
      <c r="I200" s="37">
        <v>1345.5500000000002</v>
      </c>
      <c r="J200" s="37">
        <v>1359.25</v>
      </c>
      <c r="K200" s="28">
        <v>1331.85</v>
      </c>
      <c r="L200" s="28">
        <v>1301</v>
      </c>
      <c r="M200" s="28">
        <v>3.13632</v>
      </c>
      <c r="N200" s="1"/>
      <c r="O200" s="1"/>
    </row>
    <row r="201" spans="1:15" ht="12.75" customHeight="1">
      <c r="A201" s="53">
        <v>192</v>
      </c>
      <c r="B201" s="28" t="s">
        <v>510</v>
      </c>
      <c r="C201" s="28">
        <v>38.049999999999997</v>
      </c>
      <c r="D201" s="37">
        <v>37.166666666666664</v>
      </c>
      <c r="E201" s="37">
        <v>35.883333333333326</v>
      </c>
      <c r="F201" s="37">
        <v>33.716666666666661</v>
      </c>
      <c r="G201" s="37">
        <v>32.433333333333323</v>
      </c>
      <c r="H201" s="37">
        <v>39.333333333333329</v>
      </c>
      <c r="I201" s="37">
        <v>40.616666666666674</v>
      </c>
      <c r="J201" s="37">
        <v>42.783333333333331</v>
      </c>
      <c r="K201" s="28">
        <v>38.450000000000003</v>
      </c>
      <c r="L201" s="28">
        <v>35</v>
      </c>
      <c r="M201" s="28">
        <v>185.04476</v>
      </c>
      <c r="N201" s="1"/>
      <c r="O201" s="1"/>
    </row>
    <row r="202" spans="1:15" ht="12.75" customHeight="1">
      <c r="A202" s="53">
        <v>193</v>
      </c>
      <c r="B202" s="28" t="s">
        <v>209</v>
      </c>
      <c r="C202" s="28">
        <v>765.3</v>
      </c>
      <c r="D202" s="37">
        <v>761.56666666666661</v>
      </c>
      <c r="E202" s="37">
        <v>755.73333333333323</v>
      </c>
      <c r="F202" s="37">
        <v>746.16666666666663</v>
      </c>
      <c r="G202" s="37">
        <v>740.33333333333326</v>
      </c>
      <c r="H202" s="37">
        <v>771.13333333333321</v>
      </c>
      <c r="I202" s="37">
        <v>776.9666666666667</v>
      </c>
      <c r="J202" s="37">
        <v>786.53333333333319</v>
      </c>
      <c r="K202" s="28">
        <v>767.4</v>
      </c>
      <c r="L202" s="28">
        <v>752</v>
      </c>
      <c r="M202" s="28">
        <v>32.487729999999999</v>
      </c>
      <c r="N202" s="1"/>
      <c r="O202" s="1"/>
    </row>
    <row r="203" spans="1:15" ht="12.75" customHeight="1">
      <c r="A203" s="53">
        <v>194</v>
      </c>
      <c r="B203" s="28" t="s">
        <v>208</v>
      </c>
      <c r="C203" s="28">
        <v>6595.65</v>
      </c>
      <c r="D203" s="37">
        <v>6639.4333333333334</v>
      </c>
      <c r="E203" s="37">
        <v>6536.7666666666664</v>
      </c>
      <c r="F203" s="37">
        <v>6477.8833333333332</v>
      </c>
      <c r="G203" s="37">
        <v>6375.2166666666662</v>
      </c>
      <c r="H203" s="37">
        <v>6698.3166666666666</v>
      </c>
      <c r="I203" s="37">
        <v>6800.9833333333327</v>
      </c>
      <c r="J203" s="37">
        <v>6859.8666666666668</v>
      </c>
      <c r="K203" s="28">
        <v>6742.1</v>
      </c>
      <c r="L203" s="28">
        <v>6580.55</v>
      </c>
      <c r="M203" s="28">
        <v>2.7129099999999999</v>
      </c>
      <c r="N203" s="1"/>
      <c r="O203" s="1"/>
    </row>
    <row r="204" spans="1:15" ht="12.75" customHeight="1">
      <c r="A204" s="53">
        <v>195</v>
      </c>
      <c r="B204" s="28" t="s">
        <v>277</v>
      </c>
      <c r="C204" s="28">
        <v>38.75</v>
      </c>
      <c r="D204" s="37">
        <v>38.68333333333333</v>
      </c>
      <c r="E204" s="37">
        <v>38.36666666666666</v>
      </c>
      <c r="F204" s="37">
        <v>37.983333333333327</v>
      </c>
      <c r="G204" s="37">
        <v>37.666666666666657</v>
      </c>
      <c r="H204" s="37">
        <v>39.066666666666663</v>
      </c>
      <c r="I204" s="37">
        <v>39.38333333333334</v>
      </c>
      <c r="J204" s="37">
        <v>39.766666666666666</v>
      </c>
      <c r="K204" s="28">
        <v>39</v>
      </c>
      <c r="L204" s="28">
        <v>38.299999999999997</v>
      </c>
      <c r="M204" s="28">
        <v>45.90748</v>
      </c>
      <c r="N204" s="1"/>
      <c r="O204" s="1"/>
    </row>
    <row r="205" spans="1:15" ht="12.75" customHeight="1">
      <c r="A205" s="53">
        <v>196</v>
      </c>
      <c r="B205" s="28" t="s">
        <v>207</v>
      </c>
      <c r="C205" s="28">
        <v>1639.65</v>
      </c>
      <c r="D205" s="37">
        <v>1630.3666666666668</v>
      </c>
      <c r="E205" s="37">
        <v>1615.9333333333336</v>
      </c>
      <c r="F205" s="37">
        <v>1592.2166666666669</v>
      </c>
      <c r="G205" s="37">
        <v>1577.7833333333338</v>
      </c>
      <c r="H205" s="37">
        <v>1654.0833333333335</v>
      </c>
      <c r="I205" s="37">
        <v>1668.5166666666669</v>
      </c>
      <c r="J205" s="37">
        <v>1692.2333333333333</v>
      </c>
      <c r="K205" s="28">
        <v>1644.8</v>
      </c>
      <c r="L205" s="28">
        <v>1606.65</v>
      </c>
      <c r="M205" s="28">
        <v>2.0280100000000001</v>
      </c>
      <c r="N205" s="1"/>
      <c r="O205" s="1"/>
    </row>
    <row r="206" spans="1:15" ht="12.75" customHeight="1">
      <c r="A206" s="53">
        <v>197</v>
      </c>
      <c r="B206" s="28" t="s">
        <v>154</v>
      </c>
      <c r="C206" s="28">
        <v>776.3</v>
      </c>
      <c r="D206" s="37">
        <v>777.05000000000007</v>
      </c>
      <c r="E206" s="37">
        <v>770.15000000000009</v>
      </c>
      <c r="F206" s="37">
        <v>764</v>
      </c>
      <c r="G206" s="37">
        <v>757.1</v>
      </c>
      <c r="H206" s="37">
        <v>783.20000000000016</v>
      </c>
      <c r="I206" s="37">
        <v>790.1</v>
      </c>
      <c r="J206" s="37">
        <v>796.25000000000023</v>
      </c>
      <c r="K206" s="28">
        <v>783.95</v>
      </c>
      <c r="L206" s="28">
        <v>770.9</v>
      </c>
      <c r="M206" s="28">
        <v>10.7117</v>
      </c>
      <c r="N206" s="1"/>
      <c r="O206" s="1"/>
    </row>
    <row r="207" spans="1:15" ht="12.75" customHeight="1">
      <c r="A207" s="53">
        <v>198</v>
      </c>
      <c r="B207" s="28" t="s">
        <v>279</v>
      </c>
      <c r="C207" s="28">
        <v>1003</v>
      </c>
      <c r="D207" s="37">
        <v>1006.6166666666667</v>
      </c>
      <c r="E207" s="37">
        <v>991.38333333333333</v>
      </c>
      <c r="F207" s="37">
        <v>979.76666666666665</v>
      </c>
      <c r="G207" s="37">
        <v>964.5333333333333</v>
      </c>
      <c r="H207" s="37">
        <v>1018.2333333333333</v>
      </c>
      <c r="I207" s="37">
        <v>1033.4666666666667</v>
      </c>
      <c r="J207" s="37">
        <v>1045.0833333333335</v>
      </c>
      <c r="K207" s="28">
        <v>1021.85</v>
      </c>
      <c r="L207" s="28">
        <v>995</v>
      </c>
      <c r="M207" s="28">
        <v>20.895900000000001</v>
      </c>
      <c r="N207" s="1"/>
      <c r="O207" s="1"/>
    </row>
    <row r="208" spans="1:15" ht="12.75" customHeight="1">
      <c r="A208" s="53">
        <v>199</v>
      </c>
      <c r="B208" s="28" t="s">
        <v>210</v>
      </c>
      <c r="C208" s="28">
        <v>256.35000000000002</v>
      </c>
      <c r="D208" s="37">
        <v>256.06666666666666</v>
      </c>
      <c r="E208" s="37">
        <v>252.2833333333333</v>
      </c>
      <c r="F208" s="37">
        <v>248.21666666666664</v>
      </c>
      <c r="G208" s="37">
        <v>244.43333333333328</v>
      </c>
      <c r="H208" s="37">
        <v>260.13333333333333</v>
      </c>
      <c r="I208" s="37">
        <v>263.91666666666674</v>
      </c>
      <c r="J208" s="37">
        <v>267.98333333333335</v>
      </c>
      <c r="K208" s="28">
        <v>259.85000000000002</v>
      </c>
      <c r="L208" s="28">
        <v>252</v>
      </c>
      <c r="M208" s="28">
        <v>118.91569</v>
      </c>
      <c r="N208" s="1"/>
      <c r="O208" s="1"/>
    </row>
    <row r="209" spans="1:15" ht="12.75" customHeight="1">
      <c r="A209" s="53">
        <v>200</v>
      </c>
      <c r="B209" s="28" t="s">
        <v>127</v>
      </c>
      <c r="C209" s="28">
        <v>8.6</v>
      </c>
      <c r="D209" s="37">
        <v>8.6333333333333346</v>
      </c>
      <c r="E209" s="37">
        <v>8.5166666666666693</v>
      </c>
      <c r="F209" s="37">
        <v>8.4333333333333353</v>
      </c>
      <c r="G209" s="37">
        <v>8.31666666666667</v>
      </c>
      <c r="H209" s="37">
        <v>8.7166666666666686</v>
      </c>
      <c r="I209" s="37">
        <v>8.8333333333333321</v>
      </c>
      <c r="J209" s="37">
        <v>8.9166666666666679</v>
      </c>
      <c r="K209" s="28">
        <v>8.75</v>
      </c>
      <c r="L209" s="28">
        <v>8.5500000000000007</v>
      </c>
      <c r="M209" s="28">
        <v>588.89485000000002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973.95</v>
      </c>
      <c r="D210" s="37">
        <v>978.55000000000007</v>
      </c>
      <c r="E210" s="37">
        <v>968.05000000000018</v>
      </c>
      <c r="F210" s="37">
        <v>962.15000000000009</v>
      </c>
      <c r="G210" s="37">
        <v>951.6500000000002</v>
      </c>
      <c r="H210" s="37">
        <v>984.45000000000016</v>
      </c>
      <c r="I210" s="37">
        <v>994.94999999999993</v>
      </c>
      <c r="J210" s="37">
        <v>1000.8500000000001</v>
      </c>
      <c r="K210" s="28">
        <v>989.05</v>
      </c>
      <c r="L210" s="28">
        <v>972.65</v>
      </c>
      <c r="M210" s="28">
        <v>8.5445600000000006</v>
      </c>
      <c r="N210" s="1"/>
      <c r="O210" s="1"/>
    </row>
    <row r="211" spans="1:15" ht="12.75" customHeight="1">
      <c r="A211" s="53">
        <v>202</v>
      </c>
      <c r="B211" s="28" t="s">
        <v>280</v>
      </c>
      <c r="C211" s="28">
        <v>1794.45</v>
      </c>
      <c r="D211" s="37">
        <v>1810.1499999999999</v>
      </c>
      <c r="E211" s="37">
        <v>1762.2999999999997</v>
      </c>
      <c r="F211" s="37">
        <v>1730.1499999999999</v>
      </c>
      <c r="G211" s="37">
        <v>1682.2999999999997</v>
      </c>
      <c r="H211" s="37">
        <v>1842.2999999999997</v>
      </c>
      <c r="I211" s="37">
        <v>1890.1499999999996</v>
      </c>
      <c r="J211" s="37">
        <v>1922.2999999999997</v>
      </c>
      <c r="K211" s="28">
        <v>1858</v>
      </c>
      <c r="L211" s="28">
        <v>1778</v>
      </c>
      <c r="M211" s="28">
        <v>4.1914699999999998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430.15</v>
      </c>
      <c r="D212" s="37">
        <v>430.81666666666666</v>
      </c>
      <c r="E212" s="37">
        <v>425.63333333333333</v>
      </c>
      <c r="F212" s="37">
        <v>421.11666666666667</v>
      </c>
      <c r="G212" s="37">
        <v>415.93333333333334</v>
      </c>
      <c r="H212" s="37">
        <v>435.33333333333331</v>
      </c>
      <c r="I212" s="37">
        <v>440.51666666666659</v>
      </c>
      <c r="J212" s="37">
        <v>445.0333333333333</v>
      </c>
      <c r="K212" s="28">
        <v>436</v>
      </c>
      <c r="L212" s="28">
        <v>426.3</v>
      </c>
      <c r="M212" s="28">
        <v>56.648710000000001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15.4</v>
      </c>
      <c r="D213" s="37">
        <v>15.566666666666668</v>
      </c>
      <c r="E213" s="37">
        <v>15.083333333333336</v>
      </c>
      <c r="F213" s="37">
        <v>14.766666666666667</v>
      </c>
      <c r="G213" s="37">
        <v>14.283333333333335</v>
      </c>
      <c r="H213" s="37">
        <v>15.883333333333336</v>
      </c>
      <c r="I213" s="37">
        <v>16.366666666666667</v>
      </c>
      <c r="J213" s="37">
        <v>16.683333333333337</v>
      </c>
      <c r="K213" s="28">
        <v>16.05</v>
      </c>
      <c r="L213" s="28">
        <v>15.25</v>
      </c>
      <c r="M213" s="28">
        <v>1389.6810700000001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249.9</v>
      </c>
      <c r="D214" s="37">
        <v>250.43333333333337</v>
      </c>
      <c r="E214" s="37">
        <v>246.56666666666672</v>
      </c>
      <c r="F214" s="37">
        <v>243.23333333333335</v>
      </c>
      <c r="G214" s="37">
        <v>239.3666666666667</v>
      </c>
      <c r="H214" s="37">
        <v>253.76666666666674</v>
      </c>
      <c r="I214" s="37">
        <v>257.63333333333333</v>
      </c>
      <c r="J214" s="37">
        <v>260.96666666666675</v>
      </c>
      <c r="K214" s="37">
        <v>254.3</v>
      </c>
      <c r="L214" s="37">
        <v>247.1</v>
      </c>
      <c r="M214" s="37">
        <v>56.538260000000001</v>
      </c>
      <c r="N214" s="1"/>
      <c r="O214" s="1"/>
    </row>
    <row r="215" spans="1:15" ht="12.75" customHeight="1">
      <c r="A215" s="53">
        <v>206</v>
      </c>
      <c r="B215" s="28" t="s">
        <v>843</v>
      </c>
      <c r="C215" s="37">
        <v>55.95</v>
      </c>
      <c r="D215" s="37">
        <v>55.666666666666664</v>
      </c>
      <c r="E215" s="37">
        <v>54.783333333333331</v>
      </c>
      <c r="F215" s="37">
        <v>53.616666666666667</v>
      </c>
      <c r="G215" s="37">
        <v>52.733333333333334</v>
      </c>
      <c r="H215" s="37">
        <v>56.833333333333329</v>
      </c>
      <c r="I215" s="37">
        <v>57.716666666666669</v>
      </c>
      <c r="J215" s="37">
        <v>58.883333333333326</v>
      </c>
      <c r="K215" s="37">
        <v>56.55</v>
      </c>
      <c r="L215" s="37">
        <v>54.5</v>
      </c>
      <c r="M215" s="37">
        <v>2006.9991199999999</v>
      </c>
      <c r="N215" s="1"/>
      <c r="O215" s="1"/>
    </row>
    <row r="216" spans="1:15" ht="12.75" customHeight="1">
      <c r="A216" s="53">
        <v>207</v>
      </c>
      <c r="B216" s="28" t="s">
        <v>827</v>
      </c>
      <c r="C216" s="37">
        <v>364.55</v>
      </c>
      <c r="D216" s="37">
        <v>363.25</v>
      </c>
      <c r="E216" s="37">
        <v>359.3</v>
      </c>
      <c r="F216" s="37">
        <v>354.05</v>
      </c>
      <c r="G216" s="37">
        <v>350.1</v>
      </c>
      <c r="H216" s="37">
        <v>368.5</v>
      </c>
      <c r="I216" s="37">
        <v>372.45000000000005</v>
      </c>
      <c r="J216" s="37">
        <v>377.7</v>
      </c>
      <c r="K216" s="37">
        <v>367.2</v>
      </c>
      <c r="L216" s="37">
        <v>358</v>
      </c>
      <c r="M216" s="37">
        <v>19.543060000000001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282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283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284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214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215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216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217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218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219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220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221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222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223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224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225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226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227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228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3"/>
  <sheetViews>
    <sheetView zoomScale="85" zoomScaleNormal="85" workbookViewId="0">
      <pane ySplit="10" topLeftCell="A11" activePane="bottomLeft" state="frozen"/>
      <selection pane="bottomLeft" activeCell="D15" sqref="D15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32"/>
      <c r="B1" s="433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85" t="s">
        <v>285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44784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25" t="s">
        <v>16</v>
      </c>
      <c r="B9" s="427" t="s">
        <v>18</v>
      </c>
      <c r="C9" s="431" t="s">
        <v>20</v>
      </c>
      <c r="D9" s="431" t="s">
        <v>21</v>
      </c>
      <c r="E9" s="422" t="s">
        <v>22</v>
      </c>
      <c r="F9" s="423"/>
      <c r="G9" s="424"/>
      <c r="H9" s="422" t="s">
        <v>23</v>
      </c>
      <c r="I9" s="423"/>
      <c r="J9" s="424"/>
      <c r="K9" s="23"/>
      <c r="L9" s="24"/>
      <c r="M9" s="50"/>
      <c r="N9" s="1"/>
      <c r="O9" s="1"/>
    </row>
    <row r="10" spans="1:15" ht="42.75" customHeight="1">
      <c r="A10" s="429"/>
      <c r="B10" s="430"/>
      <c r="C10" s="430"/>
      <c r="D10" s="430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280" t="s">
        <v>287</v>
      </c>
      <c r="C11" s="271">
        <v>22750.3</v>
      </c>
      <c r="D11" s="272">
        <v>23124.066666666666</v>
      </c>
      <c r="E11" s="272">
        <v>22149.283333333333</v>
      </c>
      <c r="F11" s="272">
        <v>21548.266666666666</v>
      </c>
      <c r="G11" s="272">
        <v>20573.483333333334</v>
      </c>
      <c r="H11" s="272">
        <v>23725.083333333332</v>
      </c>
      <c r="I11" s="272">
        <v>24699.866666666665</v>
      </c>
      <c r="J11" s="272">
        <v>25300.883333333331</v>
      </c>
      <c r="K11" s="271">
        <v>24098.85</v>
      </c>
      <c r="L11" s="271">
        <v>22523.05</v>
      </c>
      <c r="M11" s="271">
        <v>0.11537</v>
      </c>
      <c r="N11" s="1"/>
      <c r="O11" s="1"/>
    </row>
    <row r="12" spans="1:15" ht="12" customHeight="1">
      <c r="A12" s="30">
        <v>2</v>
      </c>
      <c r="B12" s="281" t="s">
        <v>288</v>
      </c>
      <c r="C12" s="271">
        <v>2770.4</v>
      </c>
      <c r="D12" s="272">
        <v>2788.4666666666667</v>
      </c>
      <c r="E12" s="272">
        <v>2726.9333333333334</v>
      </c>
      <c r="F12" s="272">
        <v>2683.4666666666667</v>
      </c>
      <c r="G12" s="272">
        <v>2621.9333333333334</v>
      </c>
      <c r="H12" s="272">
        <v>2831.9333333333334</v>
      </c>
      <c r="I12" s="272">
        <v>2893.4666666666672</v>
      </c>
      <c r="J12" s="272">
        <v>2936.9333333333334</v>
      </c>
      <c r="K12" s="271">
        <v>2850</v>
      </c>
      <c r="L12" s="271">
        <v>2745</v>
      </c>
      <c r="M12" s="271">
        <v>10.4345</v>
      </c>
      <c r="N12" s="1"/>
      <c r="O12" s="1"/>
    </row>
    <row r="13" spans="1:15" ht="12" customHeight="1">
      <c r="A13" s="30">
        <v>3</v>
      </c>
      <c r="B13" s="281" t="s">
        <v>43</v>
      </c>
      <c r="C13" s="271">
        <v>2227</v>
      </c>
      <c r="D13" s="272">
        <v>2225.4333333333334</v>
      </c>
      <c r="E13" s="272">
        <v>2216.0666666666666</v>
      </c>
      <c r="F13" s="272">
        <v>2205.1333333333332</v>
      </c>
      <c r="G13" s="272">
        <v>2195.7666666666664</v>
      </c>
      <c r="H13" s="272">
        <v>2236.3666666666668</v>
      </c>
      <c r="I13" s="272">
        <v>2245.7333333333336</v>
      </c>
      <c r="J13" s="272">
        <v>2256.666666666667</v>
      </c>
      <c r="K13" s="271">
        <v>2234.8000000000002</v>
      </c>
      <c r="L13" s="271">
        <v>2214.5</v>
      </c>
      <c r="M13" s="271">
        <v>2.00902</v>
      </c>
      <c r="N13" s="1"/>
      <c r="O13" s="1"/>
    </row>
    <row r="14" spans="1:15" ht="12" customHeight="1">
      <c r="A14" s="30">
        <v>4</v>
      </c>
      <c r="B14" s="281" t="s">
        <v>290</v>
      </c>
      <c r="C14" s="271">
        <v>2582</v>
      </c>
      <c r="D14" s="272">
        <v>2570.4333333333334</v>
      </c>
      <c r="E14" s="272">
        <v>2490.8666666666668</v>
      </c>
      <c r="F14" s="272">
        <v>2399.7333333333336</v>
      </c>
      <c r="G14" s="272">
        <v>2320.166666666667</v>
      </c>
      <c r="H14" s="272">
        <v>2661.5666666666666</v>
      </c>
      <c r="I14" s="272">
        <v>2741.1333333333332</v>
      </c>
      <c r="J14" s="272">
        <v>2832.2666666666664</v>
      </c>
      <c r="K14" s="271">
        <v>2650</v>
      </c>
      <c r="L14" s="271">
        <v>2479.3000000000002</v>
      </c>
      <c r="M14" s="271">
        <v>5.6716100000000003</v>
      </c>
      <c r="N14" s="1"/>
      <c r="O14" s="1"/>
    </row>
    <row r="15" spans="1:15" ht="12" customHeight="1">
      <c r="A15" s="30">
        <v>5</v>
      </c>
      <c r="B15" s="281" t="s">
        <v>291</v>
      </c>
      <c r="C15" s="271">
        <v>1050.3499999999999</v>
      </c>
      <c r="D15" s="272">
        <v>1049.3333333333333</v>
      </c>
      <c r="E15" s="272">
        <v>1029.9166666666665</v>
      </c>
      <c r="F15" s="272">
        <v>1009.4833333333333</v>
      </c>
      <c r="G15" s="272">
        <v>990.06666666666661</v>
      </c>
      <c r="H15" s="272">
        <v>1069.7666666666664</v>
      </c>
      <c r="I15" s="272">
        <v>1089.1833333333329</v>
      </c>
      <c r="J15" s="272">
        <v>1109.6166666666663</v>
      </c>
      <c r="K15" s="271">
        <v>1068.75</v>
      </c>
      <c r="L15" s="271">
        <v>1028.9000000000001</v>
      </c>
      <c r="M15" s="271">
        <v>4.5621900000000002</v>
      </c>
      <c r="N15" s="1"/>
      <c r="O15" s="1"/>
    </row>
    <row r="16" spans="1:15" ht="12" customHeight="1">
      <c r="A16" s="30">
        <v>6</v>
      </c>
      <c r="B16" s="281" t="s">
        <v>59</v>
      </c>
      <c r="C16" s="271">
        <v>645.15</v>
      </c>
      <c r="D16" s="272">
        <v>647.66666666666663</v>
      </c>
      <c r="E16" s="272">
        <v>637.83333333333326</v>
      </c>
      <c r="F16" s="272">
        <v>630.51666666666665</v>
      </c>
      <c r="G16" s="272">
        <v>620.68333333333328</v>
      </c>
      <c r="H16" s="272">
        <v>654.98333333333323</v>
      </c>
      <c r="I16" s="272">
        <v>664.81666666666649</v>
      </c>
      <c r="J16" s="272">
        <v>672.13333333333321</v>
      </c>
      <c r="K16" s="271">
        <v>657.5</v>
      </c>
      <c r="L16" s="271">
        <v>640.35</v>
      </c>
      <c r="M16" s="271">
        <v>15.06846</v>
      </c>
      <c r="N16" s="1"/>
      <c r="O16" s="1"/>
    </row>
    <row r="17" spans="1:15" ht="12" customHeight="1">
      <c r="A17" s="30">
        <v>7</v>
      </c>
      <c r="B17" s="281" t="s">
        <v>292</v>
      </c>
      <c r="C17" s="271">
        <v>425</v>
      </c>
      <c r="D17" s="272">
        <v>424.9666666666667</v>
      </c>
      <c r="E17" s="272">
        <v>422.03333333333342</v>
      </c>
      <c r="F17" s="272">
        <v>419.06666666666672</v>
      </c>
      <c r="G17" s="272">
        <v>416.13333333333344</v>
      </c>
      <c r="H17" s="272">
        <v>427.93333333333339</v>
      </c>
      <c r="I17" s="272">
        <v>430.86666666666667</v>
      </c>
      <c r="J17" s="272">
        <v>433.83333333333337</v>
      </c>
      <c r="K17" s="271">
        <v>427.9</v>
      </c>
      <c r="L17" s="271">
        <v>422</v>
      </c>
      <c r="M17" s="271">
        <v>0.71211999999999998</v>
      </c>
      <c r="N17" s="1"/>
      <c r="O17" s="1"/>
    </row>
    <row r="18" spans="1:15" ht="12" customHeight="1">
      <c r="A18" s="30">
        <v>8</v>
      </c>
      <c r="B18" s="281" t="s">
        <v>293</v>
      </c>
      <c r="C18" s="271">
        <v>2208.1999999999998</v>
      </c>
      <c r="D18" s="272">
        <v>2180.7999999999997</v>
      </c>
      <c r="E18" s="272">
        <v>2129.3999999999996</v>
      </c>
      <c r="F18" s="272">
        <v>2050.6</v>
      </c>
      <c r="G18" s="272">
        <v>1999.1999999999998</v>
      </c>
      <c r="H18" s="272">
        <v>2259.5999999999995</v>
      </c>
      <c r="I18" s="272">
        <v>2311</v>
      </c>
      <c r="J18" s="272">
        <v>2389.7999999999993</v>
      </c>
      <c r="K18" s="271">
        <v>2232.1999999999998</v>
      </c>
      <c r="L18" s="271">
        <v>2102</v>
      </c>
      <c r="M18" s="271">
        <v>1.11595</v>
      </c>
      <c r="N18" s="1"/>
      <c r="O18" s="1"/>
    </row>
    <row r="19" spans="1:15" ht="12" customHeight="1">
      <c r="A19" s="30">
        <v>9</v>
      </c>
      <c r="B19" s="281" t="s">
        <v>237</v>
      </c>
      <c r="C19" s="271">
        <v>19604.2</v>
      </c>
      <c r="D19" s="272">
        <v>19894.983333333334</v>
      </c>
      <c r="E19" s="272">
        <v>19242.216666666667</v>
      </c>
      <c r="F19" s="272">
        <v>18880.233333333334</v>
      </c>
      <c r="G19" s="272">
        <v>18227.466666666667</v>
      </c>
      <c r="H19" s="272">
        <v>20256.966666666667</v>
      </c>
      <c r="I19" s="272">
        <v>20909.733333333337</v>
      </c>
      <c r="J19" s="272">
        <v>21271.716666666667</v>
      </c>
      <c r="K19" s="271">
        <v>20547.75</v>
      </c>
      <c r="L19" s="271">
        <v>19533</v>
      </c>
      <c r="M19" s="271">
        <v>0.25672</v>
      </c>
      <c r="N19" s="1"/>
      <c r="O19" s="1"/>
    </row>
    <row r="20" spans="1:15" ht="12" customHeight="1">
      <c r="A20" s="30">
        <v>10</v>
      </c>
      <c r="B20" s="281" t="s">
        <v>45</v>
      </c>
      <c r="C20" s="271">
        <v>2827.2</v>
      </c>
      <c r="D20" s="272">
        <v>2814.5500000000006</v>
      </c>
      <c r="E20" s="272">
        <v>2794.2000000000012</v>
      </c>
      <c r="F20" s="272">
        <v>2761.2000000000007</v>
      </c>
      <c r="G20" s="272">
        <v>2740.8500000000013</v>
      </c>
      <c r="H20" s="272">
        <v>2847.5500000000011</v>
      </c>
      <c r="I20" s="272">
        <v>2867.9000000000005</v>
      </c>
      <c r="J20" s="272">
        <v>2900.900000000001</v>
      </c>
      <c r="K20" s="271">
        <v>2834.9</v>
      </c>
      <c r="L20" s="271">
        <v>2781.55</v>
      </c>
      <c r="M20" s="271">
        <v>13.04663</v>
      </c>
      <c r="N20" s="1"/>
      <c r="O20" s="1"/>
    </row>
    <row r="21" spans="1:15" ht="12" customHeight="1">
      <c r="A21" s="30">
        <v>11</v>
      </c>
      <c r="B21" s="281" t="s">
        <v>238</v>
      </c>
      <c r="C21" s="271">
        <v>2164.9499999999998</v>
      </c>
      <c r="D21" s="272">
        <v>2171.3166666666666</v>
      </c>
      <c r="E21" s="272">
        <v>2144.6333333333332</v>
      </c>
      <c r="F21" s="272">
        <v>2124.3166666666666</v>
      </c>
      <c r="G21" s="272">
        <v>2097.6333333333332</v>
      </c>
      <c r="H21" s="272">
        <v>2191.6333333333332</v>
      </c>
      <c r="I21" s="272">
        <v>2218.3166666666666</v>
      </c>
      <c r="J21" s="272">
        <v>2238.6333333333332</v>
      </c>
      <c r="K21" s="271">
        <v>2198</v>
      </c>
      <c r="L21" s="271">
        <v>2151</v>
      </c>
      <c r="M21" s="271">
        <v>9.0752699999999997</v>
      </c>
      <c r="N21" s="1"/>
      <c r="O21" s="1"/>
    </row>
    <row r="22" spans="1:15" ht="12" customHeight="1">
      <c r="A22" s="30">
        <v>12</v>
      </c>
      <c r="B22" s="281" t="s">
        <v>46</v>
      </c>
      <c r="C22" s="271">
        <v>790.55</v>
      </c>
      <c r="D22" s="272">
        <v>792.2833333333333</v>
      </c>
      <c r="E22" s="272">
        <v>776.56666666666661</v>
      </c>
      <c r="F22" s="272">
        <v>762.58333333333326</v>
      </c>
      <c r="G22" s="272">
        <v>746.86666666666656</v>
      </c>
      <c r="H22" s="272">
        <v>806.26666666666665</v>
      </c>
      <c r="I22" s="272">
        <v>821.98333333333335</v>
      </c>
      <c r="J22" s="272">
        <v>835.9666666666667</v>
      </c>
      <c r="K22" s="271">
        <v>808</v>
      </c>
      <c r="L22" s="271">
        <v>778.3</v>
      </c>
      <c r="M22" s="271">
        <v>55.411029999999997</v>
      </c>
      <c r="N22" s="1"/>
      <c r="O22" s="1"/>
    </row>
    <row r="23" spans="1:15" ht="12.75" customHeight="1">
      <c r="A23" s="30">
        <v>13</v>
      </c>
      <c r="B23" s="281" t="s">
        <v>239</v>
      </c>
      <c r="C23" s="271">
        <v>3351.4</v>
      </c>
      <c r="D23" s="272">
        <v>3337.4666666666667</v>
      </c>
      <c r="E23" s="272">
        <v>3284.9333333333334</v>
      </c>
      <c r="F23" s="272">
        <v>3218.4666666666667</v>
      </c>
      <c r="G23" s="272">
        <v>3165.9333333333334</v>
      </c>
      <c r="H23" s="272">
        <v>3403.9333333333334</v>
      </c>
      <c r="I23" s="272">
        <v>3456.4666666666672</v>
      </c>
      <c r="J23" s="272">
        <v>3522.9333333333334</v>
      </c>
      <c r="K23" s="271">
        <v>3390</v>
      </c>
      <c r="L23" s="271">
        <v>3271</v>
      </c>
      <c r="M23" s="271">
        <v>5.5185599999999999</v>
      </c>
      <c r="N23" s="1"/>
      <c r="O23" s="1"/>
    </row>
    <row r="24" spans="1:15" ht="12.75" customHeight="1">
      <c r="A24" s="30">
        <v>14</v>
      </c>
      <c r="B24" s="281" t="s">
        <v>240</v>
      </c>
      <c r="C24" s="271">
        <v>3436.15</v>
      </c>
      <c r="D24" s="272">
        <v>3427.4833333333336</v>
      </c>
      <c r="E24" s="272">
        <v>3379.9666666666672</v>
      </c>
      <c r="F24" s="272">
        <v>3323.7833333333338</v>
      </c>
      <c r="G24" s="272">
        <v>3276.2666666666673</v>
      </c>
      <c r="H24" s="272">
        <v>3483.666666666667</v>
      </c>
      <c r="I24" s="272">
        <v>3531.1833333333334</v>
      </c>
      <c r="J24" s="272">
        <v>3587.3666666666668</v>
      </c>
      <c r="K24" s="271">
        <v>3475</v>
      </c>
      <c r="L24" s="271">
        <v>3371.3</v>
      </c>
      <c r="M24" s="271">
        <v>3.3900299999999999</v>
      </c>
      <c r="N24" s="1"/>
      <c r="O24" s="1"/>
    </row>
    <row r="25" spans="1:15" ht="12.75" customHeight="1">
      <c r="A25" s="30">
        <v>15</v>
      </c>
      <c r="B25" s="281" t="s">
        <v>241</v>
      </c>
      <c r="C25" s="271">
        <v>105.6</v>
      </c>
      <c r="D25" s="272">
        <v>105.98333333333333</v>
      </c>
      <c r="E25" s="272">
        <v>104.91666666666667</v>
      </c>
      <c r="F25" s="272">
        <v>104.23333333333333</v>
      </c>
      <c r="G25" s="272">
        <v>103.16666666666667</v>
      </c>
      <c r="H25" s="272">
        <v>106.66666666666667</v>
      </c>
      <c r="I25" s="272">
        <v>107.73333333333333</v>
      </c>
      <c r="J25" s="272">
        <v>108.41666666666667</v>
      </c>
      <c r="K25" s="271">
        <v>107.05</v>
      </c>
      <c r="L25" s="271">
        <v>105.3</v>
      </c>
      <c r="M25" s="271">
        <v>12.464969999999999</v>
      </c>
      <c r="N25" s="1"/>
      <c r="O25" s="1"/>
    </row>
    <row r="26" spans="1:15" ht="12.75" customHeight="1">
      <c r="A26" s="30">
        <v>16</v>
      </c>
      <c r="B26" s="281" t="s">
        <v>41</v>
      </c>
      <c r="C26" s="271">
        <v>277.2</v>
      </c>
      <c r="D26" s="272">
        <v>279.05</v>
      </c>
      <c r="E26" s="272">
        <v>274.3</v>
      </c>
      <c r="F26" s="272">
        <v>271.39999999999998</v>
      </c>
      <c r="G26" s="272">
        <v>266.64999999999998</v>
      </c>
      <c r="H26" s="272">
        <v>281.95000000000005</v>
      </c>
      <c r="I26" s="272">
        <v>286.70000000000005</v>
      </c>
      <c r="J26" s="272">
        <v>289.60000000000008</v>
      </c>
      <c r="K26" s="271">
        <v>283.8</v>
      </c>
      <c r="L26" s="271">
        <v>276.14999999999998</v>
      </c>
      <c r="M26" s="271">
        <v>68.211169999999996</v>
      </c>
      <c r="N26" s="1"/>
      <c r="O26" s="1"/>
    </row>
    <row r="27" spans="1:15" ht="12.75" customHeight="1">
      <c r="A27" s="30">
        <v>17</v>
      </c>
      <c r="B27" s="281" t="s">
        <v>844</v>
      </c>
      <c r="C27" s="271">
        <v>433.85</v>
      </c>
      <c r="D27" s="272">
        <v>435.05</v>
      </c>
      <c r="E27" s="272">
        <v>429.1</v>
      </c>
      <c r="F27" s="272">
        <v>424.35</v>
      </c>
      <c r="G27" s="272">
        <v>418.40000000000003</v>
      </c>
      <c r="H27" s="272">
        <v>439.8</v>
      </c>
      <c r="I27" s="272">
        <v>445.74999999999994</v>
      </c>
      <c r="J27" s="272">
        <v>450.5</v>
      </c>
      <c r="K27" s="271">
        <v>441</v>
      </c>
      <c r="L27" s="271">
        <v>430.3</v>
      </c>
      <c r="M27" s="271">
        <v>3.1274700000000002</v>
      </c>
      <c r="N27" s="1"/>
      <c r="O27" s="1"/>
    </row>
    <row r="28" spans="1:15" ht="12.75" customHeight="1">
      <c r="A28" s="30">
        <v>18</v>
      </c>
      <c r="B28" s="281" t="s">
        <v>294</v>
      </c>
      <c r="C28" s="271">
        <v>269.89999999999998</v>
      </c>
      <c r="D28" s="272">
        <v>273.96666666666664</v>
      </c>
      <c r="E28" s="272">
        <v>265.08333333333326</v>
      </c>
      <c r="F28" s="272">
        <v>260.26666666666659</v>
      </c>
      <c r="G28" s="272">
        <v>251.38333333333321</v>
      </c>
      <c r="H28" s="272">
        <v>278.7833333333333</v>
      </c>
      <c r="I28" s="272">
        <v>287.66666666666663</v>
      </c>
      <c r="J28" s="272">
        <v>292.48333333333335</v>
      </c>
      <c r="K28" s="271">
        <v>282.85000000000002</v>
      </c>
      <c r="L28" s="271">
        <v>269.14999999999998</v>
      </c>
      <c r="M28" s="271">
        <v>1.20495</v>
      </c>
      <c r="N28" s="1"/>
      <c r="O28" s="1"/>
    </row>
    <row r="29" spans="1:15" ht="12.75" customHeight="1">
      <c r="A29" s="30">
        <v>19</v>
      </c>
      <c r="B29" s="281" t="s">
        <v>295</v>
      </c>
      <c r="C29" s="271">
        <v>283.45</v>
      </c>
      <c r="D29" s="272">
        <v>285.15000000000003</v>
      </c>
      <c r="E29" s="272">
        <v>279.30000000000007</v>
      </c>
      <c r="F29" s="272">
        <v>275.15000000000003</v>
      </c>
      <c r="G29" s="272">
        <v>269.30000000000007</v>
      </c>
      <c r="H29" s="272">
        <v>289.30000000000007</v>
      </c>
      <c r="I29" s="272">
        <v>295.15000000000009</v>
      </c>
      <c r="J29" s="272">
        <v>299.30000000000007</v>
      </c>
      <c r="K29" s="271">
        <v>291</v>
      </c>
      <c r="L29" s="271">
        <v>281</v>
      </c>
      <c r="M29" s="271">
        <v>11.385</v>
      </c>
      <c r="N29" s="1"/>
      <c r="O29" s="1"/>
    </row>
    <row r="30" spans="1:15" ht="12.75" customHeight="1">
      <c r="A30" s="30">
        <v>20</v>
      </c>
      <c r="B30" s="281" t="s">
        <v>296</v>
      </c>
      <c r="C30" s="271">
        <v>1101.45</v>
      </c>
      <c r="D30" s="272">
        <v>1105.3500000000001</v>
      </c>
      <c r="E30" s="272">
        <v>1093.1000000000004</v>
      </c>
      <c r="F30" s="272">
        <v>1084.7500000000002</v>
      </c>
      <c r="G30" s="272">
        <v>1072.5000000000005</v>
      </c>
      <c r="H30" s="272">
        <v>1113.7000000000003</v>
      </c>
      <c r="I30" s="272">
        <v>1125.9499999999998</v>
      </c>
      <c r="J30" s="272">
        <v>1134.3000000000002</v>
      </c>
      <c r="K30" s="271">
        <v>1117.5999999999999</v>
      </c>
      <c r="L30" s="271">
        <v>1097</v>
      </c>
      <c r="M30" s="271">
        <v>2.3512599999999999</v>
      </c>
      <c r="N30" s="1"/>
      <c r="O30" s="1"/>
    </row>
    <row r="31" spans="1:15" ht="12.75" customHeight="1">
      <c r="A31" s="30">
        <v>21</v>
      </c>
      <c r="B31" s="281" t="s">
        <v>242</v>
      </c>
      <c r="C31" s="271">
        <v>1271.55</v>
      </c>
      <c r="D31" s="272">
        <v>1273.8500000000001</v>
      </c>
      <c r="E31" s="272">
        <v>1267.7000000000003</v>
      </c>
      <c r="F31" s="272">
        <v>1263.8500000000001</v>
      </c>
      <c r="G31" s="272">
        <v>1257.7000000000003</v>
      </c>
      <c r="H31" s="272">
        <v>1277.7000000000003</v>
      </c>
      <c r="I31" s="272">
        <v>1283.8500000000004</v>
      </c>
      <c r="J31" s="272">
        <v>1287.7000000000003</v>
      </c>
      <c r="K31" s="271">
        <v>1280</v>
      </c>
      <c r="L31" s="271">
        <v>1270</v>
      </c>
      <c r="M31" s="271">
        <v>0.59309999999999996</v>
      </c>
      <c r="N31" s="1"/>
      <c r="O31" s="1"/>
    </row>
    <row r="32" spans="1:15" ht="12.75" customHeight="1">
      <c r="A32" s="30">
        <v>22</v>
      </c>
      <c r="B32" s="281" t="s">
        <v>52</v>
      </c>
      <c r="C32" s="271">
        <v>652.85</v>
      </c>
      <c r="D32" s="272">
        <v>655.33333333333337</v>
      </c>
      <c r="E32" s="272">
        <v>647.06666666666672</v>
      </c>
      <c r="F32" s="272">
        <v>641.2833333333333</v>
      </c>
      <c r="G32" s="272">
        <v>633.01666666666665</v>
      </c>
      <c r="H32" s="272">
        <v>661.11666666666679</v>
      </c>
      <c r="I32" s="272">
        <v>669.38333333333344</v>
      </c>
      <c r="J32" s="272">
        <v>675.16666666666686</v>
      </c>
      <c r="K32" s="271">
        <v>663.6</v>
      </c>
      <c r="L32" s="271">
        <v>649.54999999999995</v>
      </c>
      <c r="M32" s="271">
        <v>1.6569499999999999</v>
      </c>
      <c r="N32" s="1"/>
      <c r="O32" s="1"/>
    </row>
    <row r="33" spans="1:15" ht="12.75" customHeight="1">
      <c r="A33" s="30">
        <v>23</v>
      </c>
      <c r="B33" s="281" t="s">
        <v>48</v>
      </c>
      <c r="C33" s="271">
        <v>2958.6</v>
      </c>
      <c r="D33" s="272">
        <v>2967.9500000000003</v>
      </c>
      <c r="E33" s="272">
        <v>2935.9000000000005</v>
      </c>
      <c r="F33" s="272">
        <v>2913.2000000000003</v>
      </c>
      <c r="G33" s="272">
        <v>2881.1500000000005</v>
      </c>
      <c r="H33" s="272">
        <v>2990.6500000000005</v>
      </c>
      <c r="I33" s="272">
        <v>3022.7000000000007</v>
      </c>
      <c r="J33" s="272">
        <v>3045.4000000000005</v>
      </c>
      <c r="K33" s="271">
        <v>3000</v>
      </c>
      <c r="L33" s="271">
        <v>2945.25</v>
      </c>
      <c r="M33" s="271">
        <v>2.4328699999999999</v>
      </c>
      <c r="N33" s="1"/>
      <c r="O33" s="1"/>
    </row>
    <row r="34" spans="1:15" ht="12.75" customHeight="1">
      <c r="A34" s="30">
        <v>24</v>
      </c>
      <c r="B34" s="281" t="s">
        <v>297</v>
      </c>
      <c r="C34" s="271">
        <v>3061.75</v>
      </c>
      <c r="D34" s="272">
        <v>3074.25</v>
      </c>
      <c r="E34" s="272">
        <v>3038.5</v>
      </c>
      <c r="F34" s="272">
        <v>3015.25</v>
      </c>
      <c r="G34" s="272">
        <v>2979.5</v>
      </c>
      <c r="H34" s="272">
        <v>3097.5</v>
      </c>
      <c r="I34" s="272">
        <v>3133.25</v>
      </c>
      <c r="J34" s="272">
        <v>3156.5</v>
      </c>
      <c r="K34" s="271">
        <v>3110</v>
      </c>
      <c r="L34" s="271">
        <v>3051</v>
      </c>
      <c r="M34" s="271">
        <v>0.37662000000000001</v>
      </c>
      <c r="N34" s="1"/>
      <c r="O34" s="1"/>
    </row>
    <row r="35" spans="1:15" ht="12.75" customHeight="1">
      <c r="A35" s="30">
        <v>25</v>
      </c>
      <c r="B35" s="281" t="s">
        <v>748</v>
      </c>
      <c r="C35" s="271">
        <v>302.5</v>
      </c>
      <c r="D35" s="272">
        <v>302.7833333333333</v>
      </c>
      <c r="E35" s="272">
        <v>296.76666666666659</v>
      </c>
      <c r="F35" s="272">
        <v>291.0333333333333</v>
      </c>
      <c r="G35" s="272">
        <v>285.01666666666659</v>
      </c>
      <c r="H35" s="272">
        <v>308.51666666666659</v>
      </c>
      <c r="I35" s="272">
        <v>314.53333333333325</v>
      </c>
      <c r="J35" s="272">
        <v>320.26666666666659</v>
      </c>
      <c r="K35" s="271">
        <v>308.8</v>
      </c>
      <c r="L35" s="271">
        <v>297.05</v>
      </c>
      <c r="M35" s="271">
        <v>3.0910299999999999</v>
      </c>
      <c r="N35" s="1"/>
      <c r="O35" s="1"/>
    </row>
    <row r="36" spans="1:15" ht="12.75" customHeight="1">
      <c r="A36" s="30">
        <v>26</v>
      </c>
      <c r="B36" s="281" t="s">
        <v>1004</v>
      </c>
      <c r="C36" s="271">
        <v>19.149999999999999</v>
      </c>
      <c r="D36" s="272">
        <v>19.150000000000002</v>
      </c>
      <c r="E36" s="272">
        <v>19.000000000000004</v>
      </c>
      <c r="F36" s="272">
        <v>18.850000000000001</v>
      </c>
      <c r="G36" s="272">
        <v>18.700000000000003</v>
      </c>
      <c r="H36" s="272">
        <v>19.300000000000004</v>
      </c>
      <c r="I36" s="272">
        <v>19.450000000000003</v>
      </c>
      <c r="J36" s="272">
        <v>19.600000000000005</v>
      </c>
      <c r="K36" s="271">
        <v>19.3</v>
      </c>
      <c r="L36" s="271">
        <v>19</v>
      </c>
      <c r="M36" s="271">
        <v>21.888680000000001</v>
      </c>
      <c r="N36" s="1"/>
      <c r="O36" s="1"/>
    </row>
    <row r="37" spans="1:15" ht="12.75" customHeight="1">
      <c r="A37" s="30">
        <v>27</v>
      </c>
      <c r="B37" s="281" t="s">
        <v>50</v>
      </c>
      <c r="C37" s="271">
        <v>507.9</v>
      </c>
      <c r="D37" s="272">
        <v>508.34999999999997</v>
      </c>
      <c r="E37" s="272">
        <v>502.94999999999993</v>
      </c>
      <c r="F37" s="272">
        <v>497.99999999999994</v>
      </c>
      <c r="G37" s="272">
        <v>492.59999999999991</v>
      </c>
      <c r="H37" s="272">
        <v>513.29999999999995</v>
      </c>
      <c r="I37" s="272">
        <v>518.69999999999993</v>
      </c>
      <c r="J37" s="272">
        <v>523.65</v>
      </c>
      <c r="K37" s="271">
        <v>513.75</v>
      </c>
      <c r="L37" s="271">
        <v>503.4</v>
      </c>
      <c r="M37" s="271">
        <v>5.6973599999999998</v>
      </c>
      <c r="N37" s="1"/>
      <c r="O37" s="1"/>
    </row>
    <row r="38" spans="1:15" ht="12.75" customHeight="1">
      <c r="A38" s="30">
        <v>28</v>
      </c>
      <c r="B38" s="281" t="s">
        <v>298</v>
      </c>
      <c r="C38" s="271">
        <v>2184.5500000000002</v>
      </c>
      <c r="D38" s="272">
        <v>2221.5166666666669</v>
      </c>
      <c r="E38" s="272">
        <v>2143.0333333333338</v>
      </c>
      <c r="F38" s="272">
        <v>2101.5166666666669</v>
      </c>
      <c r="G38" s="272">
        <v>2023.0333333333338</v>
      </c>
      <c r="H38" s="272">
        <v>2263.0333333333338</v>
      </c>
      <c r="I38" s="272">
        <v>2341.5166666666664</v>
      </c>
      <c r="J38" s="272">
        <v>2383.0333333333338</v>
      </c>
      <c r="K38" s="271">
        <v>2300</v>
      </c>
      <c r="L38" s="271">
        <v>2180</v>
      </c>
      <c r="M38" s="271">
        <v>2.3827199999999999</v>
      </c>
      <c r="N38" s="1"/>
      <c r="O38" s="1"/>
    </row>
    <row r="39" spans="1:15" ht="12.75" customHeight="1">
      <c r="A39" s="30">
        <v>29</v>
      </c>
      <c r="B39" s="281" t="s">
        <v>51</v>
      </c>
      <c r="C39" s="271">
        <v>380.05</v>
      </c>
      <c r="D39" s="272">
        <v>380.0333333333333</v>
      </c>
      <c r="E39" s="272">
        <v>378.41666666666663</v>
      </c>
      <c r="F39" s="272">
        <v>376.7833333333333</v>
      </c>
      <c r="G39" s="272">
        <v>375.16666666666663</v>
      </c>
      <c r="H39" s="272">
        <v>381.66666666666663</v>
      </c>
      <c r="I39" s="272">
        <v>383.2833333333333</v>
      </c>
      <c r="J39" s="272">
        <v>384.91666666666663</v>
      </c>
      <c r="K39" s="271">
        <v>381.65</v>
      </c>
      <c r="L39" s="271">
        <v>378.4</v>
      </c>
      <c r="M39" s="271">
        <v>41.448009999999996</v>
      </c>
      <c r="N39" s="1"/>
      <c r="O39" s="1"/>
    </row>
    <row r="40" spans="1:15" ht="12.75" customHeight="1">
      <c r="A40" s="30">
        <v>30</v>
      </c>
      <c r="B40" s="281" t="s">
        <v>815</v>
      </c>
      <c r="C40" s="271">
        <v>1264.1500000000001</v>
      </c>
      <c r="D40" s="272">
        <v>1272.3</v>
      </c>
      <c r="E40" s="272">
        <v>1247.8499999999999</v>
      </c>
      <c r="F40" s="272">
        <v>1231.55</v>
      </c>
      <c r="G40" s="272">
        <v>1207.0999999999999</v>
      </c>
      <c r="H40" s="272">
        <v>1288.5999999999999</v>
      </c>
      <c r="I40" s="272">
        <v>1313.0500000000002</v>
      </c>
      <c r="J40" s="272">
        <v>1329.35</v>
      </c>
      <c r="K40" s="271">
        <v>1296.75</v>
      </c>
      <c r="L40" s="271">
        <v>1256</v>
      </c>
      <c r="M40" s="271">
        <v>3.1693099999999998</v>
      </c>
      <c r="N40" s="1"/>
      <c r="O40" s="1"/>
    </row>
    <row r="41" spans="1:15" ht="12.75" customHeight="1">
      <c r="A41" s="30">
        <v>31</v>
      </c>
      <c r="B41" s="281" t="s">
        <v>778</v>
      </c>
      <c r="C41" s="271">
        <v>772.4</v>
      </c>
      <c r="D41" s="272">
        <v>775.61666666666679</v>
      </c>
      <c r="E41" s="272">
        <v>762.23333333333358</v>
      </c>
      <c r="F41" s="272">
        <v>752.06666666666683</v>
      </c>
      <c r="G41" s="272">
        <v>738.68333333333362</v>
      </c>
      <c r="H41" s="272">
        <v>785.78333333333353</v>
      </c>
      <c r="I41" s="272">
        <v>799.16666666666674</v>
      </c>
      <c r="J41" s="272">
        <v>809.33333333333348</v>
      </c>
      <c r="K41" s="271">
        <v>789</v>
      </c>
      <c r="L41" s="271">
        <v>765.45</v>
      </c>
      <c r="M41" s="271">
        <v>0.46179999999999999</v>
      </c>
      <c r="N41" s="1"/>
      <c r="O41" s="1"/>
    </row>
    <row r="42" spans="1:15" ht="12.75" customHeight="1">
      <c r="A42" s="30">
        <v>32</v>
      </c>
      <c r="B42" s="281" t="s">
        <v>53</v>
      </c>
      <c r="C42" s="271">
        <v>4517.1499999999996</v>
      </c>
      <c r="D42" s="272">
        <v>4513.3999999999996</v>
      </c>
      <c r="E42" s="272">
        <v>4400.8499999999995</v>
      </c>
      <c r="F42" s="272">
        <v>4284.55</v>
      </c>
      <c r="G42" s="272">
        <v>4172</v>
      </c>
      <c r="H42" s="272">
        <v>4629.6999999999989</v>
      </c>
      <c r="I42" s="272">
        <v>4742.2499999999982</v>
      </c>
      <c r="J42" s="272">
        <v>4858.5499999999984</v>
      </c>
      <c r="K42" s="271">
        <v>4625.95</v>
      </c>
      <c r="L42" s="271">
        <v>4397.1000000000004</v>
      </c>
      <c r="M42" s="271">
        <v>8.67</v>
      </c>
      <c r="N42" s="1"/>
      <c r="O42" s="1"/>
    </row>
    <row r="43" spans="1:15" ht="12.75" customHeight="1">
      <c r="A43" s="30">
        <v>33</v>
      </c>
      <c r="B43" s="281" t="s">
        <v>54</v>
      </c>
      <c r="C43" s="271">
        <v>228.6</v>
      </c>
      <c r="D43" s="272">
        <v>227.94999999999996</v>
      </c>
      <c r="E43" s="272">
        <v>226.09999999999991</v>
      </c>
      <c r="F43" s="272">
        <v>223.59999999999994</v>
      </c>
      <c r="G43" s="272">
        <v>221.74999999999989</v>
      </c>
      <c r="H43" s="272">
        <v>230.44999999999993</v>
      </c>
      <c r="I43" s="272">
        <v>232.3</v>
      </c>
      <c r="J43" s="272">
        <v>234.79999999999995</v>
      </c>
      <c r="K43" s="271">
        <v>229.8</v>
      </c>
      <c r="L43" s="271">
        <v>225.45</v>
      </c>
      <c r="M43" s="271">
        <v>12.48427</v>
      </c>
      <c r="N43" s="1"/>
      <c r="O43" s="1"/>
    </row>
    <row r="44" spans="1:15" ht="12.75" customHeight="1">
      <c r="A44" s="30">
        <v>34</v>
      </c>
      <c r="B44" s="281" t="s">
        <v>845</v>
      </c>
      <c r="C44" s="271">
        <v>282.64999999999998</v>
      </c>
      <c r="D44" s="272">
        <v>284.51666666666665</v>
      </c>
      <c r="E44" s="272">
        <v>278.68333333333328</v>
      </c>
      <c r="F44" s="272">
        <v>274.71666666666664</v>
      </c>
      <c r="G44" s="272">
        <v>268.88333333333327</v>
      </c>
      <c r="H44" s="272">
        <v>288.48333333333329</v>
      </c>
      <c r="I44" s="272">
        <v>294.31666666666666</v>
      </c>
      <c r="J44" s="272">
        <v>298.2833333333333</v>
      </c>
      <c r="K44" s="271">
        <v>290.35000000000002</v>
      </c>
      <c r="L44" s="271">
        <v>280.55</v>
      </c>
      <c r="M44" s="271">
        <v>0.73663999999999996</v>
      </c>
      <c r="N44" s="1"/>
      <c r="O44" s="1"/>
    </row>
    <row r="45" spans="1:15" ht="12.75" customHeight="1">
      <c r="A45" s="30">
        <v>35</v>
      </c>
      <c r="B45" s="281" t="s">
        <v>299</v>
      </c>
      <c r="C45" s="271">
        <v>524.70000000000005</v>
      </c>
      <c r="D45" s="272">
        <v>529.44999999999993</v>
      </c>
      <c r="E45" s="272">
        <v>517.39999999999986</v>
      </c>
      <c r="F45" s="272">
        <v>510.09999999999991</v>
      </c>
      <c r="G45" s="272">
        <v>498.04999999999984</v>
      </c>
      <c r="H45" s="272">
        <v>536.74999999999989</v>
      </c>
      <c r="I45" s="272">
        <v>548.79999999999984</v>
      </c>
      <c r="J45" s="272">
        <v>556.09999999999991</v>
      </c>
      <c r="K45" s="271">
        <v>541.5</v>
      </c>
      <c r="L45" s="271">
        <v>522.15</v>
      </c>
      <c r="M45" s="271">
        <v>3.3911799999999999</v>
      </c>
      <c r="N45" s="1"/>
      <c r="O45" s="1"/>
    </row>
    <row r="46" spans="1:15" ht="12.75" customHeight="1">
      <c r="A46" s="30">
        <v>36</v>
      </c>
      <c r="B46" s="281" t="s">
        <v>55</v>
      </c>
      <c r="C46" s="271">
        <v>147</v>
      </c>
      <c r="D46" s="272">
        <v>146.18333333333334</v>
      </c>
      <c r="E46" s="272">
        <v>144.86666666666667</v>
      </c>
      <c r="F46" s="272">
        <v>142.73333333333335</v>
      </c>
      <c r="G46" s="272">
        <v>141.41666666666669</v>
      </c>
      <c r="H46" s="272">
        <v>148.31666666666666</v>
      </c>
      <c r="I46" s="272">
        <v>149.63333333333333</v>
      </c>
      <c r="J46" s="272">
        <v>151.76666666666665</v>
      </c>
      <c r="K46" s="271">
        <v>147.5</v>
      </c>
      <c r="L46" s="271">
        <v>144.05000000000001</v>
      </c>
      <c r="M46" s="271">
        <v>109.81469</v>
      </c>
      <c r="N46" s="1"/>
      <c r="O46" s="1"/>
    </row>
    <row r="47" spans="1:15" ht="12.75" customHeight="1">
      <c r="A47" s="30">
        <v>37</v>
      </c>
      <c r="B47" s="281" t="s">
        <v>57</v>
      </c>
      <c r="C47" s="271">
        <v>3411.65</v>
      </c>
      <c r="D47" s="272">
        <v>3419.1666666666665</v>
      </c>
      <c r="E47" s="272">
        <v>3388.4833333333331</v>
      </c>
      <c r="F47" s="272">
        <v>3365.3166666666666</v>
      </c>
      <c r="G47" s="272">
        <v>3334.6333333333332</v>
      </c>
      <c r="H47" s="272">
        <v>3442.333333333333</v>
      </c>
      <c r="I47" s="272">
        <v>3473.0166666666664</v>
      </c>
      <c r="J47" s="272">
        <v>3496.1833333333329</v>
      </c>
      <c r="K47" s="271">
        <v>3449.85</v>
      </c>
      <c r="L47" s="271">
        <v>3396</v>
      </c>
      <c r="M47" s="271">
        <v>10.892950000000001</v>
      </c>
      <c r="N47" s="1"/>
      <c r="O47" s="1"/>
    </row>
    <row r="48" spans="1:15" ht="12.75" customHeight="1">
      <c r="A48" s="30">
        <v>38</v>
      </c>
      <c r="B48" s="281" t="s">
        <v>300</v>
      </c>
      <c r="C48" s="271">
        <v>222.8</v>
      </c>
      <c r="D48" s="272">
        <v>226.81666666666669</v>
      </c>
      <c r="E48" s="272">
        <v>216.48333333333338</v>
      </c>
      <c r="F48" s="272">
        <v>210.16666666666669</v>
      </c>
      <c r="G48" s="272">
        <v>199.83333333333337</v>
      </c>
      <c r="H48" s="272">
        <v>233.13333333333338</v>
      </c>
      <c r="I48" s="272">
        <v>243.4666666666667</v>
      </c>
      <c r="J48" s="272">
        <v>249.78333333333339</v>
      </c>
      <c r="K48" s="271">
        <v>237.15</v>
      </c>
      <c r="L48" s="271">
        <v>220.5</v>
      </c>
      <c r="M48" s="271">
        <v>6.1476800000000003</v>
      </c>
      <c r="N48" s="1"/>
      <c r="O48" s="1"/>
    </row>
    <row r="49" spans="1:15" ht="12.75" customHeight="1">
      <c r="A49" s="30">
        <v>39</v>
      </c>
      <c r="B49" s="281" t="s">
        <v>301</v>
      </c>
      <c r="C49" s="271">
        <v>3140.2</v>
      </c>
      <c r="D49" s="272">
        <v>3140.2333333333336</v>
      </c>
      <c r="E49" s="272">
        <v>3099.7166666666672</v>
      </c>
      <c r="F49" s="272">
        <v>3059.2333333333336</v>
      </c>
      <c r="G49" s="272">
        <v>3018.7166666666672</v>
      </c>
      <c r="H49" s="272">
        <v>3180.7166666666672</v>
      </c>
      <c r="I49" s="272">
        <v>3221.2333333333336</v>
      </c>
      <c r="J49" s="272">
        <v>3261.7166666666672</v>
      </c>
      <c r="K49" s="271">
        <v>3180.75</v>
      </c>
      <c r="L49" s="271">
        <v>3099.75</v>
      </c>
      <c r="M49" s="271">
        <v>9.2039999999999997E-2</v>
      </c>
      <c r="N49" s="1"/>
      <c r="O49" s="1"/>
    </row>
    <row r="50" spans="1:15" ht="12.75" customHeight="1">
      <c r="A50" s="30">
        <v>40</v>
      </c>
      <c r="B50" s="281" t="s">
        <v>302</v>
      </c>
      <c r="C50" s="271">
        <v>1943.2</v>
      </c>
      <c r="D50" s="272">
        <v>1957.3333333333333</v>
      </c>
      <c r="E50" s="272">
        <v>1917.8666666666666</v>
      </c>
      <c r="F50" s="272">
        <v>1892.5333333333333</v>
      </c>
      <c r="G50" s="272">
        <v>1853.0666666666666</v>
      </c>
      <c r="H50" s="272">
        <v>1982.6666666666665</v>
      </c>
      <c r="I50" s="272">
        <v>2022.1333333333332</v>
      </c>
      <c r="J50" s="272">
        <v>2047.4666666666665</v>
      </c>
      <c r="K50" s="271">
        <v>1996.8</v>
      </c>
      <c r="L50" s="271">
        <v>1932</v>
      </c>
      <c r="M50" s="271">
        <v>1.96312</v>
      </c>
      <c r="N50" s="1"/>
      <c r="O50" s="1"/>
    </row>
    <row r="51" spans="1:15" ht="12.75" customHeight="1">
      <c r="A51" s="30">
        <v>41</v>
      </c>
      <c r="B51" s="281" t="s">
        <v>303</v>
      </c>
      <c r="C51" s="271">
        <v>9343.85</v>
      </c>
      <c r="D51" s="272">
        <v>9384.6333333333332</v>
      </c>
      <c r="E51" s="272">
        <v>9284.2666666666664</v>
      </c>
      <c r="F51" s="272">
        <v>9224.6833333333325</v>
      </c>
      <c r="G51" s="272">
        <v>9124.3166666666657</v>
      </c>
      <c r="H51" s="272">
        <v>9444.2166666666672</v>
      </c>
      <c r="I51" s="272">
        <v>9544.5833333333321</v>
      </c>
      <c r="J51" s="272">
        <v>9604.1666666666679</v>
      </c>
      <c r="K51" s="271">
        <v>9485</v>
      </c>
      <c r="L51" s="271">
        <v>9325.0499999999993</v>
      </c>
      <c r="M51" s="271">
        <v>0.2064</v>
      </c>
      <c r="N51" s="1"/>
      <c r="O51" s="1"/>
    </row>
    <row r="52" spans="1:15" ht="12.75" customHeight="1">
      <c r="A52" s="30">
        <v>42</v>
      </c>
      <c r="B52" s="281" t="s">
        <v>60</v>
      </c>
      <c r="C52" s="271">
        <v>564.5</v>
      </c>
      <c r="D52" s="272">
        <v>567.31666666666672</v>
      </c>
      <c r="E52" s="272">
        <v>559.18333333333339</v>
      </c>
      <c r="F52" s="272">
        <v>553.86666666666667</v>
      </c>
      <c r="G52" s="272">
        <v>545.73333333333335</v>
      </c>
      <c r="H52" s="272">
        <v>572.63333333333344</v>
      </c>
      <c r="I52" s="272">
        <v>580.76666666666688</v>
      </c>
      <c r="J52" s="272">
        <v>586.08333333333348</v>
      </c>
      <c r="K52" s="271">
        <v>575.45000000000005</v>
      </c>
      <c r="L52" s="271">
        <v>562</v>
      </c>
      <c r="M52" s="271">
        <v>8.3744200000000006</v>
      </c>
      <c r="N52" s="1"/>
      <c r="O52" s="1"/>
    </row>
    <row r="53" spans="1:15" ht="12.75" customHeight="1">
      <c r="A53" s="30">
        <v>43</v>
      </c>
      <c r="B53" s="281" t="s">
        <v>304</v>
      </c>
      <c r="C53" s="271">
        <v>463.95</v>
      </c>
      <c r="D53" s="272">
        <v>480.09999999999997</v>
      </c>
      <c r="E53" s="272">
        <v>442.9</v>
      </c>
      <c r="F53" s="272">
        <v>421.85</v>
      </c>
      <c r="G53" s="272">
        <v>384.65000000000003</v>
      </c>
      <c r="H53" s="272">
        <v>501.14999999999992</v>
      </c>
      <c r="I53" s="272">
        <v>538.34999999999991</v>
      </c>
      <c r="J53" s="272">
        <v>559.39999999999986</v>
      </c>
      <c r="K53" s="271">
        <v>517.29999999999995</v>
      </c>
      <c r="L53" s="271">
        <v>459.05</v>
      </c>
      <c r="M53" s="271">
        <v>10.50029</v>
      </c>
      <c r="N53" s="1"/>
      <c r="O53" s="1"/>
    </row>
    <row r="54" spans="1:15" ht="12.75" customHeight="1">
      <c r="A54" s="30">
        <v>44</v>
      </c>
      <c r="B54" s="281" t="s">
        <v>243</v>
      </c>
      <c r="C54" s="271">
        <v>4250.7</v>
      </c>
      <c r="D54" s="272">
        <v>4249.833333333333</v>
      </c>
      <c r="E54" s="272">
        <v>4220.7166666666662</v>
      </c>
      <c r="F54" s="272">
        <v>4190.7333333333336</v>
      </c>
      <c r="G54" s="272">
        <v>4161.6166666666668</v>
      </c>
      <c r="H54" s="272">
        <v>4279.8166666666657</v>
      </c>
      <c r="I54" s="272">
        <v>4308.9333333333325</v>
      </c>
      <c r="J54" s="272">
        <v>4338.9166666666652</v>
      </c>
      <c r="K54" s="271">
        <v>4278.95</v>
      </c>
      <c r="L54" s="271">
        <v>4219.8500000000004</v>
      </c>
      <c r="M54" s="271">
        <v>2.38239</v>
      </c>
      <c r="N54" s="1"/>
      <c r="O54" s="1"/>
    </row>
    <row r="55" spans="1:15" ht="12.75" customHeight="1">
      <c r="A55" s="30">
        <v>45</v>
      </c>
      <c r="B55" s="281" t="s">
        <v>61</v>
      </c>
      <c r="C55" s="271">
        <v>739</v>
      </c>
      <c r="D55" s="272">
        <v>741</v>
      </c>
      <c r="E55" s="272">
        <v>734.15</v>
      </c>
      <c r="F55" s="272">
        <v>729.3</v>
      </c>
      <c r="G55" s="272">
        <v>722.44999999999993</v>
      </c>
      <c r="H55" s="272">
        <v>745.85</v>
      </c>
      <c r="I55" s="272">
        <v>752.69999999999993</v>
      </c>
      <c r="J55" s="272">
        <v>757.55000000000007</v>
      </c>
      <c r="K55" s="271">
        <v>747.85</v>
      </c>
      <c r="L55" s="271">
        <v>736.15</v>
      </c>
      <c r="M55" s="271">
        <v>90.695409999999995</v>
      </c>
      <c r="N55" s="1"/>
      <c r="O55" s="1"/>
    </row>
    <row r="56" spans="1:15" ht="12.75" customHeight="1">
      <c r="A56" s="30">
        <v>46</v>
      </c>
      <c r="B56" s="281" t="s">
        <v>305</v>
      </c>
      <c r="C56" s="271">
        <v>3137.5</v>
      </c>
      <c r="D56" s="272">
        <v>3131.2333333333336</v>
      </c>
      <c r="E56" s="272">
        <v>3087.4666666666672</v>
      </c>
      <c r="F56" s="272">
        <v>3037.4333333333334</v>
      </c>
      <c r="G56" s="272">
        <v>2993.666666666667</v>
      </c>
      <c r="H56" s="272">
        <v>3181.2666666666673</v>
      </c>
      <c r="I56" s="272">
        <v>3225.0333333333338</v>
      </c>
      <c r="J56" s="272">
        <v>3275.0666666666675</v>
      </c>
      <c r="K56" s="271">
        <v>3175</v>
      </c>
      <c r="L56" s="271">
        <v>3081.2</v>
      </c>
      <c r="M56" s="271">
        <v>0.60068999999999995</v>
      </c>
      <c r="N56" s="1"/>
      <c r="O56" s="1"/>
    </row>
    <row r="57" spans="1:15" ht="12" customHeight="1">
      <c r="A57" s="30">
        <v>47</v>
      </c>
      <c r="B57" s="281" t="s">
        <v>306</v>
      </c>
      <c r="C57" s="271">
        <v>644.70000000000005</v>
      </c>
      <c r="D57" s="272">
        <v>646.85</v>
      </c>
      <c r="E57" s="272">
        <v>639.90000000000009</v>
      </c>
      <c r="F57" s="272">
        <v>635.1</v>
      </c>
      <c r="G57" s="272">
        <v>628.15000000000009</v>
      </c>
      <c r="H57" s="272">
        <v>651.65000000000009</v>
      </c>
      <c r="I57" s="272">
        <v>658.60000000000014</v>
      </c>
      <c r="J57" s="272">
        <v>663.40000000000009</v>
      </c>
      <c r="K57" s="271">
        <v>653.79999999999995</v>
      </c>
      <c r="L57" s="271">
        <v>642.04999999999995</v>
      </c>
      <c r="M57" s="271">
        <v>7.0898000000000003</v>
      </c>
      <c r="N57" s="1"/>
      <c r="O57" s="1"/>
    </row>
    <row r="58" spans="1:15" ht="12.75" customHeight="1">
      <c r="A58" s="30">
        <v>48</v>
      </c>
      <c r="B58" s="281" t="s">
        <v>62</v>
      </c>
      <c r="C58" s="271">
        <v>4034.85</v>
      </c>
      <c r="D58" s="272">
        <v>4038.2833333333333</v>
      </c>
      <c r="E58" s="272">
        <v>4010.5666666666666</v>
      </c>
      <c r="F58" s="272">
        <v>3986.2833333333333</v>
      </c>
      <c r="G58" s="272">
        <v>3958.5666666666666</v>
      </c>
      <c r="H58" s="272">
        <v>4062.5666666666666</v>
      </c>
      <c r="I58" s="272">
        <v>4090.2833333333328</v>
      </c>
      <c r="J58" s="272">
        <v>4114.5666666666666</v>
      </c>
      <c r="K58" s="271">
        <v>4066</v>
      </c>
      <c r="L58" s="271">
        <v>4014</v>
      </c>
      <c r="M58" s="271">
        <v>2.18912</v>
      </c>
      <c r="N58" s="1"/>
      <c r="O58" s="1"/>
    </row>
    <row r="59" spans="1:15" ht="12.75" customHeight="1">
      <c r="A59" s="30">
        <v>49</v>
      </c>
      <c r="B59" s="281" t="s">
        <v>307</v>
      </c>
      <c r="C59" s="271">
        <v>1161.4000000000001</v>
      </c>
      <c r="D59" s="272">
        <v>1151.45</v>
      </c>
      <c r="E59" s="272">
        <v>1129.2</v>
      </c>
      <c r="F59" s="272">
        <v>1097</v>
      </c>
      <c r="G59" s="272">
        <v>1074.75</v>
      </c>
      <c r="H59" s="272">
        <v>1183.6500000000001</v>
      </c>
      <c r="I59" s="272">
        <v>1205.9000000000001</v>
      </c>
      <c r="J59" s="272">
        <v>1238.1000000000001</v>
      </c>
      <c r="K59" s="271">
        <v>1173.7</v>
      </c>
      <c r="L59" s="271">
        <v>1119.25</v>
      </c>
      <c r="M59" s="271">
        <v>1.4760500000000001</v>
      </c>
      <c r="N59" s="1"/>
      <c r="O59" s="1"/>
    </row>
    <row r="60" spans="1:15" ht="12.75" customHeight="1">
      <c r="A60" s="30">
        <v>50</v>
      </c>
      <c r="B60" s="281" t="s">
        <v>65</v>
      </c>
      <c r="C60" s="271">
        <v>7149.4</v>
      </c>
      <c r="D60" s="272">
        <v>7207.8</v>
      </c>
      <c r="E60" s="272">
        <v>7046.6</v>
      </c>
      <c r="F60" s="272">
        <v>6943.8</v>
      </c>
      <c r="G60" s="272">
        <v>6782.6</v>
      </c>
      <c r="H60" s="272">
        <v>7310.6</v>
      </c>
      <c r="I60" s="272">
        <v>7471.7999999999993</v>
      </c>
      <c r="J60" s="272">
        <v>7574.6</v>
      </c>
      <c r="K60" s="271">
        <v>7369</v>
      </c>
      <c r="L60" s="271">
        <v>7105</v>
      </c>
      <c r="M60" s="271">
        <v>19.06523</v>
      </c>
      <c r="N60" s="1"/>
      <c r="O60" s="1"/>
    </row>
    <row r="61" spans="1:15" ht="12.75" customHeight="1">
      <c r="A61" s="30">
        <v>51</v>
      </c>
      <c r="B61" s="281" t="s">
        <v>64</v>
      </c>
      <c r="C61" s="271">
        <v>15643.2</v>
      </c>
      <c r="D61" s="272">
        <v>15581.066666666666</v>
      </c>
      <c r="E61" s="272">
        <v>15488.133333333331</v>
      </c>
      <c r="F61" s="272">
        <v>15333.066666666666</v>
      </c>
      <c r="G61" s="272">
        <v>15240.133333333331</v>
      </c>
      <c r="H61" s="272">
        <v>15736.133333333331</v>
      </c>
      <c r="I61" s="272">
        <v>15829.066666666666</v>
      </c>
      <c r="J61" s="272">
        <v>15984.133333333331</v>
      </c>
      <c r="K61" s="271">
        <v>15674</v>
      </c>
      <c r="L61" s="271">
        <v>15426</v>
      </c>
      <c r="M61" s="271">
        <v>4.4254800000000003</v>
      </c>
      <c r="N61" s="1"/>
      <c r="O61" s="1"/>
    </row>
    <row r="62" spans="1:15" ht="12.75" customHeight="1">
      <c r="A62" s="30">
        <v>52</v>
      </c>
      <c r="B62" s="281" t="s">
        <v>244</v>
      </c>
      <c r="C62" s="271">
        <v>5363.05</v>
      </c>
      <c r="D62" s="272">
        <v>5341.416666666667</v>
      </c>
      <c r="E62" s="272">
        <v>5312.1833333333343</v>
      </c>
      <c r="F62" s="272">
        <v>5261.3166666666675</v>
      </c>
      <c r="G62" s="272">
        <v>5232.0833333333348</v>
      </c>
      <c r="H62" s="272">
        <v>5392.2833333333338</v>
      </c>
      <c r="I62" s="272">
        <v>5421.5166666666655</v>
      </c>
      <c r="J62" s="272">
        <v>5472.3833333333332</v>
      </c>
      <c r="K62" s="271">
        <v>5370.65</v>
      </c>
      <c r="L62" s="271">
        <v>5290.55</v>
      </c>
      <c r="M62" s="271">
        <v>0.29516999999999999</v>
      </c>
      <c r="N62" s="1"/>
      <c r="O62" s="1"/>
    </row>
    <row r="63" spans="1:15" ht="12.75" customHeight="1">
      <c r="A63" s="30">
        <v>53</v>
      </c>
      <c r="B63" s="281" t="s">
        <v>308</v>
      </c>
      <c r="C63" s="271">
        <v>3664.6</v>
      </c>
      <c r="D63" s="272">
        <v>3639.9833333333336</v>
      </c>
      <c r="E63" s="272">
        <v>3582.8166666666671</v>
      </c>
      <c r="F63" s="272">
        <v>3501.0333333333333</v>
      </c>
      <c r="G63" s="272">
        <v>3443.8666666666668</v>
      </c>
      <c r="H63" s="272">
        <v>3721.7666666666673</v>
      </c>
      <c r="I63" s="272">
        <v>3778.9333333333334</v>
      </c>
      <c r="J63" s="272">
        <v>3860.7166666666676</v>
      </c>
      <c r="K63" s="271">
        <v>3697.15</v>
      </c>
      <c r="L63" s="271">
        <v>3558.2</v>
      </c>
      <c r="M63" s="271">
        <v>1.33039</v>
      </c>
      <c r="N63" s="1"/>
      <c r="O63" s="1"/>
    </row>
    <row r="64" spans="1:15" ht="12.75" customHeight="1">
      <c r="A64" s="30">
        <v>54</v>
      </c>
      <c r="B64" s="281" t="s">
        <v>66</v>
      </c>
      <c r="C64" s="271">
        <v>2163.9</v>
      </c>
      <c r="D64" s="272">
        <v>2154.6</v>
      </c>
      <c r="E64" s="272">
        <v>2139.2999999999997</v>
      </c>
      <c r="F64" s="272">
        <v>2114.6999999999998</v>
      </c>
      <c r="G64" s="272">
        <v>2099.3999999999996</v>
      </c>
      <c r="H64" s="272">
        <v>2179.1999999999998</v>
      </c>
      <c r="I64" s="272">
        <v>2194.5</v>
      </c>
      <c r="J64" s="272">
        <v>2219.1</v>
      </c>
      <c r="K64" s="271">
        <v>2169.9</v>
      </c>
      <c r="L64" s="271">
        <v>2130</v>
      </c>
      <c r="M64" s="271">
        <v>6.1795499999999999</v>
      </c>
      <c r="N64" s="1"/>
      <c r="O64" s="1"/>
    </row>
    <row r="65" spans="1:15" ht="12.75" customHeight="1">
      <c r="A65" s="30">
        <v>55</v>
      </c>
      <c r="B65" s="281" t="s">
        <v>309</v>
      </c>
      <c r="C65" s="271">
        <v>330.95</v>
      </c>
      <c r="D65" s="272">
        <v>338.08333333333331</v>
      </c>
      <c r="E65" s="272">
        <v>321.86666666666662</v>
      </c>
      <c r="F65" s="272">
        <v>312.7833333333333</v>
      </c>
      <c r="G65" s="272">
        <v>296.56666666666661</v>
      </c>
      <c r="H65" s="272">
        <v>347.16666666666663</v>
      </c>
      <c r="I65" s="272">
        <v>363.38333333333333</v>
      </c>
      <c r="J65" s="272">
        <v>372.46666666666664</v>
      </c>
      <c r="K65" s="271">
        <v>354.3</v>
      </c>
      <c r="L65" s="271">
        <v>329</v>
      </c>
      <c r="M65" s="271">
        <v>62.611130000000003</v>
      </c>
      <c r="N65" s="1"/>
      <c r="O65" s="1"/>
    </row>
    <row r="66" spans="1:15" ht="12.75" customHeight="1">
      <c r="A66" s="30">
        <v>56</v>
      </c>
      <c r="B66" s="281" t="s">
        <v>67</v>
      </c>
      <c r="C66" s="271">
        <v>273.60000000000002</v>
      </c>
      <c r="D66" s="272">
        <v>273.78333333333336</v>
      </c>
      <c r="E66" s="272">
        <v>271.56666666666672</v>
      </c>
      <c r="F66" s="272">
        <v>269.53333333333336</v>
      </c>
      <c r="G66" s="272">
        <v>267.31666666666672</v>
      </c>
      <c r="H66" s="272">
        <v>275.81666666666672</v>
      </c>
      <c r="I66" s="272">
        <v>278.0333333333333</v>
      </c>
      <c r="J66" s="272">
        <v>280.06666666666672</v>
      </c>
      <c r="K66" s="271">
        <v>276</v>
      </c>
      <c r="L66" s="271">
        <v>271.75</v>
      </c>
      <c r="M66" s="271">
        <v>29.224049999999998</v>
      </c>
      <c r="N66" s="1"/>
      <c r="O66" s="1"/>
    </row>
    <row r="67" spans="1:15" ht="12.75" customHeight="1">
      <c r="A67" s="30">
        <v>57</v>
      </c>
      <c r="B67" s="281" t="s">
        <v>68</v>
      </c>
      <c r="C67" s="271">
        <v>118.65</v>
      </c>
      <c r="D67" s="272">
        <v>118.7</v>
      </c>
      <c r="E67" s="272">
        <v>117.7</v>
      </c>
      <c r="F67" s="272">
        <v>116.75</v>
      </c>
      <c r="G67" s="272">
        <v>115.75</v>
      </c>
      <c r="H67" s="272">
        <v>119.65</v>
      </c>
      <c r="I67" s="272">
        <v>120.65</v>
      </c>
      <c r="J67" s="272">
        <v>121.60000000000001</v>
      </c>
      <c r="K67" s="271">
        <v>119.7</v>
      </c>
      <c r="L67" s="271">
        <v>117.75</v>
      </c>
      <c r="M67" s="271">
        <v>142.05844999999999</v>
      </c>
      <c r="N67" s="1"/>
      <c r="O67" s="1"/>
    </row>
    <row r="68" spans="1:15" ht="12.75" customHeight="1">
      <c r="A68" s="30">
        <v>58</v>
      </c>
      <c r="B68" s="281" t="s">
        <v>245</v>
      </c>
      <c r="C68" s="271">
        <v>48.3</v>
      </c>
      <c r="D68" s="272">
        <v>48.433333333333337</v>
      </c>
      <c r="E68" s="272">
        <v>47.916666666666671</v>
      </c>
      <c r="F68" s="272">
        <v>47.533333333333331</v>
      </c>
      <c r="G68" s="272">
        <v>47.016666666666666</v>
      </c>
      <c r="H68" s="272">
        <v>48.816666666666677</v>
      </c>
      <c r="I68" s="272">
        <v>49.333333333333343</v>
      </c>
      <c r="J68" s="272">
        <v>49.716666666666683</v>
      </c>
      <c r="K68" s="271">
        <v>48.95</v>
      </c>
      <c r="L68" s="271">
        <v>48.05</v>
      </c>
      <c r="M68" s="271">
        <v>13.200889999999999</v>
      </c>
      <c r="N68" s="1"/>
      <c r="O68" s="1"/>
    </row>
    <row r="69" spans="1:15" ht="12.75" customHeight="1">
      <c r="A69" s="30">
        <v>59</v>
      </c>
      <c r="B69" s="281" t="s">
        <v>310</v>
      </c>
      <c r="C69" s="271">
        <v>16.95</v>
      </c>
      <c r="D69" s="272">
        <v>17.099999999999998</v>
      </c>
      <c r="E69" s="272">
        <v>16.799999999999997</v>
      </c>
      <c r="F69" s="272">
        <v>16.649999999999999</v>
      </c>
      <c r="G69" s="272">
        <v>16.349999999999998</v>
      </c>
      <c r="H69" s="272">
        <v>17.249999999999996</v>
      </c>
      <c r="I69" s="272">
        <v>17.55</v>
      </c>
      <c r="J69" s="272">
        <v>17.699999999999996</v>
      </c>
      <c r="K69" s="271">
        <v>17.399999999999999</v>
      </c>
      <c r="L69" s="271">
        <v>16.95</v>
      </c>
      <c r="M69" s="271">
        <v>13.791219999999999</v>
      </c>
      <c r="N69" s="1"/>
      <c r="O69" s="1"/>
    </row>
    <row r="70" spans="1:15" ht="12.75" customHeight="1">
      <c r="A70" s="30">
        <v>60</v>
      </c>
      <c r="B70" s="281" t="s">
        <v>69</v>
      </c>
      <c r="C70" s="271">
        <v>1881.2</v>
      </c>
      <c r="D70" s="272">
        <v>1886.3666666666668</v>
      </c>
      <c r="E70" s="272">
        <v>1866.9333333333336</v>
      </c>
      <c r="F70" s="272">
        <v>1852.6666666666667</v>
      </c>
      <c r="G70" s="272">
        <v>1833.2333333333336</v>
      </c>
      <c r="H70" s="272">
        <v>1900.6333333333337</v>
      </c>
      <c r="I70" s="272">
        <v>1920.0666666666671</v>
      </c>
      <c r="J70" s="272">
        <v>1934.3333333333337</v>
      </c>
      <c r="K70" s="271">
        <v>1905.8</v>
      </c>
      <c r="L70" s="271">
        <v>1872.1</v>
      </c>
      <c r="M70" s="271">
        <v>2.9875699999999998</v>
      </c>
      <c r="N70" s="1"/>
      <c r="O70" s="1"/>
    </row>
    <row r="71" spans="1:15" ht="12.75" customHeight="1">
      <c r="A71" s="30">
        <v>61</v>
      </c>
      <c r="B71" s="281" t="s">
        <v>311</v>
      </c>
      <c r="C71" s="271">
        <v>5376.5</v>
      </c>
      <c r="D71" s="272">
        <v>5385.5</v>
      </c>
      <c r="E71" s="272">
        <v>5281</v>
      </c>
      <c r="F71" s="272">
        <v>5185.5</v>
      </c>
      <c r="G71" s="272">
        <v>5081</v>
      </c>
      <c r="H71" s="272">
        <v>5481</v>
      </c>
      <c r="I71" s="272">
        <v>5585.5</v>
      </c>
      <c r="J71" s="272">
        <v>5681</v>
      </c>
      <c r="K71" s="271">
        <v>5490</v>
      </c>
      <c r="L71" s="271">
        <v>5290</v>
      </c>
      <c r="M71" s="271">
        <v>0.16159999999999999</v>
      </c>
      <c r="N71" s="1"/>
      <c r="O71" s="1"/>
    </row>
    <row r="72" spans="1:15" ht="12.75" customHeight="1">
      <c r="A72" s="30">
        <v>62</v>
      </c>
      <c r="B72" s="281" t="s">
        <v>72</v>
      </c>
      <c r="C72" s="271">
        <v>666.4</v>
      </c>
      <c r="D72" s="272">
        <v>670.36666666666667</v>
      </c>
      <c r="E72" s="272">
        <v>659.48333333333335</v>
      </c>
      <c r="F72" s="272">
        <v>652.56666666666672</v>
      </c>
      <c r="G72" s="272">
        <v>641.68333333333339</v>
      </c>
      <c r="H72" s="272">
        <v>677.2833333333333</v>
      </c>
      <c r="I72" s="272">
        <v>688.16666666666674</v>
      </c>
      <c r="J72" s="272">
        <v>695.08333333333326</v>
      </c>
      <c r="K72" s="271">
        <v>681.25</v>
      </c>
      <c r="L72" s="271">
        <v>663.45</v>
      </c>
      <c r="M72" s="271">
        <v>8.2227800000000002</v>
      </c>
      <c r="N72" s="1"/>
      <c r="O72" s="1"/>
    </row>
    <row r="73" spans="1:15" ht="12.75" customHeight="1">
      <c r="A73" s="30">
        <v>63</v>
      </c>
      <c r="B73" s="281" t="s">
        <v>312</v>
      </c>
      <c r="C73" s="271">
        <v>847.55</v>
      </c>
      <c r="D73" s="272">
        <v>853.04999999999984</v>
      </c>
      <c r="E73" s="272">
        <v>832.29999999999973</v>
      </c>
      <c r="F73" s="272">
        <v>817.04999999999984</v>
      </c>
      <c r="G73" s="272">
        <v>796.29999999999973</v>
      </c>
      <c r="H73" s="272">
        <v>868.29999999999973</v>
      </c>
      <c r="I73" s="272">
        <v>889.05</v>
      </c>
      <c r="J73" s="272">
        <v>904.29999999999973</v>
      </c>
      <c r="K73" s="271">
        <v>873.8</v>
      </c>
      <c r="L73" s="271">
        <v>837.8</v>
      </c>
      <c r="M73" s="271">
        <v>16.19293</v>
      </c>
      <c r="N73" s="1"/>
      <c r="O73" s="1"/>
    </row>
    <row r="74" spans="1:15" ht="12.75" customHeight="1">
      <c r="A74" s="30">
        <v>64</v>
      </c>
      <c r="B74" s="281" t="s">
        <v>71</v>
      </c>
      <c r="C74" s="271">
        <v>287.39999999999998</v>
      </c>
      <c r="D74" s="272">
        <v>285.48333333333335</v>
      </c>
      <c r="E74" s="272">
        <v>282.66666666666669</v>
      </c>
      <c r="F74" s="272">
        <v>277.93333333333334</v>
      </c>
      <c r="G74" s="272">
        <v>275.11666666666667</v>
      </c>
      <c r="H74" s="272">
        <v>290.2166666666667</v>
      </c>
      <c r="I74" s="272">
        <v>293.0333333333333</v>
      </c>
      <c r="J74" s="272">
        <v>297.76666666666671</v>
      </c>
      <c r="K74" s="271">
        <v>288.3</v>
      </c>
      <c r="L74" s="271">
        <v>280.75</v>
      </c>
      <c r="M74" s="271">
        <v>96.5578</v>
      </c>
      <c r="N74" s="1"/>
      <c r="O74" s="1"/>
    </row>
    <row r="75" spans="1:15" ht="12.75" customHeight="1">
      <c r="A75" s="30">
        <v>65</v>
      </c>
      <c r="B75" s="281" t="s">
        <v>73</v>
      </c>
      <c r="C75" s="271">
        <v>714.65</v>
      </c>
      <c r="D75" s="272">
        <v>714.94999999999993</v>
      </c>
      <c r="E75" s="272">
        <v>709.69999999999982</v>
      </c>
      <c r="F75" s="272">
        <v>704.74999999999989</v>
      </c>
      <c r="G75" s="272">
        <v>699.49999999999977</v>
      </c>
      <c r="H75" s="272">
        <v>719.89999999999986</v>
      </c>
      <c r="I75" s="272">
        <v>725.15000000000009</v>
      </c>
      <c r="J75" s="272">
        <v>730.09999999999991</v>
      </c>
      <c r="K75" s="271">
        <v>720.2</v>
      </c>
      <c r="L75" s="271">
        <v>710</v>
      </c>
      <c r="M75" s="271">
        <v>10.74813</v>
      </c>
      <c r="N75" s="1"/>
      <c r="O75" s="1"/>
    </row>
    <row r="76" spans="1:15" ht="12.75" customHeight="1">
      <c r="A76" s="30">
        <v>66</v>
      </c>
      <c r="B76" s="281" t="s">
        <v>76</v>
      </c>
      <c r="C76" s="271">
        <v>52.65</v>
      </c>
      <c r="D76" s="272">
        <v>52.316666666666663</v>
      </c>
      <c r="E76" s="272">
        <v>51.683333333333323</v>
      </c>
      <c r="F76" s="272">
        <v>50.716666666666661</v>
      </c>
      <c r="G76" s="272">
        <v>50.083333333333321</v>
      </c>
      <c r="H76" s="272">
        <v>53.283333333333324</v>
      </c>
      <c r="I76" s="272">
        <v>53.916666666666664</v>
      </c>
      <c r="J76" s="272">
        <v>54.883333333333326</v>
      </c>
      <c r="K76" s="271">
        <v>52.95</v>
      </c>
      <c r="L76" s="271">
        <v>51.35</v>
      </c>
      <c r="M76" s="271">
        <v>150.13045</v>
      </c>
      <c r="N76" s="1"/>
      <c r="O76" s="1"/>
    </row>
    <row r="77" spans="1:15" ht="12.75" customHeight="1">
      <c r="A77" s="30">
        <v>67</v>
      </c>
      <c r="B77" s="281" t="s">
        <v>80</v>
      </c>
      <c r="C77" s="271">
        <v>328.3</v>
      </c>
      <c r="D77" s="272">
        <v>328.18333333333334</v>
      </c>
      <c r="E77" s="272">
        <v>326.11666666666667</v>
      </c>
      <c r="F77" s="272">
        <v>323.93333333333334</v>
      </c>
      <c r="G77" s="272">
        <v>321.86666666666667</v>
      </c>
      <c r="H77" s="272">
        <v>330.36666666666667</v>
      </c>
      <c r="I77" s="272">
        <v>332.43333333333339</v>
      </c>
      <c r="J77" s="272">
        <v>334.61666666666667</v>
      </c>
      <c r="K77" s="271">
        <v>330.25</v>
      </c>
      <c r="L77" s="271">
        <v>326</v>
      </c>
      <c r="M77" s="271">
        <v>28.716889999999999</v>
      </c>
      <c r="N77" s="1"/>
      <c r="O77" s="1"/>
    </row>
    <row r="78" spans="1:15" ht="12.75" customHeight="1">
      <c r="A78" s="30">
        <v>68</v>
      </c>
      <c r="B78" s="281" t="s">
        <v>75</v>
      </c>
      <c r="C78" s="271">
        <v>715.25</v>
      </c>
      <c r="D78" s="272">
        <v>713.08333333333337</v>
      </c>
      <c r="E78" s="272">
        <v>708.16666666666674</v>
      </c>
      <c r="F78" s="272">
        <v>701.08333333333337</v>
      </c>
      <c r="G78" s="272">
        <v>696.16666666666674</v>
      </c>
      <c r="H78" s="272">
        <v>720.16666666666674</v>
      </c>
      <c r="I78" s="272">
        <v>725.08333333333348</v>
      </c>
      <c r="J78" s="272">
        <v>732.16666666666674</v>
      </c>
      <c r="K78" s="271">
        <v>718</v>
      </c>
      <c r="L78" s="271">
        <v>706</v>
      </c>
      <c r="M78" s="271">
        <v>122.01239</v>
      </c>
      <c r="N78" s="1"/>
      <c r="O78" s="1"/>
    </row>
    <row r="79" spans="1:15" ht="12.75" customHeight="1">
      <c r="A79" s="30">
        <v>69</v>
      </c>
      <c r="B79" s="281" t="s">
        <v>77</v>
      </c>
      <c r="C79" s="271">
        <v>313.45</v>
      </c>
      <c r="D79" s="272">
        <v>314.26666666666665</v>
      </c>
      <c r="E79" s="272">
        <v>311.73333333333329</v>
      </c>
      <c r="F79" s="272">
        <v>310.01666666666665</v>
      </c>
      <c r="G79" s="272">
        <v>307.48333333333329</v>
      </c>
      <c r="H79" s="272">
        <v>315.98333333333329</v>
      </c>
      <c r="I79" s="272">
        <v>318.51666666666659</v>
      </c>
      <c r="J79" s="272">
        <v>320.23333333333329</v>
      </c>
      <c r="K79" s="271">
        <v>316.8</v>
      </c>
      <c r="L79" s="271">
        <v>312.55</v>
      </c>
      <c r="M79" s="271">
        <v>9.4132300000000004</v>
      </c>
      <c r="N79" s="1"/>
      <c r="O79" s="1"/>
    </row>
    <row r="80" spans="1:15" ht="12.75" customHeight="1">
      <c r="A80" s="30">
        <v>70</v>
      </c>
      <c r="B80" s="281" t="s">
        <v>313</v>
      </c>
      <c r="C80" s="271">
        <v>943.9</v>
      </c>
      <c r="D80" s="272">
        <v>954.01666666666677</v>
      </c>
      <c r="E80" s="272">
        <v>930.88333333333355</v>
      </c>
      <c r="F80" s="272">
        <v>917.86666666666679</v>
      </c>
      <c r="G80" s="272">
        <v>894.73333333333358</v>
      </c>
      <c r="H80" s="272">
        <v>967.03333333333353</v>
      </c>
      <c r="I80" s="272">
        <v>990.16666666666674</v>
      </c>
      <c r="J80" s="272">
        <v>1003.1833333333335</v>
      </c>
      <c r="K80" s="271">
        <v>977.15</v>
      </c>
      <c r="L80" s="271">
        <v>941</v>
      </c>
      <c r="M80" s="271">
        <v>0.72285999999999995</v>
      </c>
      <c r="N80" s="1"/>
      <c r="O80" s="1"/>
    </row>
    <row r="81" spans="1:15" ht="12.75" customHeight="1">
      <c r="A81" s="30">
        <v>71</v>
      </c>
      <c r="B81" s="281" t="s">
        <v>314</v>
      </c>
      <c r="C81" s="271">
        <v>336</v>
      </c>
      <c r="D81" s="272">
        <v>338.36666666666667</v>
      </c>
      <c r="E81" s="272">
        <v>331.38333333333333</v>
      </c>
      <c r="F81" s="272">
        <v>326.76666666666665</v>
      </c>
      <c r="G81" s="272">
        <v>319.7833333333333</v>
      </c>
      <c r="H81" s="272">
        <v>342.98333333333335</v>
      </c>
      <c r="I81" s="272">
        <v>349.9666666666667</v>
      </c>
      <c r="J81" s="272">
        <v>354.58333333333337</v>
      </c>
      <c r="K81" s="271">
        <v>345.35</v>
      </c>
      <c r="L81" s="271">
        <v>333.75</v>
      </c>
      <c r="M81" s="271">
        <v>19.22983</v>
      </c>
      <c r="N81" s="1"/>
      <c r="O81" s="1"/>
    </row>
    <row r="82" spans="1:15" ht="12.75" customHeight="1">
      <c r="A82" s="30">
        <v>72</v>
      </c>
      <c r="B82" s="281" t="s">
        <v>315</v>
      </c>
      <c r="C82" s="271">
        <v>8793.4</v>
      </c>
      <c r="D82" s="272">
        <v>8841.0833333333339</v>
      </c>
      <c r="E82" s="272">
        <v>8712.2666666666682</v>
      </c>
      <c r="F82" s="272">
        <v>8631.133333333335</v>
      </c>
      <c r="G82" s="272">
        <v>8502.3166666666693</v>
      </c>
      <c r="H82" s="272">
        <v>8922.2166666666672</v>
      </c>
      <c r="I82" s="272">
        <v>9051.0333333333328</v>
      </c>
      <c r="J82" s="272">
        <v>9132.1666666666661</v>
      </c>
      <c r="K82" s="271">
        <v>8969.9</v>
      </c>
      <c r="L82" s="271">
        <v>8759.9500000000007</v>
      </c>
      <c r="M82" s="271">
        <v>0.19194</v>
      </c>
      <c r="N82" s="1"/>
      <c r="O82" s="1"/>
    </row>
    <row r="83" spans="1:15" ht="12.75" customHeight="1">
      <c r="A83" s="30">
        <v>73</v>
      </c>
      <c r="B83" s="281" t="s">
        <v>316</v>
      </c>
      <c r="C83" s="271">
        <v>1008.25</v>
      </c>
      <c r="D83" s="272">
        <v>1005.8000000000001</v>
      </c>
      <c r="E83" s="272">
        <v>994.60000000000014</v>
      </c>
      <c r="F83" s="272">
        <v>980.95</v>
      </c>
      <c r="G83" s="272">
        <v>969.75000000000011</v>
      </c>
      <c r="H83" s="272">
        <v>1019.4500000000002</v>
      </c>
      <c r="I83" s="272">
        <v>1030.6500000000001</v>
      </c>
      <c r="J83" s="272">
        <v>1044.3000000000002</v>
      </c>
      <c r="K83" s="271">
        <v>1017</v>
      </c>
      <c r="L83" s="271">
        <v>992.15</v>
      </c>
      <c r="M83" s="271">
        <v>0.66134999999999999</v>
      </c>
      <c r="N83" s="1"/>
      <c r="O83" s="1"/>
    </row>
    <row r="84" spans="1:15" ht="12.75" customHeight="1">
      <c r="A84" s="30">
        <v>74</v>
      </c>
      <c r="B84" s="281" t="s">
        <v>246</v>
      </c>
      <c r="C84" s="271">
        <v>912.15</v>
      </c>
      <c r="D84" s="272">
        <v>918.56666666666661</v>
      </c>
      <c r="E84" s="272">
        <v>902.53333333333319</v>
      </c>
      <c r="F84" s="272">
        <v>892.91666666666663</v>
      </c>
      <c r="G84" s="272">
        <v>876.88333333333321</v>
      </c>
      <c r="H84" s="272">
        <v>928.18333333333317</v>
      </c>
      <c r="I84" s="272">
        <v>944.21666666666647</v>
      </c>
      <c r="J84" s="272">
        <v>953.83333333333314</v>
      </c>
      <c r="K84" s="271">
        <v>934.6</v>
      </c>
      <c r="L84" s="271">
        <v>908.95</v>
      </c>
      <c r="M84" s="271">
        <v>0.29497000000000001</v>
      </c>
      <c r="N84" s="1"/>
      <c r="O84" s="1"/>
    </row>
    <row r="85" spans="1:15" ht="12.75" customHeight="1">
      <c r="A85" s="30">
        <v>75</v>
      </c>
      <c r="B85" s="281" t="s">
        <v>846</v>
      </c>
      <c r="C85" s="271">
        <v>610.9</v>
      </c>
      <c r="D85" s="272">
        <v>611.30000000000007</v>
      </c>
      <c r="E85" s="272">
        <v>599.60000000000014</v>
      </c>
      <c r="F85" s="272">
        <v>588.30000000000007</v>
      </c>
      <c r="G85" s="272">
        <v>576.60000000000014</v>
      </c>
      <c r="H85" s="272">
        <v>622.60000000000014</v>
      </c>
      <c r="I85" s="272">
        <v>634.30000000000018</v>
      </c>
      <c r="J85" s="272">
        <v>645.60000000000014</v>
      </c>
      <c r="K85" s="271">
        <v>623</v>
      </c>
      <c r="L85" s="271">
        <v>600</v>
      </c>
      <c r="M85" s="271">
        <v>7.6517099999999996</v>
      </c>
      <c r="N85" s="1"/>
      <c r="O85" s="1"/>
    </row>
    <row r="86" spans="1:15" ht="12.75" customHeight="1">
      <c r="A86" s="30">
        <v>76</v>
      </c>
      <c r="B86" s="281" t="s">
        <v>78</v>
      </c>
      <c r="C86" s="271">
        <v>17234.3</v>
      </c>
      <c r="D86" s="272">
        <v>17335.033333333336</v>
      </c>
      <c r="E86" s="272">
        <v>17065.066666666673</v>
      </c>
      <c r="F86" s="272">
        <v>16895.833333333336</v>
      </c>
      <c r="G86" s="272">
        <v>16625.866666666672</v>
      </c>
      <c r="H86" s="272">
        <v>17504.266666666674</v>
      </c>
      <c r="I86" s="272">
        <v>17774.233333333341</v>
      </c>
      <c r="J86" s="272">
        <v>17943.466666666674</v>
      </c>
      <c r="K86" s="271">
        <v>17605</v>
      </c>
      <c r="L86" s="271">
        <v>17165.8</v>
      </c>
      <c r="M86" s="271">
        <v>0.51019999999999999</v>
      </c>
      <c r="N86" s="1"/>
      <c r="O86" s="1"/>
    </row>
    <row r="87" spans="1:15" ht="12.75" customHeight="1">
      <c r="A87" s="30">
        <v>77</v>
      </c>
      <c r="B87" s="281" t="s">
        <v>317</v>
      </c>
      <c r="C87" s="271">
        <v>524.04999999999995</v>
      </c>
      <c r="D87" s="272">
        <v>523.2166666666667</v>
      </c>
      <c r="E87" s="272">
        <v>519.43333333333339</v>
      </c>
      <c r="F87" s="272">
        <v>514.81666666666672</v>
      </c>
      <c r="G87" s="272">
        <v>511.03333333333342</v>
      </c>
      <c r="H87" s="272">
        <v>527.83333333333337</v>
      </c>
      <c r="I87" s="272">
        <v>531.61666666666667</v>
      </c>
      <c r="J87" s="272">
        <v>536.23333333333335</v>
      </c>
      <c r="K87" s="271">
        <v>527</v>
      </c>
      <c r="L87" s="271">
        <v>518.6</v>
      </c>
      <c r="M87" s="271">
        <v>2.9381200000000001</v>
      </c>
      <c r="N87" s="1"/>
      <c r="O87" s="1"/>
    </row>
    <row r="88" spans="1:15" ht="12.75" customHeight="1">
      <c r="A88" s="30">
        <v>78</v>
      </c>
      <c r="B88" s="281" t="s">
        <v>847</v>
      </c>
      <c r="C88" s="271">
        <v>36.549999999999997</v>
      </c>
      <c r="D88" s="272">
        <v>37.81666666666667</v>
      </c>
      <c r="E88" s="272">
        <v>35.283333333333339</v>
      </c>
      <c r="F88" s="272">
        <v>34.016666666666666</v>
      </c>
      <c r="G88" s="272">
        <v>31.483333333333334</v>
      </c>
      <c r="H88" s="272">
        <v>39.083333333333343</v>
      </c>
      <c r="I88" s="272">
        <v>41.616666666666674</v>
      </c>
      <c r="J88" s="272">
        <v>42.883333333333347</v>
      </c>
      <c r="K88" s="271">
        <v>40.35</v>
      </c>
      <c r="L88" s="271">
        <v>36.549999999999997</v>
      </c>
      <c r="M88" s="271">
        <v>257.18169999999998</v>
      </c>
      <c r="N88" s="1"/>
      <c r="O88" s="1"/>
    </row>
    <row r="89" spans="1:15" ht="12.75" customHeight="1">
      <c r="A89" s="30">
        <v>79</v>
      </c>
      <c r="B89" s="281" t="s">
        <v>81</v>
      </c>
      <c r="C89" s="271">
        <v>3647.75</v>
      </c>
      <c r="D89" s="272">
        <v>3648.8666666666668</v>
      </c>
      <c r="E89" s="272">
        <v>3622.9333333333334</v>
      </c>
      <c r="F89" s="272">
        <v>3598.1166666666668</v>
      </c>
      <c r="G89" s="272">
        <v>3572.1833333333334</v>
      </c>
      <c r="H89" s="272">
        <v>3673.6833333333334</v>
      </c>
      <c r="I89" s="272">
        <v>3699.6166666666668</v>
      </c>
      <c r="J89" s="272">
        <v>3724.4333333333334</v>
      </c>
      <c r="K89" s="271">
        <v>3674.8</v>
      </c>
      <c r="L89" s="271">
        <v>3624.05</v>
      </c>
      <c r="M89" s="271">
        <v>1.91222</v>
      </c>
      <c r="N89" s="1"/>
      <c r="O89" s="1"/>
    </row>
    <row r="90" spans="1:15" ht="12.75" customHeight="1">
      <c r="A90" s="30">
        <v>80</v>
      </c>
      <c r="B90" s="281" t="s">
        <v>848</v>
      </c>
      <c r="C90" s="271">
        <v>1375</v>
      </c>
      <c r="D90" s="272">
        <v>1369.6666666666667</v>
      </c>
      <c r="E90" s="272">
        <v>1340.3333333333335</v>
      </c>
      <c r="F90" s="272">
        <v>1305.6666666666667</v>
      </c>
      <c r="G90" s="272">
        <v>1276.3333333333335</v>
      </c>
      <c r="H90" s="272">
        <v>1404.3333333333335</v>
      </c>
      <c r="I90" s="272">
        <v>1433.666666666667</v>
      </c>
      <c r="J90" s="272">
        <v>1468.3333333333335</v>
      </c>
      <c r="K90" s="271">
        <v>1399</v>
      </c>
      <c r="L90" s="271">
        <v>1335</v>
      </c>
      <c r="M90" s="271">
        <v>2.25786</v>
      </c>
      <c r="N90" s="1"/>
      <c r="O90" s="1"/>
    </row>
    <row r="91" spans="1:15" ht="12.75" customHeight="1">
      <c r="A91" s="30">
        <v>81</v>
      </c>
      <c r="B91" s="281" t="s">
        <v>318</v>
      </c>
      <c r="C91" s="271">
        <v>442.9</v>
      </c>
      <c r="D91" s="272">
        <v>439.93333333333334</v>
      </c>
      <c r="E91" s="272">
        <v>434.86666666666667</v>
      </c>
      <c r="F91" s="272">
        <v>426.83333333333331</v>
      </c>
      <c r="G91" s="272">
        <v>421.76666666666665</v>
      </c>
      <c r="H91" s="272">
        <v>447.9666666666667</v>
      </c>
      <c r="I91" s="272">
        <v>453.03333333333342</v>
      </c>
      <c r="J91" s="272">
        <v>461.06666666666672</v>
      </c>
      <c r="K91" s="271">
        <v>445</v>
      </c>
      <c r="L91" s="271">
        <v>431.9</v>
      </c>
      <c r="M91" s="271">
        <v>2.03803</v>
      </c>
      <c r="N91" s="1"/>
      <c r="O91" s="1"/>
    </row>
    <row r="92" spans="1:15" ht="12.75" customHeight="1">
      <c r="A92" s="30">
        <v>82</v>
      </c>
      <c r="B92" s="281" t="s">
        <v>247</v>
      </c>
      <c r="C92" s="271">
        <v>80.05</v>
      </c>
      <c r="D92" s="272">
        <v>80.183333333333337</v>
      </c>
      <c r="E92" s="272">
        <v>79.366666666666674</v>
      </c>
      <c r="F92" s="272">
        <v>78.683333333333337</v>
      </c>
      <c r="G92" s="272">
        <v>77.866666666666674</v>
      </c>
      <c r="H92" s="272">
        <v>80.866666666666674</v>
      </c>
      <c r="I92" s="272">
        <v>81.683333333333337</v>
      </c>
      <c r="J92" s="272">
        <v>82.366666666666674</v>
      </c>
      <c r="K92" s="271">
        <v>81</v>
      </c>
      <c r="L92" s="271">
        <v>79.5</v>
      </c>
      <c r="M92" s="271">
        <v>8.9054400000000005</v>
      </c>
      <c r="N92" s="1"/>
      <c r="O92" s="1"/>
    </row>
    <row r="93" spans="1:15" ht="12.75" customHeight="1">
      <c r="A93" s="30">
        <v>83</v>
      </c>
      <c r="B93" s="281" t="s">
        <v>794</v>
      </c>
      <c r="C93" s="271">
        <v>230.5</v>
      </c>
      <c r="D93" s="272">
        <v>230.78333333333333</v>
      </c>
      <c r="E93" s="272">
        <v>227.71666666666667</v>
      </c>
      <c r="F93" s="272">
        <v>224.93333333333334</v>
      </c>
      <c r="G93" s="272">
        <v>221.86666666666667</v>
      </c>
      <c r="H93" s="272">
        <v>233.56666666666666</v>
      </c>
      <c r="I93" s="272">
        <v>236.63333333333333</v>
      </c>
      <c r="J93" s="272">
        <v>239.41666666666666</v>
      </c>
      <c r="K93" s="271">
        <v>233.85</v>
      </c>
      <c r="L93" s="271">
        <v>228</v>
      </c>
      <c r="M93" s="271">
        <v>11.147410000000001</v>
      </c>
      <c r="N93" s="1"/>
      <c r="O93" s="1"/>
    </row>
    <row r="94" spans="1:15" ht="12.75" customHeight="1">
      <c r="A94" s="30">
        <v>84</v>
      </c>
      <c r="B94" s="281" t="s">
        <v>319</v>
      </c>
      <c r="C94" s="271">
        <v>3266.4</v>
      </c>
      <c r="D94" s="272">
        <v>3242.0333333333333</v>
      </c>
      <c r="E94" s="272">
        <v>3200.3666666666668</v>
      </c>
      <c r="F94" s="272">
        <v>3134.3333333333335</v>
      </c>
      <c r="G94" s="272">
        <v>3092.666666666667</v>
      </c>
      <c r="H94" s="272">
        <v>3308.0666666666666</v>
      </c>
      <c r="I94" s="272">
        <v>3349.7333333333336</v>
      </c>
      <c r="J94" s="272">
        <v>3415.7666666666664</v>
      </c>
      <c r="K94" s="271">
        <v>3283.7</v>
      </c>
      <c r="L94" s="271">
        <v>3176</v>
      </c>
      <c r="M94" s="271">
        <v>0.35657</v>
      </c>
      <c r="N94" s="1"/>
      <c r="O94" s="1"/>
    </row>
    <row r="95" spans="1:15" ht="12.75" customHeight="1">
      <c r="A95" s="30">
        <v>85</v>
      </c>
      <c r="B95" s="281" t="s">
        <v>320</v>
      </c>
      <c r="C95" s="271">
        <v>207.75</v>
      </c>
      <c r="D95" s="272">
        <v>208.13333333333333</v>
      </c>
      <c r="E95" s="272">
        <v>206.01666666666665</v>
      </c>
      <c r="F95" s="272">
        <v>204.28333333333333</v>
      </c>
      <c r="G95" s="272">
        <v>202.16666666666666</v>
      </c>
      <c r="H95" s="272">
        <v>209.86666666666665</v>
      </c>
      <c r="I95" s="272">
        <v>211.98333333333332</v>
      </c>
      <c r="J95" s="272">
        <v>213.71666666666664</v>
      </c>
      <c r="K95" s="271">
        <v>210.25</v>
      </c>
      <c r="L95" s="271">
        <v>206.4</v>
      </c>
      <c r="M95" s="271">
        <v>6.2182399999999998</v>
      </c>
      <c r="N95" s="1"/>
      <c r="O95" s="1"/>
    </row>
    <row r="96" spans="1:15" ht="12.75" customHeight="1">
      <c r="A96" s="30">
        <v>86</v>
      </c>
      <c r="B96" s="281" t="s">
        <v>321</v>
      </c>
      <c r="C96" s="271">
        <v>584.95000000000005</v>
      </c>
      <c r="D96" s="272">
        <v>590.33333333333337</v>
      </c>
      <c r="E96" s="272">
        <v>577.16666666666674</v>
      </c>
      <c r="F96" s="272">
        <v>569.38333333333333</v>
      </c>
      <c r="G96" s="272">
        <v>556.2166666666667</v>
      </c>
      <c r="H96" s="272">
        <v>598.11666666666679</v>
      </c>
      <c r="I96" s="272">
        <v>611.28333333333353</v>
      </c>
      <c r="J96" s="272">
        <v>619.06666666666683</v>
      </c>
      <c r="K96" s="271">
        <v>603.5</v>
      </c>
      <c r="L96" s="271">
        <v>582.54999999999995</v>
      </c>
      <c r="M96" s="271">
        <v>4.6479600000000003</v>
      </c>
      <c r="N96" s="1"/>
      <c r="O96" s="1"/>
    </row>
    <row r="97" spans="1:15" ht="12.75" customHeight="1">
      <c r="A97" s="30">
        <v>87</v>
      </c>
      <c r="B97" s="281" t="s">
        <v>82</v>
      </c>
      <c r="C97" s="271">
        <v>225.5</v>
      </c>
      <c r="D97" s="272">
        <v>225.29999999999998</v>
      </c>
      <c r="E97" s="272">
        <v>223.29999999999995</v>
      </c>
      <c r="F97" s="272">
        <v>221.09999999999997</v>
      </c>
      <c r="G97" s="272">
        <v>219.09999999999994</v>
      </c>
      <c r="H97" s="272">
        <v>227.49999999999997</v>
      </c>
      <c r="I97" s="272">
        <v>229.50000000000003</v>
      </c>
      <c r="J97" s="272">
        <v>231.7</v>
      </c>
      <c r="K97" s="271">
        <v>227.3</v>
      </c>
      <c r="L97" s="271">
        <v>223.1</v>
      </c>
      <c r="M97" s="271">
        <v>55.336640000000003</v>
      </c>
      <c r="N97" s="1"/>
      <c r="O97" s="1"/>
    </row>
    <row r="98" spans="1:15" ht="12.75" customHeight="1">
      <c r="A98" s="30">
        <v>88</v>
      </c>
      <c r="B98" s="281" t="s">
        <v>322</v>
      </c>
      <c r="C98" s="271">
        <v>810</v>
      </c>
      <c r="D98" s="272">
        <v>811.9</v>
      </c>
      <c r="E98" s="272">
        <v>804.09999999999991</v>
      </c>
      <c r="F98" s="272">
        <v>798.19999999999993</v>
      </c>
      <c r="G98" s="272">
        <v>790.39999999999986</v>
      </c>
      <c r="H98" s="272">
        <v>817.8</v>
      </c>
      <c r="I98" s="272">
        <v>825.59999999999991</v>
      </c>
      <c r="J98" s="272">
        <v>831.5</v>
      </c>
      <c r="K98" s="271">
        <v>819.7</v>
      </c>
      <c r="L98" s="271">
        <v>806</v>
      </c>
      <c r="M98" s="271">
        <v>0.47706999999999999</v>
      </c>
      <c r="N98" s="1"/>
      <c r="O98" s="1"/>
    </row>
    <row r="99" spans="1:15" ht="12.75" customHeight="1">
      <c r="A99" s="30">
        <v>89</v>
      </c>
      <c r="B99" s="281" t="s">
        <v>323</v>
      </c>
      <c r="C99" s="271">
        <v>714.9</v>
      </c>
      <c r="D99" s="272">
        <v>710.9666666666667</v>
      </c>
      <c r="E99" s="272">
        <v>703.93333333333339</v>
      </c>
      <c r="F99" s="272">
        <v>692.9666666666667</v>
      </c>
      <c r="G99" s="272">
        <v>685.93333333333339</v>
      </c>
      <c r="H99" s="272">
        <v>721.93333333333339</v>
      </c>
      <c r="I99" s="272">
        <v>728.9666666666667</v>
      </c>
      <c r="J99" s="272">
        <v>739.93333333333339</v>
      </c>
      <c r="K99" s="271">
        <v>718</v>
      </c>
      <c r="L99" s="271">
        <v>700</v>
      </c>
      <c r="M99" s="271">
        <v>0.46976000000000001</v>
      </c>
      <c r="N99" s="1"/>
      <c r="O99" s="1"/>
    </row>
    <row r="100" spans="1:15" ht="12.75" customHeight="1">
      <c r="A100" s="30">
        <v>90</v>
      </c>
      <c r="B100" s="281" t="s">
        <v>324</v>
      </c>
      <c r="C100" s="271">
        <v>834.85</v>
      </c>
      <c r="D100" s="272">
        <v>829.79999999999984</v>
      </c>
      <c r="E100" s="272">
        <v>815.09999999999968</v>
      </c>
      <c r="F100" s="272">
        <v>795.3499999999998</v>
      </c>
      <c r="G100" s="272">
        <v>780.64999999999964</v>
      </c>
      <c r="H100" s="272">
        <v>849.54999999999973</v>
      </c>
      <c r="I100" s="272">
        <v>864.24999999999977</v>
      </c>
      <c r="J100" s="272">
        <v>883.99999999999977</v>
      </c>
      <c r="K100" s="271">
        <v>844.5</v>
      </c>
      <c r="L100" s="271">
        <v>810.05</v>
      </c>
      <c r="M100" s="271">
        <v>3.5289899999999998</v>
      </c>
      <c r="N100" s="1"/>
      <c r="O100" s="1"/>
    </row>
    <row r="101" spans="1:15" ht="12.75" customHeight="1">
      <c r="A101" s="30">
        <v>91</v>
      </c>
      <c r="B101" s="281" t="s">
        <v>248</v>
      </c>
      <c r="C101" s="271">
        <v>114.7</v>
      </c>
      <c r="D101" s="272">
        <v>114.58333333333333</v>
      </c>
      <c r="E101" s="272">
        <v>114.16666666666666</v>
      </c>
      <c r="F101" s="272">
        <v>113.63333333333333</v>
      </c>
      <c r="G101" s="272">
        <v>113.21666666666665</v>
      </c>
      <c r="H101" s="272">
        <v>115.11666666666666</v>
      </c>
      <c r="I101" s="272">
        <v>115.53333333333332</v>
      </c>
      <c r="J101" s="272">
        <v>116.06666666666666</v>
      </c>
      <c r="K101" s="271">
        <v>115</v>
      </c>
      <c r="L101" s="271">
        <v>114.05</v>
      </c>
      <c r="M101" s="271">
        <v>6.4055</v>
      </c>
      <c r="N101" s="1"/>
      <c r="O101" s="1"/>
    </row>
    <row r="102" spans="1:15" ht="12.75" customHeight="1">
      <c r="A102" s="30">
        <v>92</v>
      </c>
      <c r="B102" s="281" t="s">
        <v>325</v>
      </c>
      <c r="C102" s="271">
        <v>1342.7</v>
      </c>
      <c r="D102" s="272">
        <v>1343.9666666666665</v>
      </c>
      <c r="E102" s="272">
        <v>1322.9333333333329</v>
      </c>
      <c r="F102" s="272">
        <v>1303.1666666666665</v>
      </c>
      <c r="G102" s="272">
        <v>1282.133333333333</v>
      </c>
      <c r="H102" s="272">
        <v>1363.7333333333329</v>
      </c>
      <c r="I102" s="272">
        <v>1384.7666666666662</v>
      </c>
      <c r="J102" s="272">
        <v>1404.5333333333328</v>
      </c>
      <c r="K102" s="271">
        <v>1365</v>
      </c>
      <c r="L102" s="271">
        <v>1324.2</v>
      </c>
      <c r="M102" s="271">
        <v>1.4422999999999999</v>
      </c>
      <c r="N102" s="1"/>
      <c r="O102" s="1"/>
    </row>
    <row r="103" spans="1:15" ht="12.75" customHeight="1">
      <c r="A103" s="30">
        <v>93</v>
      </c>
      <c r="B103" s="281" t="s">
        <v>326</v>
      </c>
      <c r="C103" s="271">
        <v>17.75</v>
      </c>
      <c r="D103" s="272">
        <v>17.849999999999998</v>
      </c>
      <c r="E103" s="272">
        <v>17.549999999999997</v>
      </c>
      <c r="F103" s="272">
        <v>17.349999999999998</v>
      </c>
      <c r="G103" s="272">
        <v>17.049999999999997</v>
      </c>
      <c r="H103" s="272">
        <v>18.049999999999997</v>
      </c>
      <c r="I103" s="272">
        <v>18.350000000000001</v>
      </c>
      <c r="J103" s="272">
        <v>18.549999999999997</v>
      </c>
      <c r="K103" s="271">
        <v>18.149999999999999</v>
      </c>
      <c r="L103" s="271">
        <v>17.649999999999999</v>
      </c>
      <c r="M103" s="271">
        <v>17.525410000000001</v>
      </c>
      <c r="N103" s="1"/>
      <c r="O103" s="1"/>
    </row>
    <row r="104" spans="1:15" ht="12.75" customHeight="1">
      <c r="A104" s="30">
        <v>94</v>
      </c>
      <c r="B104" s="281" t="s">
        <v>327</v>
      </c>
      <c r="C104" s="271">
        <v>1160.95</v>
      </c>
      <c r="D104" s="272">
        <v>1166.7666666666667</v>
      </c>
      <c r="E104" s="272">
        <v>1147.6833333333334</v>
      </c>
      <c r="F104" s="272">
        <v>1134.4166666666667</v>
      </c>
      <c r="G104" s="272">
        <v>1115.3333333333335</v>
      </c>
      <c r="H104" s="272">
        <v>1180.0333333333333</v>
      </c>
      <c r="I104" s="272">
        <v>1199.1166666666668</v>
      </c>
      <c r="J104" s="272">
        <v>1212.3833333333332</v>
      </c>
      <c r="K104" s="271">
        <v>1185.8499999999999</v>
      </c>
      <c r="L104" s="271">
        <v>1153.5</v>
      </c>
      <c r="M104" s="271">
        <v>3.66852</v>
      </c>
      <c r="N104" s="1"/>
      <c r="O104" s="1"/>
    </row>
    <row r="105" spans="1:15" ht="12.75" customHeight="1">
      <c r="A105" s="30">
        <v>95</v>
      </c>
      <c r="B105" s="281" t="s">
        <v>328</v>
      </c>
      <c r="C105" s="271">
        <v>600.04999999999995</v>
      </c>
      <c r="D105" s="272">
        <v>604.80000000000007</v>
      </c>
      <c r="E105" s="272">
        <v>592.60000000000014</v>
      </c>
      <c r="F105" s="272">
        <v>585.15000000000009</v>
      </c>
      <c r="G105" s="272">
        <v>572.95000000000016</v>
      </c>
      <c r="H105" s="272">
        <v>612.25000000000011</v>
      </c>
      <c r="I105" s="272">
        <v>624.45000000000016</v>
      </c>
      <c r="J105" s="272">
        <v>631.90000000000009</v>
      </c>
      <c r="K105" s="271">
        <v>617</v>
      </c>
      <c r="L105" s="271">
        <v>597.35</v>
      </c>
      <c r="M105" s="271">
        <v>2.0465499999999999</v>
      </c>
      <c r="N105" s="1"/>
      <c r="O105" s="1"/>
    </row>
    <row r="106" spans="1:15" ht="12.75" customHeight="1">
      <c r="A106" s="30">
        <v>96</v>
      </c>
      <c r="B106" s="281" t="s">
        <v>329</v>
      </c>
      <c r="C106" s="271">
        <v>852.4</v>
      </c>
      <c r="D106" s="272">
        <v>853.28333333333342</v>
      </c>
      <c r="E106" s="272">
        <v>847.56666666666683</v>
      </c>
      <c r="F106" s="272">
        <v>842.73333333333346</v>
      </c>
      <c r="G106" s="272">
        <v>837.01666666666688</v>
      </c>
      <c r="H106" s="272">
        <v>858.11666666666679</v>
      </c>
      <c r="I106" s="272">
        <v>863.83333333333326</v>
      </c>
      <c r="J106" s="272">
        <v>868.66666666666674</v>
      </c>
      <c r="K106" s="271">
        <v>859</v>
      </c>
      <c r="L106" s="271">
        <v>848.45</v>
      </c>
      <c r="M106" s="271">
        <v>1.5511900000000001</v>
      </c>
      <c r="N106" s="1"/>
      <c r="O106" s="1"/>
    </row>
    <row r="107" spans="1:15" ht="12.75" customHeight="1">
      <c r="A107" s="30">
        <v>97</v>
      </c>
      <c r="B107" s="281" t="s">
        <v>330</v>
      </c>
      <c r="C107" s="271">
        <v>4735.25</v>
      </c>
      <c r="D107" s="272">
        <v>4751.7333333333336</v>
      </c>
      <c r="E107" s="272">
        <v>4693.4666666666672</v>
      </c>
      <c r="F107" s="272">
        <v>4651.6833333333334</v>
      </c>
      <c r="G107" s="272">
        <v>4593.416666666667</v>
      </c>
      <c r="H107" s="272">
        <v>4793.5166666666673</v>
      </c>
      <c r="I107" s="272">
        <v>4851.7833333333338</v>
      </c>
      <c r="J107" s="272">
        <v>4893.5666666666675</v>
      </c>
      <c r="K107" s="271">
        <v>4810</v>
      </c>
      <c r="L107" s="271">
        <v>4709.95</v>
      </c>
      <c r="M107" s="271">
        <v>6.6049999999999998E-2</v>
      </c>
      <c r="N107" s="1"/>
      <c r="O107" s="1"/>
    </row>
    <row r="108" spans="1:15" ht="12.75" customHeight="1">
      <c r="A108" s="30">
        <v>98</v>
      </c>
      <c r="B108" s="281" t="s">
        <v>331</v>
      </c>
      <c r="C108" s="271">
        <v>326.75</v>
      </c>
      <c r="D108" s="272">
        <v>324.58333333333331</v>
      </c>
      <c r="E108" s="272">
        <v>320.16666666666663</v>
      </c>
      <c r="F108" s="272">
        <v>313.58333333333331</v>
      </c>
      <c r="G108" s="272">
        <v>309.16666666666663</v>
      </c>
      <c r="H108" s="272">
        <v>331.16666666666663</v>
      </c>
      <c r="I108" s="272">
        <v>335.58333333333326</v>
      </c>
      <c r="J108" s="272">
        <v>342.16666666666663</v>
      </c>
      <c r="K108" s="271">
        <v>329</v>
      </c>
      <c r="L108" s="271">
        <v>318</v>
      </c>
      <c r="M108" s="271">
        <v>1.8436999999999999</v>
      </c>
      <c r="N108" s="1"/>
      <c r="O108" s="1"/>
    </row>
    <row r="109" spans="1:15" ht="12.75" customHeight="1">
      <c r="A109" s="30">
        <v>99</v>
      </c>
      <c r="B109" s="281" t="s">
        <v>332</v>
      </c>
      <c r="C109" s="271">
        <v>329.6</v>
      </c>
      <c r="D109" s="272">
        <v>329.2166666666667</v>
      </c>
      <c r="E109" s="272">
        <v>324.93333333333339</v>
      </c>
      <c r="F109" s="272">
        <v>320.26666666666671</v>
      </c>
      <c r="G109" s="272">
        <v>315.98333333333341</v>
      </c>
      <c r="H109" s="272">
        <v>333.88333333333338</v>
      </c>
      <c r="I109" s="272">
        <v>338.16666666666669</v>
      </c>
      <c r="J109" s="272">
        <v>342.83333333333337</v>
      </c>
      <c r="K109" s="271">
        <v>333.5</v>
      </c>
      <c r="L109" s="271">
        <v>324.55</v>
      </c>
      <c r="M109" s="271">
        <v>19.277809999999999</v>
      </c>
      <c r="N109" s="1"/>
      <c r="O109" s="1"/>
    </row>
    <row r="110" spans="1:15" ht="12.75" customHeight="1">
      <c r="A110" s="30">
        <v>100</v>
      </c>
      <c r="B110" s="281" t="s">
        <v>849</v>
      </c>
      <c r="C110" s="271">
        <v>451.15</v>
      </c>
      <c r="D110" s="272">
        <v>458.06666666666666</v>
      </c>
      <c r="E110" s="272">
        <v>441.13333333333333</v>
      </c>
      <c r="F110" s="272">
        <v>431.11666666666667</v>
      </c>
      <c r="G110" s="272">
        <v>414.18333333333334</v>
      </c>
      <c r="H110" s="272">
        <v>468.08333333333331</v>
      </c>
      <c r="I110" s="272">
        <v>485.01666666666659</v>
      </c>
      <c r="J110" s="272">
        <v>495.0333333333333</v>
      </c>
      <c r="K110" s="271">
        <v>475</v>
      </c>
      <c r="L110" s="271">
        <v>448.05</v>
      </c>
      <c r="M110" s="271">
        <v>1.9322900000000001</v>
      </c>
      <c r="N110" s="1"/>
      <c r="O110" s="1"/>
    </row>
    <row r="111" spans="1:15" ht="12.75" customHeight="1">
      <c r="A111" s="30">
        <v>101</v>
      </c>
      <c r="B111" s="281" t="s">
        <v>333</v>
      </c>
      <c r="C111" s="271">
        <v>667.05</v>
      </c>
      <c r="D111" s="272">
        <v>664.05000000000007</v>
      </c>
      <c r="E111" s="272">
        <v>653.10000000000014</v>
      </c>
      <c r="F111" s="272">
        <v>639.15000000000009</v>
      </c>
      <c r="G111" s="272">
        <v>628.20000000000016</v>
      </c>
      <c r="H111" s="272">
        <v>678.00000000000011</v>
      </c>
      <c r="I111" s="272">
        <v>688.95000000000016</v>
      </c>
      <c r="J111" s="272">
        <v>702.90000000000009</v>
      </c>
      <c r="K111" s="271">
        <v>675</v>
      </c>
      <c r="L111" s="271">
        <v>650.1</v>
      </c>
      <c r="M111" s="271">
        <v>0.44868000000000002</v>
      </c>
      <c r="N111" s="1"/>
      <c r="O111" s="1"/>
    </row>
    <row r="112" spans="1:15" ht="12.75" customHeight="1">
      <c r="A112" s="30">
        <v>102</v>
      </c>
      <c r="B112" s="281" t="s">
        <v>83</v>
      </c>
      <c r="C112" s="271">
        <v>771.85</v>
      </c>
      <c r="D112" s="272">
        <v>772.86666666666679</v>
      </c>
      <c r="E112" s="272">
        <v>763.18333333333362</v>
      </c>
      <c r="F112" s="272">
        <v>754.51666666666688</v>
      </c>
      <c r="G112" s="272">
        <v>744.83333333333371</v>
      </c>
      <c r="H112" s="272">
        <v>781.53333333333353</v>
      </c>
      <c r="I112" s="272">
        <v>791.2166666666667</v>
      </c>
      <c r="J112" s="272">
        <v>799.88333333333344</v>
      </c>
      <c r="K112" s="271">
        <v>782.55</v>
      </c>
      <c r="L112" s="271">
        <v>764.2</v>
      </c>
      <c r="M112" s="271">
        <v>10.771240000000001</v>
      </c>
      <c r="N112" s="1"/>
      <c r="O112" s="1"/>
    </row>
    <row r="113" spans="1:15" ht="12.75" customHeight="1">
      <c r="A113" s="30">
        <v>103</v>
      </c>
      <c r="B113" s="281" t="s">
        <v>84</v>
      </c>
      <c r="C113" s="271">
        <v>1038.3499999999999</v>
      </c>
      <c r="D113" s="272">
        <v>1037.8999999999999</v>
      </c>
      <c r="E113" s="272">
        <v>1029.4999999999998</v>
      </c>
      <c r="F113" s="272">
        <v>1020.6499999999999</v>
      </c>
      <c r="G113" s="272">
        <v>1012.2499999999998</v>
      </c>
      <c r="H113" s="272">
        <v>1046.7499999999998</v>
      </c>
      <c r="I113" s="272">
        <v>1055.1499999999999</v>
      </c>
      <c r="J113" s="272">
        <v>1063.9999999999998</v>
      </c>
      <c r="K113" s="271">
        <v>1046.3</v>
      </c>
      <c r="L113" s="271">
        <v>1029.05</v>
      </c>
      <c r="M113" s="271">
        <v>12.93683</v>
      </c>
      <c r="N113" s="1"/>
      <c r="O113" s="1"/>
    </row>
    <row r="114" spans="1:15" ht="12.75" customHeight="1">
      <c r="A114" s="30">
        <v>104</v>
      </c>
      <c r="B114" s="281" t="s">
        <v>91</v>
      </c>
      <c r="C114" s="271">
        <v>176.7</v>
      </c>
      <c r="D114" s="272">
        <v>172.88333333333333</v>
      </c>
      <c r="E114" s="272">
        <v>167.81666666666666</v>
      </c>
      <c r="F114" s="272">
        <v>158.93333333333334</v>
      </c>
      <c r="G114" s="272">
        <v>153.86666666666667</v>
      </c>
      <c r="H114" s="272">
        <v>181.76666666666665</v>
      </c>
      <c r="I114" s="272">
        <v>186.83333333333331</v>
      </c>
      <c r="J114" s="272">
        <v>195.71666666666664</v>
      </c>
      <c r="K114" s="271">
        <v>177.95</v>
      </c>
      <c r="L114" s="271">
        <v>164</v>
      </c>
      <c r="M114" s="271">
        <v>165.31585000000001</v>
      </c>
      <c r="N114" s="1"/>
      <c r="O114" s="1"/>
    </row>
    <row r="115" spans="1:15" ht="12.75" customHeight="1">
      <c r="A115" s="30">
        <v>105</v>
      </c>
      <c r="B115" s="281" t="s">
        <v>839</v>
      </c>
      <c r="C115" s="271">
        <v>1600.5</v>
      </c>
      <c r="D115" s="272">
        <v>1607.5</v>
      </c>
      <c r="E115" s="272">
        <v>1588</v>
      </c>
      <c r="F115" s="272">
        <v>1575.5</v>
      </c>
      <c r="G115" s="272">
        <v>1556</v>
      </c>
      <c r="H115" s="272">
        <v>1620</v>
      </c>
      <c r="I115" s="272">
        <v>1639.5</v>
      </c>
      <c r="J115" s="272">
        <v>1652</v>
      </c>
      <c r="K115" s="271">
        <v>1627</v>
      </c>
      <c r="L115" s="271">
        <v>1595</v>
      </c>
      <c r="M115" s="271">
        <v>0.68569999999999998</v>
      </c>
      <c r="N115" s="1"/>
      <c r="O115" s="1"/>
    </row>
    <row r="116" spans="1:15" ht="12.75" customHeight="1">
      <c r="A116" s="30">
        <v>106</v>
      </c>
      <c r="B116" s="281" t="s">
        <v>85</v>
      </c>
      <c r="C116" s="271">
        <v>219.85</v>
      </c>
      <c r="D116" s="272">
        <v>218.58333333333334</v>
      </c>
      <c r="E116" s="272">
        <v>216.7166666666667</v>
      </c>
      <c r="F116" s="272">
        <v>213.58333333333334</v>
      </c>
      <c r="G116" s="272">
        <v>211.7166666666667</v>
      </c>
      <c r="H116" s="272">
        <v>221.7166666666667</v>
      </c>
      <c r="I116" s="272">
        <v>223.58333333333331</v>
      </c>
      <c r="J116" s="272">
        <v>226.7166666666667</v>
      </c>
      <c r="K116" s="271">
        <v>220.45</v>
      </c>
      <c r="L116" s="271">
        <v>215.45</v>
      </c>
      <c r="M116" s="271">
        <v>142.67910000000001</v>
      </c>
      <c r="N116" s="1"/>
      <c r="O116" s="1"/>
    </row>
    <row r="117" spans="1:15" ht="12.75" customHeight="1">
      <c r="A117" s="30">
        <v>107</v>
      </c>
      <c r="B117" s="281" t="s">
        <v>334</v>
      </c>
      <c r="C117" s="271">
        <v>343.25</v>
      </c>
      <c r="D117" s="272">
        <v>343.05</v>
      </c>
      <c r="E117" s="272">
        <v>341.20000000000005</v>
      </c>
      <c r="F117" s="272">
        <v>339.15000000000003</v>
      </c>
      <c r="G117" s="272">
        <v>337.30000000000007</v>
      </c>
      <c r="H117" s="272">
        <v>345.1</v>
      </c>
      <c r="I117" s="272">
        <v>346.95000000000005</v>
      </c>
      <c r="J117" s="272">
        <v>349</v>
      </c>
      <c r="K117" s="271">
        <v>344.9</v>
      </c>
      <c r="L117" s="271">
        <v>341</v>
      </c>
      <c r="M117" s="271">
        <v>1.2892399999999999</v>
      </c>
      <c r="N117" s="1"/>
      <c r="O117" s="1"/>
    </row>
    <row r="118" spans="1:15" ht="12.75" customHeight="1">
      <c r="A118" s="30">
        <v>108</v>
      </c>
      <c r="B118" s="281" t="s">
        <v>87</v>
      </c>
      <c r="C118" s="271">
        <v>3822.65</v>
      </c>
      <c r="D118" s="272">
        <v>3846.2166666666667</v>
      </c>
      <c r="E118" s="272">
        <v>3786.4333333333334</v>
      </c>
      <c r="F118" s="272">
        <v>3750.2166666666667</v>
      </c>
      <c r="G118" s="272">
        <v>3690.4333333333334</v>
      </c>
      <c r="H118" s="272">
        <v>3882.4333333333334</v>
      </c>
      <c r="I118" s="272">
        <v>3942.2166666666672</v>
      </c>
      <c r="J118" s="272">
        <v>3978.4333333333334</v>
      </c>
      <c r="K118" s="271">
        <v>3906</v>
      </c>
      <c r="L118" s="271">
        <v>3810</v>
      </c>
      <c r="M118" s="271">
        <v>1.8204899999999999</v>
      </c>
      <c r="N118" s="1"/>
      <c r="O118" s="1"/>
    </row>
    <row r="119" spans="1:15" ht="12.75" customHeight="1">
      <c r="A119" s="30">
        <v>109</v>
      </c>
      <c r="B119" s="281" t="s">
        <v>88</v>
      </c>
      <c r="C119" s="271">
        <v>1585.7</v>
      </c>
      <c r="D119" s="272">
        <v>1594.9833333333333</v>
      </c>
      <c r="E119" s="272">
        <v>1565.7166666666667</v>
      </c>
      <c r="F119" s="272">
        <v>1545.7333333333333</v>
      </c>
      <c r="G119" s="272">
        <v>1516.4666666666667</v>
      </c>
      <c r="H119" s="272">
        <v>1614.9666666666667</v>
      </c>
      <c r="I119" s="272">
        <v>1644.2333333333336</v>
      </c>
      <c r="J119" s="272">
        <v>1664.2166666666667</v>
      </c>
      <c r="K119" s="271">
        <v>1624.25</v>
      </c>
      <c r="L119" s="271">
        <v>1575</v>
      </c>
      <c r="M119" s="271">
        <v>1.8194999999999999</v>
      </c>
      <c r="N119" s="1"/>
      <c r="O119" s="1"/>
    </row>
    <row r="120" spans="1:15" ht="12.75" customHeight="1">
      <c r="A120" s="30">
        <v>110</v>
      </c>
      <c r="B120" s="281" t="s">
        <v>335</v>
      </c>
      <c r="C120" s="271">
        <v>2308.9</v>
      </c>
      <c r="D120" s="272">
        <v>2318.2999999999997</v>
      </c>
      <c r="E120" s="272">
        <v>2286.5999999999995</v>
      </c>
      <c r="F120" s="272">
        <v>2264.2999999999997</v>
      </c>
      <c r="G120" s="272">
        <v>2232.5999999999995</v>
      </c>
      <c r="H120" s="272">
        <v>2340.5999999999995</v>
      </c>
      <c r="I120" s="272">
        <v>2372.2999999999993</v>
      </c>
      <c r="J120" s="272">
        <v>2394.5999999999995</v>
      </c>
      <c r="K120" s="271">
        <v>2350</v>
      </c>
      <c r="L120" s="271">
        <v>2296</v>
      </c>
      <c r="M120" s="271">
        <v>0.98438000000000003</v>
      </c>
      <c r="N120" s="1"/>
      <c r="O120" s="1"/>
    </row>
    <row r="121" spans="1:15" ht="12.75" customHeight="1">
      <c r="A121" s="30">
        <v>111</v>
      </c>
      <c r="B121" s="281" t="s">
        <v>89</v>
      </c>
      <c r="C121" s="271">
        <v>690.45</v>
      </c>
      <c r="D121" s="272">
        <v>690.61666666666667</v>
      </c>
      <c r="E121" s="272">
        <v>681.33333333333337</v>
      </c>
      <c r="F121" s="272">
        <v>672.2166666666667</v>
      </c>
      <c r="G121" s="272">
        <v>662.93333333333339</v>
      </c>
      <c r="H121" s="272">
        <v>699.73333333333335</v>
      </c>
      <c r="I121" s="272">
        <v>709.01666666666665</v>
      </c>
      <c r="J121" s="272">
        <v>718.13333333333333</v>
      </c>
      <c r="K121" s="271">
        <v>699.9</v>
      </c>
      <c r="L121" s="271">
        <v>681.5</v>
      </c>
      <c r="M121" s="271">
        <v>8.2759599999999995</v>
      </c>
      <c r="N121" s="1"/>
      <c r="O121" s="1"/>
    </row>
    <row r="122" spans="1:15" ht="12.75" customHeight="1">
      <c r="A122" s="30">
        <v>112</v>
      </c>
      <c r="B122" s="281" t="s">
        <v>90</v>
      </c>
      <c r="C122" s="271">
        <v>1076.2</v>
      </c>
      <c r="D122" s="272">
        <v>1070.0333333333333</v>
      </c>
      <c r="E122" s="272">
        <v>1049.0666666666666</v>
      </c>
      <c r="F122" s="272">
        <v>1021.9333333333334</v>
      </c>
      <c r="G122" s="272">
        <v>1000.9666666666667</v>
      </c>
      <c r="H122" s="272">
        <v>1097.1666666666665</v>
      </c>
      <c r="I122" s="272">
        <v>1118.1333333333332</v>
      </c>
      <c r="J122" s="272">
        <v>1145.2666666666664</v>
      </c>
      <c r="K122" s="271">
        <v>1091</v>
      </c>
      <c r="L122" s="271">
        <v>1042.9000000000001</v>
      </c>
      <c r="M122" s="271">
        <v>7.8426600000000004</v>
      </c>
      <c r="N122" s="1"/>
      <c r="O122" s="1"/>
    </row>
    <row r="123" spans="1:15" ht="12.75" customHeight="1">
      <c r="A123" s="30">
        <v>113</v>
      </c>
      <c r="B123" s="281" t="s">
        <v>336</v>
      </c>
      <c r="C123" s="271">
        <v>1044.8</v>
      </c>
      <c r="D123" s="272">
        <v>1029.5833333333333</v>
      </c>
      <c r="E123" s="272">
        <v>1004.1666666666665</v>
      </c>
      <c r="F123" s="272">
        <v>963.5333333333333</v>
      </c>
      <c r="G123" s="272">
        <v>938.11666666666656</v>
      </c>
      <c r="H123" s="272">
        <v>1070.2166666666665</v>
      </c>
      <c r="I123" s="272">
        <v>1095.633333333333</v>
      </c>
      <c r="J123" s="272">
        <v>1136.2666666666664</v>
      </c>
      <c r="K123" s="271">
        <v>1055</v>
      </c>
      <c r="L123" s="271">
        <v>988.95</v>
      </c>
      <c r="M123" s="271">
        <v>3.5277599999999998</v>
      </c>
      <c r="N123" s="1"/>
      <c r="O123" s="1"/>
    </row>
    <row r="124" spans="1:15" ht="12.75" customHeight="1">
      <c r="A124" s="30">
        <v>114</v>
      </c>
      <c r="B124" s="281" t="s">
        <v>249</v>
      </c>
      <c r="C124" s="271">
        <v>370.6</v>
      </c>
      <c r="D124" s="272">
        <v>371.90000000000003</v>
      </c>
      <c r="E124" s="272">
        <v>366.90000000000009</v>
      </c>
      <c r="F124" s="272">
        <v>363.20000000000005</v>
      </c>
      <c r="G124" s="272">
        <v>358.2000000000001</v>
      </c>
      <c r="H124" s="272">
        <v>375.60000000000008</v>
      </c>
      <c r="I124" s="272">
        <v>380.59999999999997</v>
      </c>
      <c r="J124" s="272">
        <v>384.30000000000007</v>
      </c>
      <c r="K124" s="271">
        <v>376.9</v>
      </c>
      <c r="L124" s="271">
        <v>368.2</v>
      </c>
      <c r="M124" s="271">
        <v>9.8549799999999994</v>
      </c>
      <c r="N124" s="1"/>
      <c r="O124" s="1"/>
    </row>
    <row r="125" spans="1:15" ht="12.75" customHeight="1">
      <c r="A125" s="30">
        <v>115</v>
      </c>
      <c r="B125" s="281" t="s">
        <v>92</v>
      </c>
      <c r="C125" s="271">
        <v>1167.25</v>
      </c>
      <c r="D125" s="272">
        <v>1166</v>
      </c>
      <c r="E125" s="272">
        <v>1105.05</v>
      </c>
      <c r="F125" s="272">
        <v>1042.8499999999999</v>
      </c>
      <c r="G125" s="272">
        <v>981.89999999999986</v>
      </c>
      <c r="H125" s="272">
        <v>1228.2</v>
      </c>
      <c r="I125" s="272">
        <v>1289.1499999999999</v>
      </c>
      <c r="J125" s="272">
        <v>1351.3500000000001</v>
      </c>
      <c r="K125" s="271">
        <v>1226.95</v>
      </c>
      <c r="L125" s="271">
        <v>1103.8</v>
      </c>
      <c r="M125" s="271">
        <v>22.446750000000002</v>
      </c>
      <c r="N125" s="1"/>
      <c r="O125" s="1"/>
    </row>
    <row r="126" spans="1:15" ht="12.75" customHeight="1">
      <c r="A126" s="30">
        <v>116</v>
      </c>
      <c r="B126" s="281" t="s">
        <v>337</v>
      </c>
      <c r="C126" s="271">
        <v>829.75</v>
      </c>
      <c r="D126" s="272">
        <v>827.68333333333339</v>
      </c>
      <c r="E126" s="272">
        <v>822.86666666666679</v>
      </c>
      <c r="F126" s="272">
        <v>815.98333333333335</v>
      </c>
      <c r="G126" s="272">
        <v>811.16666666666674</v>
      </c>
      <c r="H126" s="272">
        <v>834.56666666666683</v>
      </c>
      <c r="I126" s="272">
        <v>839.38333333333344</v>
      </c>
      <c r="J126" s="272">
        <v>846.26666666666688</v>
      </c>
      <c r="K126" s="271">
        <v>832.5</v>
      </c>
      <c r="L126" s="271">
        <v>820.8</v>
      </c>
      <c r="M126" s="271">
        <v>1.2063999999999999</v>
      </c>
      <c r="N126" s="1"/>
      <c r="O126" s="1"/>
    </row>
    <row r="127" spans="1:15" ht="12.75" customHeight="1">
      <c r="A127" s="30">
        <v>117</v>
      </c>
      <c r="B127" s="281" t="s">
        <v>339</v>
      </c>
      <c r="C127" s="271">
        <v>1010.4</v>
      </c>
      <c r="D127" s="272">
        <v>1015.0833333333334</v>
      </c>
      <c r="E127" s="272">
        <v>1000.3166666666668</v>
      </c>
      <c r="F127" s="272">
        <v>990.23333333333346</v>
      </c>
      <c r="G127" s="272">
        <v>975.46666666666692</v>
      </c>
      <c r="H127" s="272">
        <v>1025.1666666666667</v>
      </c>
      <c r="I127" s="272">
        <v>1039.9333333333334</v>
      </c>
      <c r="J127" s="272">
        <v>1050.0166666666667</v>
      </c>
      <c r="K127" s="271">
        <v>1029.8499999999999</v>
      </c>
      <c r="L127" s="271">
        <v>1005</v>
      </c>
      <c r="M127" s="271">
        <v>0.48044999999999999</v>
      </c>
      <c r="N127" s="1"/>
      <c r="O127" s="1"/>
    </row>
    <row r="128" spans="1:15" ht="12.75" customHeight="1">
      <c r="A128" s="30">
        <v>118</v>
      </c>
      <c r="B128" s="281" t="s">
        <v>97</v>
      </c>
      <c r="C128" s="271">
        <v>368.5</v>
      </c>
      <c r="D128" s="272">
        <v>370.55</v>
      </c>
      <c r="E128" s="272">
        <v>365.85</v>
      </c>
      <c r="F128" s="272">
        <v>363.2</v>
      </c>
      <c r="G128" s="272">
        <v>358.5</v>
      </c>
      <c r="H128" s="272">
        <v>373.20000000000005</v>
      </c>
      <c r="I128" s="272">
        <v>377.9</v>
      </c>
      <c r="J128" s="272">
        <v>380.55000000000007</v>
      </c>
      <c r="K128" s="271">
        <v>375.25</v>
      </c>
      <c r="L128" s="271">
        <v>367.9</v>
      </c>
      <c r="M128" s="271">
        <v>37.697000000000003</v>
      </c>
      <c r="N128" s="1"/>
      <c r="O128" s="1"/>
    </row>
    <row r="129" spans="1:15" ht="12.75" customHeight="1">
      <c r="A129" s="30">
        <v>119</v>
      </c>
      <c r="B129" s="281" t="s">
        <v>93</v>
      </c>
      <c r="C129" s="271">
        <v>584.95000000000005</v>
      </c>
      <c r="D129" s="272">
        <v>585.78333333333342</v>
      </c>
      <c r="E129" s="272">
        <v>580.11666666666679</v>
      </c>
      <c r="F129" s="272">
        <v>575.28333333333342</v>
      </c>
      <c r="G129" s="272">
        <v>569.61666666666679</v>
      </c>
      <c r="H129" s="272">
        <v>590.61666666666679</v>
      </c>
      <c r="I129" s="272">
        <v>596.28333333333353</v>
      </c>
      <c r="J129" s="272">
        <v>601.11666666666679</v>
      </c>
      <c r="K129" s="271">
        <v>591.45000000000005</v>
      </c>
      <c r="L129" s="271">
        <v>580.95000000000005</v>
      </c>
      <c r="M129" s="271">
        <v>12.22405</v>
      </c>
      <c r="N129" s="1"/>
      <c r="O129" s="1"/>
    </row>
    <row r="130" spans="1:15" ht="12.75" customHeight="1">
      <c r="A130" s="30">
        <v>120</v>
      </c>
      <c r="B130" s="281" t="s">
        <v>250</v>
      </c>
      <c r="C130" s="271">
        <v>1557.7</v>
      </c>
      <c r="D130" s="272">
        <v>1571.45</v>
      </c>
      <c r="E130" s="272">
        <v>1533.9</v>
      </c>
      <c r="F130" s="272">
        <v>1510.1000000000001</v>
      </c>
      <c r="G130" s="272">
        <v>1472.5500000000002</v>
      </c>
      <c r="H130" s="272">
        <v>1595.25</v>
      </c>
      <c r="I130" s="272">
        <v>1632.7999999999997</v>
      </c>
      <c r="J130" s="272">
        <v>1656.6</v>
      </c>
      <c r="K130" s="271">
        <v>1609</v>
      </c>
      <c r="L130" s="271">
        <v>1547.65</v>
      </c>
      <c r="M130" s="271">
        <v>1.3698699999999999</v>
      </c>
      <c r="N130" s="1"/>
      <c r="O130" s="1"/>
    </row>
    <row r="131" spans="1:15" ht="12.75" customHeight="1">
      <c r="A131" s="30">
        <v>121</v>
      </c>
      <c r="B131" s="281" t="s">
        <v>94</v>
      </c>
      <c r="C131" s="271">
        <v>2018.25</v>
      </c>
      <c r="D131" s="272">
        <v>2018.6000000000001</v>
      </c>
      <c r="E131" s="272">
        <v>2002.1500000000003</v>
      </c>
      <c r="F131" s="272">
        <v>1986.0500000000002</v>
      </c>
      <c r="G131" s="272">
        <v>1969.6000000000004</v>
      </c>
      <c r="H131" s="272">
        <v>2034.7000000000003</v>
      </c>
      <c r="I131" s="272">
        <v>2051.15</v>
      </c>
      <c r="J131" s="272">
        <v>2067.25</v>
      </c>
      <c r="K131" s="271">
        <v>2035.05</v>
      </c>
      <c r="L131" s="271">
        <v>2002.5</v>
      </c>
      <c r="M131" s="271">
        <v>5.5988100000000003</v>
      </c>
      <c r="N131" s="1"/>
      <c r="O131" s="1"/>
    </row>
    <row r="132" spans="1:15" ht="12.75" customHeight="1">
      <c r="A132" s="30">
        <v>122</v>
      </c>
      <c r="B132" s="281" t="s">
        <v>340</v>
      </c>
      <c r="C132" s="271">
        <v>192.95</v>
      </c>
      <c r="D132" s="272">
        <v>193.21666666666667</v>
      </c>
      <c r="E132" s="272">
        <v>191.13333333333333</v>
      </c>
      <c r="F132" s="272">
        <v>189.31666666666666</v>
      </c>
      <c r="G132" s="272">
        <v>187.23333333333332</v>
      </c>
      <c r="H132" s="272">
        <v>195.03333333333333</v>
      </c>
      <c r="I132" s="272">
        <v>197.11666666666665</v>
      </c>
      <c r="J132" s="272">
        <v>198.93333333333334</v>
      </c>
      <c r="K132" s="271">
        <v>195.3</v>
      </c>
      <c r="L132" s="271">
        <v>191.4</v>
      </c>
      <c r="M132" s="271">
        <v>18.597940000000001</v>
      </c>
      <c r="N132" s="1"/>
      <c r="O132" s="1"/>
    </row>
    <row r="133" spans="1:15" ht="12.75" customHeight="1">
      <c r="A133" s="30">
        <v>123</v>
      </c>
      <c r="B133" s="281" t="s">
        <v>850</v>
      </c>
      <c r="C133" s="271">
        <v>189.5</v>
      </c>
      <c r="D133" s="272">
        <v>190.16666666666666</v>
      </c>
      <c r="E133" s="272">
        <v>186.83333333333331</v>
      </c>
      <c r="F133" s="272">
        <v>184.16666666666666</v>
      </c>
      <c r="G133" s="272">
        <v>180.83333333333331</v>
      </c>
      <c r="H133" s="272">
        <v>192.83333333333331</v>
      </c>
      <c r="I133" s="272">
        <v>196.16666666666663</v>
      </c>
      <c r="J133" s="272">
        <v>198.83333333333331</v>
      </c>
      <c r="K133" s="271">
        <v>193.5</v>
      </c>
      <c r="L133" s="271">
        <v>187.5</v>
      </c>
      <c r="M133" s="271">
        <v>31.948139999999999</v>
      </c>
      <c r="N133" s="1"/>
      <c r="O133" s="1"/>
    </row>
    <row r="134" spans="1:15" ht="12.75" customHeight="1">
      <c r="A134" s="30">
        <v>124</v>
      </c>
      <c r="B134" s="281" t="s">
        <v>251</v>
      </c>
      <c r="C134" s="271">
        <v>44.25</v>
      </c>
      <c r="D134" s="272">
        <v>44.85</v>
      </c>
      <c r="E134" s="272">
        <v>43.400000000000006</v>
      </c>
      <c r="F134" s="272">
        <v>42.550000000000004</v>
      </c>
      <c r="G134" s="272">
        <v>41.100000000000009</v>
      </c>
      <c r="H134" s="272">
        <v>45.7</v>
      </c>
      <c r="I134" s="272">
        <v>47.150000000000006</v>
      </c>
      <c r="J134" s="272">
        <v>48</v>
      </c>
      <c r="K134" s="271">
        <v>46.3</v>
      </c>
      <c r="L134" s="271">
        <v>44</v>
      </c>
      <c r="M134" s="271">
        <v>25.347149999999999</v>
      </c>
      <c r="N134" s="1"/>
      <c r="O134" s="1"/>
    </row>
    <row r="135" spans="1:15" ht="12.75" customHeight="1">
      <c r="A135" s="30">
        <v>125</v>
      </c>
      <c r="B135" s="281" t="s">
        <v>341</v>
      </c>
      <c r="C135" s="271">
        <v>246.35</v>
      </c>
      <c r="D135" s="272">
        <v>247.64999999999998</v>
      </c>
      <c r="E135" s="272">
        <v>243.59999999999997</v>
      </c>
      <c r="F135" s="272">
        <v>240.85</v>
      </c>
      <c r="G135" s="272">
        <v>236.79999999999998</v>
      </c>
      <c r="H135" s="272">
        <v>250.39999999999995</v>
      </c>
      <c r="I135" s="272">
        <v>254.44999999999996</v>
      </c>
      <c r="J135" s="272">
        <v>257.19999999999993</v>
      </c>
      <c r="K135" s="271">
        <v>251.7</v>
      </c>
      <c r="L135" s="271">
        <v>244.9</v>
      </c>
      <c r="M135" s="271">
        <v>3.6364700000000001</v>
      </c>
      <c r="N135" s="1"/>
      <c r="O135" s="1"/>
    </row>
    <row r="136" spans="1:15" ht="12.75" customHeight="1">
      <c r="A136" s="30">
        <v>126</v>
      </c>
      <c r="B136" s="281" t="s">
        <v>95</v>
      </c>
      <c r="C136" s="271">
        <v>3948.8</v>
      </c>
      <c r="D136" s="272">
        <v>3944.5833333333335</v>
      </c>
      <c r="E136" s="272">
        <v>3915.2666666666669</v>
      </c>
      <c r="F136" s="272">
        <v>3881.7333333333336</v>
      </c>
      <c r="G136" s="272">
        <v>3852.416666666667</v>
      </c>
      <c r="H136" s="272">
        <v>3978.1166666666668</v>
      </c>
      <c r="I136" s="272">
        <v>4007.4333333333334</v>
      </c>
      <c r="J136" s="272">
        <v>4040.9666666666667</v>
      </c>
      <c r="K136" s="271">
        <v>3973.9</v>
      </c>
      <c r="L136" s="271">
        <v>3911.05</v>
      </c>
      <c r="M136" s="271">
        <v>3.4227699999999999</v>
      </c>
      <c r="N136" s="1"/>
      <c r="O136" s="1"/>
    </row>
    <row r="137" spans="1:15" ht="12.75" customHeight="1">
      <c r="A137" s="30">
        <v>127</v>
      </c>
      <c r="B137" s="281" t="s">
        <v>252</v>
      </c>
      <c r="C137" s="271">
        <v>3845.95</v>
      </c>
      <c r="D137" s="272">
        <v>3837.3833333333332</v>
      </c>
      <c r="E137" s="272">
        <v>3759.5666666666666</v>
      </c>
      <c r="F137" s="272">
        <v>3673.1833333333334</v>
      </c>
      <c r="G137" s="272">
        <v>3595.3666666666668</v>
      </c>
      <c r="H137" s="272">
        <v>3923.7666666666664</v>
      </c>
      <c r="I137" s="272">
        <v>4001.583333333333</v>
      </c>
      <c r="J137" s="272">
        <v>4087.9666666666662</v>
      </c>
      <c r="K137" s="271">
        <v>3915.2</v>
      </c>
      <c r="L137" s="271">
        <v>3751</v>
      </c>
      <c r="M137" s="271">
        <v>3.15042</v>
      </c>
      <c r="N137" s="1"/>
      <c r="O137" s="1"/>
    </row>
    <row r="138" spans="1:15" ht="12.75" customHeight="1">
      <c r="A138" s="30">
        <v>128</v>
      </c>
      <c r="B138" s="281" t="s">
        <v>143</v>
      </c>
      <c r="C138" s="271">
        <v>2427.65</v>
      </c>
      <c r="D138" s="272">
        <v>2430.5499999999997</v>
      </c>
      <c r="E138" s="272">
        <v>2411.5999999999995</v>
      </c>
      <c r="F138" s="272">
        <v>2395.5499999999997</v>
      </c>
      <c r="G138" s="272">
        <v>2376.5999999999995</v>
      </c>
      <c r="H138" s="272">
        <v>2446.5999999999995</v>
      </c>
      <c r="I138" s="272">
        <v>2465.5499999999993</v>
      </c>
      <c r="J138" s="272">
        <v>2481.5999999999995</v>
      </c>
      <c r="K138" s="271">
        <v>2449.5</v>
      </c>
      <c r="L138" s="271">
        <v>2414.5</v>
      </c>
      <c r="M138" s="271">
        <v>1.8782399999999999</v>
      </c>
      <c r="N138" s="1"/>
      <c r="O138" s="1"/>
    </row>
    <row r="139" spans="1:15" ht="12.75" customHeight="1">
      <c r="A139" s="30">
        <v>129</v>
      </c>
      <c r="B139" s="281" t="s">
        <v>98</v>
      </c>
      <c r="C139" s="271">
        <v>4243.3</v>
      </c>
      <c r="D139" s="272">
        <v>4240.6166666666659</v>
      </c>
      <c r="E139" s="272">
        <v>4217.2333333333318</v>
      </c>
      <c r="F139" s="272">
        <v>4191.1666666666661</v>
      </c>
      <c r="G139" s="272">
        <v>4167.7833333333319</v>
      </c>
      <c r="H139" s="272">
        <v>4266.6833333333316</v>
      </c>
      <c r="I139" s="272">
        <v>4290.0666666666648</v>
      </c>
      <c r="J139" s="272">
        <v>4316.1333333333314</v>
      </c>
      <c r="K139" s="271">
        <v>4264</v>
      </c>
      <c r="L139" s="271">
        <v>4214.55</v>
      </c>
      <c r="M139" s="271">
        <v>4.2162300000000004</v>
      </c>
      <c r="N139" s="1"/>
      <c r="O139" s="1"/>
    </row>
    <row r="140" spans="1:15" ht="12.75" customHeight="1">
      <c r="A140" s="30">
        <v>130</v>
      </c>
      <c r="B140" s="281" t="s">
        <v>342</v>
      </c>
      <c r="C140" s="271">
        <v>555.85</v>
      </c>
      <c r="D140" s="272">
        <v>561.23333333333323</v>
      </c>
      <c r="E140" s="272">
        <v>548.46666666666647</v>
      </c>
      <c r="F140" s="272">
        <v>541.08333333333326</v>
      </c>
      <c r="G140" s="272">
        <v>528.31666666666649</v>
      </c>
      <c r="H140" s="272">
        <v>568.61666666666645</v>
      </c>
      <c r="I140" s="272">
        <v>581.3833333333331</v>
      </c>
      <c r="J140" s="272">
        <v>588.76666666666642</v>
      </c>
      <c r="K140" s="271">
        <v>574</v>
      </c>
      <c r="L140" s="271">
        <v>553.85</v>
      </c>
      <c r="M140" s="271">
        <v>6.8957300000000004</v>
      </c>
      <c r="N140" s="1"/>
      <c r="O140" s="1"/>
    </row>
    <row r="141" spans="1:15" ht="12.75" customHeight="1">
      <c r="A141" s="30">
        <v>131</v>
      </c>
      <c r="B141" s="281" t="s">
        <v>343</v>
      </c>
      <c r="C141" s="271">
        <v>155.4</v>
      </c>
      <c r="D141" s="272">
        <v>155.31666666666666</v>
      </c>
      <c r="E141" s="272">
        <v>153.63333333333333</v>
      </c>
      <c r="F141" s="272">
        <v>151.86666666666667</v>
      </c>
      <c r="G141" s="272">
        <v>150.18333333333334</v>
      </c>
      <c r="H141" s="272">
        <v>157.08333333333331</v>
      </c>
      <c r="I141" s="272">
        <v>158.76666666666665</v>
      </c>
      <c r="J141" s="272">
        <v>160.5333333333333</v>
      </c>
      <c r="K141" s="271">
        <v>157</v>
      </c>
      <c r="L141" s="271">
        <v>153.55000000000001</v>
      </c>
      <c r="M141" s="271">
        <v>2.7523399999999998</v>
      </c>
      <c r="N141" s="1"/>
      <c r="O141" s="1"/>
    </row>
    <row r="142" spans="1:15" ht="12.75" customHeight="1">
      <c r="A142" s="30">
        <v>132</v>
      </c>
      <c r="B142" s="281" t="s">
        <v>344</v>
      </c>
      <c r="C142" s="271">
        <v>165.05</v>
      </c>
      <c r="D142" s="272">
        <v>165.66666666666666</v>
      </c>
      <c r="E142" s="272">
        <v>163.5333333333333</v>
      </c>
      <c r="F142" s="272">
        <v>162.01666666666665</v>
      </c>
      <c r="G142" s="272">
        <v>159.8833333333333</v>
      </c>
      <c r="H142" s="272">
        <v>167.18333333333331</v>
      </c>
      <c r="I142" s="272">
        <v>169.31666666666669</v>
      </c>
      <c r="J142" s="272">
        <v>170.83333333333331</v>
      </c>
      <c r="K142" s="271">
        <v>167.8</v>
      </c>
      <c r="L142" s="271">
        <v>164.15</v>
      </c>
      <c r="M142" s="271">
        <v>0.98816000000000004</v>
      </c>
      <c r="N142" s="1"/>
      <c r="O142" s="1"/>
    </row>
    <row r="143" spans="1:15" ht="12.75" customHeight="1">
      <c r="A143" s="30">
        <v>133</v>
      </c>
      <c r="B143" s="281" t="s">
        <v>851</v>
      </c>
      <c r="C143" s="271">
        <v>403.9</v>
      </c>
      <c r="D143" s="272">
        <v>408</v>
      </c>
      <c r="E143" s="272">
        <v>398.2</v>
      </c>
      <c r="F143" s="272">
        <v>392.5</v>
      </c>
      <c r="G143" s="272">
        <v>382.7</v>
      </c>
      <c r="H143" s="272">
        <v>413.7</v>
      </c>
      <c r="I143" s="272">
        <v>423.49999999999994</v>
      </c>
      <c r="J143" s="272">
        <v>429.2</v>
      </c>
      <c r="K143" s="271">
        <v>417.8</v>
      </c>
      <c r="L143" s="271">
        <v>402.3</v>
      </c>
      <c r="M143" s="271">
        <v>8.0827100000000005</v>
      </c>
      <c r="N143" s="1"/>
      <c r="O143" s="1"/>
    </row>
    <row r="144" spans="1:15" ht="12.75" customHeight="1">
      <c r="A144" s="30">
        <v>134</v>
      </c>
      <c r="B144" s="281" t="s">
        <v>345</v>
      </c>
      <c r="C144" s="271">
        <v>56.15</v>
      </c>
      <c r="D144" s="272">
        <v>56.35</v>
      </c>
      <c r="E144" s="272">
        <v>55.75</v>
      </c>
      <c r="F144" s="272">
        <v>55.35</v>
      </c>
      <c r="G144" s="272">
        <v>54.75</v>
      </c>
      <c r="H144" s="272">
        <v>56.75</v>
      </c>
      <c r="I144" s="272">
        <v>57.350000000000009</v>
      </c>
      <c r="J144" s="272">
        <v>57.75</v>
      </c>
      <c r="K144" s="271">
        <v>56.95</v>
      </c>
      <c r="L144" s="271">
        <v>55.95</v>
      </c>
      <c r="M144" s="271">
        <v>5.6878099999999998</v>
      </c>
      <c r="N144" s="1"/>
      <c r="O144" s="1"/>
    </row>
    <row r="145" spans="1:15" ht="12.75" customHeight="1">
      <c r="A145" s="30">
        <v>135</v>
      </c>
      <c r="B145" s="281" t="s">
        <v>99</v>
      </c>
      <c r="C145" s="271">
        <v>3154.55</v>
      </c>
      <c r="D145" s="272">
        <v>3147.0833333333335</v>
      </c>
      <c r="E145" s="272">
        <v>3124.8166666666671</v>
      </c>
      <c r="F145" s="272">
        <v>3095.0833333333335</v>
      </c>
      <c r="G145" s="272">
        <v>3072.8166666666671</v>
      </c>
      <c r="H145" s="272">
        <v>3176.8166666666671</v>
      </c>
      <c r="I145" s="272">
        <v>3199.0833333333335</v>
      </c>
      <c r="J145" s="272">
        <v>3228.8166666666671</v>
      </c>
      <c r="K145" s="271">
        <v>3169.35</v>
      </c>
      <c r="L145" s="271">
        <v>3117.35</v>
      </c>
      <c r="M145" s="271">
        <v>8.1481899999999996</v>
      </c>
      <c r="N145" s="1"/>
      <c r="O145" s="1"/>
    </row>
    <row r="146" spans="1:15" ht="12.75" customHeight="1">
      <c r="A146" s="30">
        <v>136</v>
      </c>
      <c r="B146" s="281" t="s">
        <v>346</v>
      </c>
      <c r="C146" s="271">
        <v>447.7</v>
      </c>
      <c r="D146" s="272">
        <v>445.81666666666666</v>
      </c>
      <c r="E146" s="272">
        <v>427.43333333333334</v>
      </c>
      <c r="F146" s="272">
        <v>407.16666666666669</v>
      </c>
      <c r="G146" s="272">
        <v>388.78333333333336</v>
      </c>
      <c r="H146" s="272">
        <v>466.08333333333331</v>
      </c>
      <c r="I146" s="272">
        <v>484.46666666666664</v>
      </c>
      <c r="J146" s="272">
        <v>504.73333333333329</v>
      </c>
      <c r="K146" s="271">
        <v>464.2</v>
      </c>
      <c r="L146" s="271">
        <v>425.55</v>
      </c>
      <c r="M146" s="271">
        <v>19.540700000000001</v>
      </c>
      <c r="N146" s="1"/>
      <c r="O146" s="1"/>
    </row>
    <row r="147" spans="1:15" ht="12.75" customHeight="1">
      <c r="A147" s="30">
        <v>137</v>
      </c>
      <c r="B147" s="281" t="s">
        <v>253</v>
      </c>
      <c r="C147" s="271">
        <v>458.75</v>
      </c>
      <c r="D147" s="272">
        <v>457.81666666666666</v>
      </c>
      <c r="E147" s="272">
        <v>452.0333333333333</v>
      </c>
      <c r="F147" s="272">
        <v>445.31666666666666</v>
      </c>
      <c r="G147" s="272">
        <v>439.5333333333333</v>
      </c>
      <c r="H147" s="272">
        <v>464.5333333333333</v>
      </c>
      <c r="I147" s="272">
        <v>470.31666666666672</v>
      </c>
      <c r="J147" s="272">
        <v>477.0333333333333</v>
      </c>
      <c r="K147" s="271">
        <v>463.6</v>
      </c>
      <c r="L147" s="271">
        <v>451.1</v>
      </c>
      <c r="M147" s="271">
        <v>1.1233500000000001</v>
      </c>
      <c r="N147" s="1"/>
      <c r="O147" s="1"/>
    </row>
    <row r="148" spans="1:15" ht="12.75" customHeight="1">
      <c r="A148" s="30">
        <v>138</v>
      </c>
      <c r="B148" s="281" t="s">
        <v>254</v>
      </c>
      <c r="C148" s="271">
        <v>1433.3</v>
      </c>
      <c r="D148" s="272">
        <v>1440.5666666666666</v>
      </c>
      <c r="E148" s="272">
        <v>1417.7333333333331</v>
      </c>
      <c r="F148" s="272">
        <v>1402.1666666666665</v>
      </c>
      <c r="G148" s="272">
        <v>1379.333333333333</v>
      </c>
      <c r="H148" s="272">
        <v>1456.1333333333332</v>
      </c>
      <c r="I148" s="272">
        <v>1478.9666666666667</v>
      </c>
      <c r="J148" s="272">
        <v>1494.5333333333333</v>
      </c>
      <c r="K148" s="271">
        <v>1463.4</v>
      </c>
      <c r="L148" s="271">
        <v>1425</v>
      </c>
      <c r="M148" s="271">
        <v>0.33341999999999999</v>
      </c>
      <c r="N148" s="1"/>
      <c r="O148" s="1"/>
    </row>
    <row r="149" spans="1:15" ht="12.75" customHeight="1">
      <c r="A149" s="30">
        <v>139</v>
      </c>
      <c r="B149" s="281" t="s">
        <v>347</v>
      </c>
      <c r="C149" s="271">
        <v>67.150000000000006</v>
      </c>
      <c r="D149" s="272">
        <v>67.266666666666666</v>
      </c>
      <c r="E149" s="272">
        <v>66.283333333333331</v>
      </c>
      <c r="F149" s="272">
        <v>65.416666666666671</v>
      </c>
      <c r="G149" s="272">
        <v>64.433333333333337</v>
      </c>
      <c r="H149" s="272">
        <v>68.133333333333326</v>
      </c>
      <c r="I149" s="272">
        <v>69.116666666666646</v>
      </c>
      <c r="J149" s="272">
        <v>69.98333333333332</v>
      </c>
      <c r="K149" s="271">
        <v>68.25</v>
      </c>
      <c r="L149" s="271">
        <v>66.400000000000006</v>
      </c>
      <c r="M149" s="271">
        <v>14.047639999999999</v>
      </c>
      <c r="N149" s="1"/>
      <c r="O149" s="1"/>
    </row>
    <row r="150" spans="1:15" ht="12.75" customHeight="1">
      <c r="A150" s="30">
        <v>140</v>
      </c>
      <c r="B150" s="281" t="s">
        <v>348</v>
      </c>
      <c r="C150" s="271">
        <v>98.5</v>
      </c>
      <c r="D150" s="272">
        <v>99.5</v>
      </c>
      <c r="E150" s="272">
        <v>97</v>
      </c>
      <c r="F150" s="272">
        <v>95.5</v>
      </c>
      <c r="G150" s="272">
        <v>93</v>
      </c>
      <c r="H150" s="272">
        <v>101</v>
      </c>
      <c r="I150" s="272">
        <v>103.5</v>
      </c>
      <c r="J150" s="272">
        <v>105</v>
      </c>
      <c r="K150" s="271">
        <v>102</v>
      </c>
      <c r="L150" s="271">
        <v>98</v>
      </c>
      <c r="M150" s="271">
        <v>15.61565</v>
      </c>
      <c r="N150" s="1"/>
      <c r="O150" s="1"/>
    </row>
    <row r="151" spans="1:15" ht="12.75" customHeight="1">
      <c r="A151" s="30">
        <v>141</v>
      </c>
      <c r="B151" s="281" t="s">
        <v>795</v>
      </c>
      <c r="C151" s="271">
        <v>43.95</v>
      </c>
      <c r="D151" s="272">
        <v>44.133333333333326</v>
      </c>
      <c r="E151" s="272">
        <v>43.366666666666653</v>
      </c>
      <c r="F151" s="272">
        <v>42.783333333333324</v>
      </c>
      <c r="G151" s="272">
        <v>42.016666666666652</v>
      </c>
      <c r="H151" s="272">
        <v>44.716666666666654</v>
      </c>
      <c r="I151" s="272">
        <v>45.483333333333334</v>
      </c>
      <c r="J151" s="272">
        <v>46.066666666666656</v>
      </c>
      <c r="K151" s="271">
        <v>44.9</v>
      </c>
      <c r="L151" s="271">
        <v>43.55</v>
      </c>
      <c r="M151" s="271">
        <v>9.2215699999999998</v>
      </c>
      <c r="N151" s="1"/>
      <c r="O151" s="1"/>
    </row>
    <row r="152" spans="1:15" ht="12.75" customHeight="1">
      <c r="A152" s="30">
        <v>142</v>
      </c>
      <c r="B152" s="281" t="s">
        <v>349</v>
      </c>
      <c r="C152" s="271">
        <v>696.3</v>
      </c>
      <c r="D152" s="272">
        <v>698.0333333333333</v>
      </c>
      <c r="E152" s="272">
        <v>692.81666666666661</v>
      </c>
      <c r="F152" s="272">
        <v>689.33333333333326</v>
      </c>
      <c r="G152" s="272">
        <v>684.11666666666656</v>
      </c>
      <c r="H152" s="272">
        <v>701.51666666666665</v>
      </c>
      <c r="I152" s="272">
        <v>706.73333333333335</v>
      </c>
      <c r="J152" s="272">
        <v>710.2166666666667</v>
      </c>
      <c r="K152" s="271">
        <v>703.25</v>
      </c>
      <c r="L152" s="271">
        <v>694.55</v>
      </c>
      <c r="M152" s="271">
        <v>0.14108000000000001</v>
      </c>
      <c r="N152" s="1"/>
      <c r="O152" s="1"/>
    </row>
    <row r="153" spans="1:15" ht="12.75" customHeight="1">
      <c r="A153" s="30">
        <v>143</v>
      </c>
      <c r="B153" s="281" t="s">
        <v>100</v>
      </c>
      <c r="C153" s="271">
        <v>1689.95</v>
      </c>
      <c r="D153" s="272">
        <v>1683.4666666666665</v>
      </c>
      <c r="E153" s="272">
        <v>1651.4833333333329</v>
      </c>
      <c r="F153" s="272">
        <v>1613.0166666666664</v>
      </c>
      <c r="G153" s="272">
        <v>1581.0333333333328</v>
      </c>
      <c r="H153" s="272">
        <v>1721.9333333333329</v>
      </c>
      <c r="I153" s="272">
        <v>1753.9166666666665</v>
      </c>
      <c r="J153" s="272">
        <v>1792.383333333333</v>
      </c>
      <c r="K153" s="271">
        <v>1715.45</v>
      </c>
      <c r="L153" s="271">
        <v>1645</v>
      </c>
      <c r="M153" s="271">
        <v>6.3459700000000003</v>
      </c>
      <c r="N153" s="1"/>
      <c r="O153" s="1"/>
    </row>
    <row r="154" spans="1:15" ht="12.75" customHeight="1">
      <c r="A154" s="30">
        <v>144</v>
      </c>
      <c r="B154" s="281" t="s">
        <v>101</v>
      </c>
      <c r="C154" s="271">
        <v>157.05000000000001</v>
      </c>
      <c r="D154" s="272">
        <v>157.31666666666666</v>
      </c>
      <c r="E154" s="272">
        <v>156.03333333333333</v>
      </c>
      <c r="F154" s="272">
        <v>155.01666666666668</v>
      </c>
      <c r="G154" s="272">
        <v>153.73333333333335</v>
      </c>
      <c r="H154" s="272">
        <v>158.33333333333331</v>
      </c>
      <c r="I154" s="272">
        <v>159.61666666666662</v>
      </c>
      <c r="J154" s="272">
        <v>160.6333333333333</v>
      </c>
      <c r="K154" s="271">
        <v>158.6</v>
      </c>
      <c r="L154" s="271">
        <v>156.30000000000001</v>
      </c>
      <c r="M154" s="271">
        <v>11.92483</v>
      </c>
      <c r="N154" s="1"/>
      <c r="O154" s="1"/>
    </row>
    <row r="155" spans="1:15" ht="12.75" customHeight="1">
      <c r="A155" s="30">
        <v>145</v>
      </c>
      <c r="B155" s="281" t="s">
        <v>350</v>
      </c>
      <c r="C155" s="271">
        <v>270</v>
      </c>
      <c r="D155" s="272">
        <v>271.90000000000003</v>
      </c>
      <c r="E155" s="272">
        <v>266.30000000000007</v>
      </c>
      <c r="F155" s="272">
        <v>262.60000000000002</v>
      </c>
      <c r="G155" s="272">
        <v>257.00000000000006</v>
      </c>
      <c r="H155" s="272">
        <v>275.60000000000008</v>
      </c>
      <c r="I155" s="272">
        <v>281.2000000000001</v>
      </c>
      <c r="J155" s="272">
        <v>284.90000000000009</v>
      </c>
      <c r="K155" s="271">
        <v>277.5</v>
      </c>
      <c r="L155" s="271">
        <v>268.2</v>
      </c>
      <c r="M155" s="271">
        <v>2.01417</v>
      </c>
      <c r="N155" s="1"/>
      <c r="O155" s="1"/>
    </row>
    <row r="156" spans="1:15" ht="12.75" customHeight="1">
      <c r="A156" s="30">
        <v>146</v>
      </c>
      <c r="B156" s="281" t="s">
        <v>840</v>
      </c>
      <c r="C156" s="271">
        <v>1390.05</v>
      </c>
      <c r="D156" s="272">
        <v>1401.5166666666667</v>
      </c>
      <c r="E156" s="272">
        <v>1372.5333333333333</v>
      </c>
      <c r="F156" s="272">
        <v>1355.0166666666667</v>
      </c>
      <c r="G156" s="272">
        <v>1326.0333333333333</v>
      </c>
      <c r="H156" s="272">
        <v>1419.0333333333333</v>
      </c>
      <c r="I156" s="272">
        <v>1448.0166666666664</v>
      </c>
      <c r="J156" s="272">
        <v>1465.5333333333333</v>
      </c>
      <c r="K156" s="271">
        <v>1430.5</v>
      </c>
      <c r="L156" s="271">
        <v>1384</v>
      </c>
      <c r="M156" s="271">
        <v>5.6943099999999998</v>
      </c>
      <c r="N156" s="1"/>
      <c r="O156" s="1"/>
    </row>
    <row r="157" spans="1:15" ht="12.75" customHeight="1">
      <c r="A157" s="30">
        <v>147</v>
      </c>
      <c r="B157" s="281" t="s">
        <v>102</v>
      </c>
      <c r="C157" s="271">
        <v>109.75</v>
      </c>
      <c r="D157" s="272">
        <v>109.85000000000001</v>
      </c>
      <c r="E157" s="272">
        <v>108.95000000000002</v>
      </c>
      <c r="F157" s="272">
        <v>108.15</v>
      </c>
      <c r="G157" s="272">
        <v>107.25000000000001</v>
      </c>
      <c r="H157" s="272">
        <v>110.65000000000002</v>
      </c>
      <c r="I157" s="272">
        <v>111.55000000000003</v>
      </c>
      <c r="J157" s="272">
        <v>112.35000000000002</v>
      </c>
      <c r="K157" s="271">
        <v>110.75</v>
      </c>
      <c r="L157" s="271">
        <v>109.05</v>
      </c>
      <c r="M157" s="271">
        <v>81.933869999999999</v>
      </c>
      <c r="N157" s="1"/>
      <c r="O157" s="1"/>
    </row>
    <row r="158" spans="1:15" ht="12.75" customHeight="1">
      <c r="A158" s="30">
        <v>148</v>
      </c>
      <c r="B158" s="281" t="s">
        <v>796</v>
      </c>
      <c r="C158" s="271">
        <v>116.25</v>
      </c>
      <c r="D158" s="272">
        <v>117.16666666666667</v>
      </c>
      <c r="E158" s="272">
        <v>114.43333333333334</v>
      </c>
      <c r="F158" s="272">
        <v>112.61666666666666</v>
      </c>
      <c r="G158" s="272">
        <v>109.88333333333333</v>
      </c>
      <c r="H158" s="272">
        <v>118.98333333333335</v>
      </c>
      <c r="I158" s="272">
        <v>121.71666666666667</v>
      </c>
      <c r="J158" s="272">
        <v>123.53333333333336</v>
      </c>
      <c r="K158" s="271">
        <v>119.9</v>
      </c>
      <c r="L158" s="271">
        <v>115.35</v>
      </c>
      <c r="M158" s="271">
        <v>2.5527299999999999</v>
      </c>
      <c r="N158" s="1"/>
      <c r="O158" s="1"/>
    </row>
    <row r="159" spans="1:15" ht="12.75" customHeight="1">
      <c r="A159" s="30">
        <v>149</v>
      </c>
      <c r="B159" s="281" t="s">
        <v>351</v>
      </c>
      <c r="C159" s="271">
        <v>6737.85</v>
      </c>
      <c r="D159" s="272">
        <v>6663.3166666666657</v>
      </c>
      <c r="E159" s="272">
        <v>6481.6833333333316</v>
      </c>
      <c r="F159" s="272">
        <v>6225.5166666666655</v>
      </c>
      <c r="G159" s="272">
        <v>6043.8833333333314</v>
      </c>
      <c r="H159" s="272">
        <v>6919.4833333333318</v>
      </c>
      <c r="I159" s="272">
        <v>7101.1166666666668</v>
      </c>
      <c r="J159" s="272">
        <v>7357.2833333333319</v>
      </c>
      <c r="K159" s="271">
        <v>6844.95</v>
      </c>
      <c r="L159" s="271">
        <v>6407.15</v>
      </c>
      <c r="M159" s="271">
        <v>6.8043500000000003</v>
      </c>
      <c r="N159" s="1"/>
      <c r="O159" s="1"/>
    </row>
    <row r="160" spans="1:15" ht="12.75" customHeight="1">
      <c r="A160" s="30">
        <v>150</v>
      </c>
      <c r="B160" s="281" t="s">
        <v>352</v>
      </c>
      <c r="C160" s="271">
        <v>426.1</v>
      </c>
      <c r="D160" s="272">
        <v>427.61666666666662</v>
      </c>
      <c r="E160" s="272">
        <v>423.28333333333325</v>
      </c>
      <c r="F160" s="272">
        <v>420.46666666666664</v>
      </c>
      <c r="G160" s="272">
        <v>416.13333333333327</v>
      </c>
      <c r="H160" s="272">
        <v>430.43333333333322</v>
      </c>
      <c r="I160" s="272">
        <v>434.76666666666659</v>
      </c>
      <c r="J160" s="272">
        <v>437.5833333333332</v>
      </c>
      <c r="K160" s="271">
        <v>431.95</v>
      </c>
      <c r="L160" s="271">
        <v>424.8</v>
      </c>
      <c r="M160" s="271">
        <v>1.03091</v>
      </c>
      <c r="N160" s="1"/>
      <c r="O160" s="1"/>
    </row>
    <row r="161" spans="1:15" ht="12.75" customHeight="1">
      <c r="A161" s="30">
        <v>151</v>
      </c>
      <c r="B161" s="281" t="s">
        <v>353</v>
      </c>
      <c r="C161" s="271">
        <v>138.15</v>
      </c>
      <c r="D161" s="272">
        <v>138.1</v>
      </c>
      <c r="E161" s="272">
        <v>137.25</v>
      </c>
      <c r="F161" s="272">
        <v>136.35</v>
      </c>
      <c r="G161" s="272">
        <v>135.5</v>
      </c>
      <c r="H161" s="272">
        <v>139</v>
      </c>
      <c r="I161" s="272">
        <v>139.84999999999997</v>
      </c>
      <c r="J161" s="272">
        <v>140.75</v>
      </c>
      <c r="K161" s="271">
        <v>138.94999999999999</v>
      </c>
      <c r="L161" s="271">
        <v>137.19999999999999</v>
      </c>
      <c r="M161" s="271">
        <v>3.2608799999999998</v>
      </c>
      <c r="N161" s="1"/>
      <c r="O161" s="1"/>
    </row>
    <row r="162" spans="1:15" ht="12.75" customHeight="1">
      <c r="A162" s="30">
        <v>152</v>
      </c>
      <c r="B162" s="281" t="s">
        <v>354</v>
      </c>
      <c r="C162" s="271">
        <v>101.7</v>
      </c>
      <c r="D162" s="272">
        <v>102.51666666666667</v>
      </c>
      <c r="E162" s="272">
        <v>100.58333333333333</v>
      </c>
      <c r="F162" s="272">
        <v>99.466666666666669</v>
      </c>
      <c r="G162" s="272">
        <v>97.533333333333331</v>
      </c>
      <c r="H162" s="272">
        <v>103.63333333333333</v>
      </c>
      <c r="I162" s="272">
        <v>105.56666666666666</v>
      </c>
      <c r="J162" s="272">
        <v>106.68333333333332</v>
      </c>
      <c r="K162" s="271">
        <v>104.45</v>
      </c>
      <c r="L162" s="271">
        <v>101.4</v>
      </c>
      <c r="M162" s="271">
        <v>24.62519</v>
      </c>
      <c r="N162" s="1"/>
      <c r="O162" s="1"/>
    </row>
    <row r="163" spans="1:15" ht="12.75" customHeight="1">
      <c r="A163" s="30">
        <v>153</v>
      </c>
      <c r="B163" s="281" t="s">
        <v>255</v>
      </c>
      <c r="C163" s="271">
        <v>267.3</v>
      </c>
      <c r="D163" s="272">
        <v>269.16666666666669</v>
      </c>
      <c r="E163" s="272">
        <v>263.93333333333339</v>
      </c>
      <c r="F163" s="272">
        <v>260.56666666666672</v>
      </c>
      <c r="G163" s="272">
        <v>255.33333333333343</v>
      </c>
      <c r="H163" s="272">
        <v>272.53333333333336</v>
      </c>
      <c r="I163" s="272">
        <v>277.76666666666659</v>
      </c>
      <c r="J163" s="272">
        <v>281.13333333333333</v>
      </c>
      <c r="K163" s="271">
        <v>274.39999999999998</v>
      </c>
      <c r="L163" s="271">
        <v>265.8</v>
      </c>
      <c r="M163" s="271">
        <v>9.8951799999999999</v>
      </c>
      <c r="N163" s="1"/>
      <c r="O163" s="1"/>
    </row>
    <row r="164" spans="1:15" ht="12.75" customHeight="1">
      <c r="A164" s="30">
        <v>154</v>
      </c>
      <c r="B164" s="281" t="s">
        <v>852</v>
      </c>
      <c r="C164" s="271">
        <v>1405.85</v>
      </c>
      <c r="D164" s="272">
        <v>1403.9333333333334</v>
      </c>
      <c r="E164" s="272">
        <v>1361.8666666666668</v>
      </c>
      <c r="F164" s="272">
        <v>1317.8833333333334</v>
      </c>
      <c r="G164" s="272">
        <v>1275.8166666666668</v>
      </c>
      <c r="H164" s="272">
        <v>1447.9166666666667</v>
      </c>
      <c r="I164" s="272">
        <v>1489.9833333333333</v>
      </c>
      <c r="J164" s="272">
        <v>1533.9666666666667</v>
      </c>
      <c r="K164" s="271">
        <v>1446</v>
      </c>
      <c r="L164" s="271">
        <v>1359.95</v>
      </c>
      <c r="M164" s="271">
        <v>0.90500000000000003</v>
      </c>
      <c r="N164" s="1"/>
      <c r="O164" s="1"/>
    </row>
    <row r="165" spans="1:15" ht="12.75" customHeight="1">
      <c r="A165" s="30">
        <v>155</v>
      </c>
      <c r="B165" s="281" t="s">
        <v>103</v>
      </c>
      <c r="C165" s="271">
        <v>130.80000000000001</v>
      </c>
      <c r="D165" s="272">
        <v>131.48333333333335</v>
      </c>
      <c r="E165" s="272">
        <v>129.2166666666667</v>
      </c>
      <c r="F165" s="272">
        <v>127.63333333333335</v>
      </c>
      <c r="G165" s="272">
        <v>125.3666666666667</v>
      </c>
      <c r="H165" s="272">
        <v>133.06666666666669</v>
      </c>
      <c r="I165" s="272">
        <v>135.33333333333334</v>
      </c>
      <c r="J165" s="272">
        <v>136.91666666666669</v>
      </c>
      <c r="K165" s="271">
        <v>133.75</v>
      </c>
      <c r="L165" s="271">
        <v>129.9</v>
      </c>
      <c r="M165" s="271">
        <v>222.07337000000001</v>
      </c>
      <c r="N165" s="1"/>
      <c r="O165" s="1"/>
    </row>
    <row r="166" spans="1:15" ht="12.75" customHeight="1">
      <c r="A166" s="30">
        <v>156</v>
      </c>
      <c r="B166" s="281" t="s">
        <v>356</v>
      </c>
      <c r="C166" s="271">
        <v>1591.5</v>
      </c>
      <c r="D166" s="272">
        <v>1590.5</v>
      </c>
      <c r="E166" s="272">
        <v>1561</v>
      </c>
      <c r="F166" s="272">
        <v>1530.5</v>
      </c>
      <c r="G166" s="272">
        <v>1501</v>
      </c>
      <c r="H166" s="272">
        <v>1621</v>
      </c>
      <c r="I166" s="272">
        <v>1650.5</v>
      </c>
      <c r="J166" s="272">
        <v>1681</v>
      </c>
      <c r="K166" s="271">
        <v>1620</v>
      </c>
      <c r="L166" s="271">
        <v>1560</v>
      </c>
      <c r="M166" s="271">
        <v>1.3060799999999999</v>
      </c>
      <c r="N166" s="1"/>
      <c r="O166" s="1"/>
    </row>
    <row r="167" spans="1:15" ht="12.75" customHeight="1">
      <c r="A167" s="30">
        <v>157</v>
      </c>
      <c r="B167" s="281" t="s">
        <v>106</v>
      </c>
      <c r="C167" s="271">
        <v>34.65</v>
      </c>
      <c r="D167" s="272">
        <v>34.6</v>
      </c>
      <c r="E167" s="272">
        <v>34.200000000000003</v>
      </c>
      <c r="F167" s="272">
        <v>33.75</v>
      </c>
      <c r="G167" s="272">
        <v>33.35</v>
      </c>
      <c r="H167" s="272">
        <v>35.050000000000004</v>
      </c>
      <c r="I167" s="272">
        <v>35.449999999999996</v>
      </c>
      <c r="J167" s="272">
        <v>35.900000000000006</v>
      </c>
      <c r="K167" s="271">
        <v>35</v>
      </c>
      <c r="L167" s="271">
        <v>34.15</v>
      </c>
      <c r="M167" s="271">
        <v>45.031170000000003</v>
      </c>
      <c r="N167" s="1"/>
      <c r="O167" s="1"/>
    </row>
    <row r="168" spans="1:15" ht="12.75" customHeight="1">
      <c r="A168" s="30">
        <v>158</v>
      </c>
      <c r="B168" s="281" t="s">
        <v>357</v>
      </c>
      <c r="C168" s="271">
        <v>3228.45</v>
      </c>
      <c r="D168" s="272">
        <v>3231.1333333333337</v>
      </c>
      <c r="E168" s="272">
        <v>3150.3666666666672</v>
      </c>
      <c r="F168" s="272">
        <v>3072.2833333333338</v>
      </c>
      <c r="G168" s="272">
        <v>2991.5166666666673</v>
      </c>
      <c r="H168" s="272">
        <v>3309.2166666666672</v>
      </c>
      <c r="I168" s="272">
        <v>3389.9833333333336</v>
      </c>
      <c r="J168" s="272">
        <v>3468.0666666666671</v>
      </c>
      <c r="K168" s="271">
        <v>3311.9</v>
      </c>
      <c r="L168" s="271">
        <v>3153.05</v>
      </c>
      <c r="M168" s="271">
        <v>1.2506900000000001</v>
      </c>
      <c r="N168" s="1"/>
      <c r="O168" s="1"/>
    </row>
    <row r="169" spans="1:15" ht="12.75" customHeight="1">
      <c r="A169" s="30">
        <v>159</v>
      </c>
      <c r="B169" s="281" t="s">
        <v>358</v>
      </c>
      <c r="C169" s="271">
        <v>3123.45</v>
      </c>
      <c r="D169" s="272">
        <v>3123.8833333333332</v>
      </c>
      <c r="E169" s="272">
        <v>3090.7666666666664</v>
      </c>
      <c r="F169" s="272">
        <v>3058.083333333333</v>
      </c>
      <c r="G169" s="272">
        <v>3024.9666666666662</v>
      </c>
      <c r="H169" s="272">
        <v>3156.5666666666666</v>
      </c>
      <c r="I169" s="272">
        <v>3189.6833333333334</v>
      </c>
      <c r="J169" s="272">
        <v>3222.3666666666668</v>
      </c>
      <c r="K169" s="271">
        <v>3157</v>
      </c>
      <c r="L169" s="271">
        <v>3091.2</v>
      </c>
      <c r="M169" s="271">
        <v>0.19439000000000001</v>
      </c>
      <c r="N169" s="1"/>
      <c r="O169" s="1"/>
    </row>
    <row r="170" spans="1:15" ht="12.75" customHeight="1">
      <c r="A170" s="30">
        <v>160</v>
      </c>
      <c r="B170" s="281" t="s">
        <v>359</v>
      </c>
      <c r="C170" s="271">
        <v>121.55</v>
      </c>
      <c r="D170" s="272">
        <v>121.05</v>
      </c>
      <c r="E170" s="272">
        <v>118.6</v>
      </c>
      <c r="F170" s="272">
        <v>115.64999999999999</v>
      </c>
      <c r="G170" s="272">
        <v>113.19999999999999</v>
      </c>
      <c r="H170" s="272">
        <v>124</v>
      </c>
      <c r="I170" s="272">
        <v>126.45000000000002</v>
      </c>
      <c r="J170" s="272">
        <v>129.4</v>
      </c>
      <c r="K170" s="271">
        <v>123.5</v>
      </c>
      <c r="L170" s="271">
        <v>118.1</v>
      </c>
      <c r="M170" s="271">
        <v>1.8010900000000001</v>
      </c>
      <c r="N170" s="1"/>
      <c r="O170" s="1"/>
    </row>
    <row r="171" spans="1:15" ht="12.75" customHeight="1">
      <c r="A171" s="30">
        <v>161</v>
      </c>
      <c r="B171" s="281" t="s">
        <v>256</v>
      </c>
      <c r="C171" s="271">
        <v>2307.65</v>
      </c>
      <c r="D171" s="272">
        <v>2312.8333333333335</v>
      </c>
      <c r="E171" s="272">
        <v>2282.666666666667</v>
      </c>
      <c r="F171" s="272">
        <v>2257.6833333333334</v>
      </c>
      <c r="G171" s="272">
        <v>2227.5166666666669</v>
      </c>
      <c r="H171" s="272">
        <v>2337.8166666666671</v>
      </c>
      <c r="I171" s="272">
        <v>2367.983333333334</v>
      </c>
      <c r="J171" s="272">
        <v>2392.9666666666672</v>
      </c>
      <c r="K171" s="271">
        <v>2343</v>
      </c>
      <c r="L171" s="271">
        <v>2287.85</v>
      </c>
      <c r="M171" s="271">
        <v>1.17117</v>
      </c>
      <c r="N171" s="1"/>
      <c r="O171" s="1"/>
    </row>
    <row r="172" spans="1:15" ht="12.75" customHeight="1">
      <c r="A172" s="30">
        <v>162</v>
      </c>
      <c r="B172" s="281" t="s">
        <v>360</v>
      </c>
      <c r="C172" s="271">
        <v>1445.85</v>
      </c>
      <c r="D172" s="272">
        <v>1444.0333333333335</v>
      </c>
      <c r="E172" s="272">
        <v>1432.116666666667</v>
      </c>
      <c r="F172" s="272">
        <v>1418.3833333333334</v>
      </c>
      <c r="G172" s="272">
        <v>1406.4666666666669</v>
      </c>
      <c r="H172" s="272">
        <v>1457.7666666666671</v>
      </c>
      <c r="I172" s="272">
        <v>1469.6833333333336</v>
      </c>
      <c r="J172" s="272">
        <v>1483.4166666666672</v>
      </c>
      <c r="K172" s="271">
        <v>1455.95</v>
      </c>
      <c r="L172" s="271">
        <v>1430.3</v>
      </c>
      <c r="M172" s="271">
        <v>1.01962</v>
      </c>
      <c r="N172" s="1"/>
      <c r="O172" s="1"/>
    </row>
    <row r="173" spans="1:15" ht="12.75" customHeight="1">
      <c r="A173" s="30">
        <v>163</v>
      </c>
      <c r="B173" s="281" t="s">
        <v>853</v>
      </c>
      <c r="C173" s="271">
        <v>447.2</v>
      </c>
      <c r="D173" s="272">
        <v>446.73333333333335</v>
      </c>
      <c r="E173" s="272">
        <v>443.4666666666667</v>
      </c>
      <c r="F173" s="272">
        <v>439.73333333333335</v>
      </c>
      <c r="G173" s="272">
        <v>436.4666666666667</v>
      </c>
      <c r="H173" s="272">
        <v>450.4666666666667</v>
      </c>
      <c r="I173" s="272">
        <v>453.73333333333335</v>
      </c>
      <c r="J173" s="272">
        <v>457.4666666666667</v>
      </c>
      <c r="K173" s="271">
        <v>450</v>
      </c>
      <c r="L173" s="271">
        <v>443</v>
      </c>
      <c r="M173" s="271">
        <v>0.41016000000000002</v>
      </c>
      <c r="N173" s="1"/>
      <c r="O173" s="1"/>
    </row>
    <row r="174" spans="1:15" ht="12.75" customHeight="1">
      <c r="A174" s="30">
        <v>164</v>
      </c>
      <c r="B174" s="281" t="s">
        <v>104</v>
      </c>
      <c r="C174" s="271">
        <v>375.85</v>
      </c>
      <c r="D174" s="272">
        <v>374.4666666666667</v>
      </c>
      <c r="E174" s="272">
        <v>371.93333333333339</v>
      </c>
      <c r="F174" s="272">
        <v>368.01666666666671</v>
      </c>
      <c r="G174" s="272">
        <v>365.48333333333341</v>
      </c>
      <c r="H174" s="272">
        <v>378.38333333333338</v>
      </c>
      <c r="I174" s="272">
        <v>380.91666666666669</v>
      </c>
      <c r="J174" s="272">
        <v>384.83333333333337</v>
      </c>
      <c r="K174" s="271">
        <v>377</v>
      </c>
      <c r="L174" s="271">
        <v>370.55</v>
      </c>
      <c r="M174" s="271">
        <v>7.2948300000000001</v>
      </c>
      <c r="N174" s="1"/>
      <c r="O174" s="1"/>
    </row>
    <row r="175" spans="1:15" ht="12.75" customHeight="1">
      <c r="A175" s="30">
        <v>165</v>
      </c>
      <c r="B175" s="281" t="s">
        <v>854</v>
      </c>
      <c r="C175" s="271">
        <v>1103.5</v>
      </c>
      <c r="D175" s="272">
        <v>1103.9333333333334</v>
      </c>
      <c r="E175" s="272">
        <v>1069.6166666666668</v>
      </c>
      <c r="F175" s="272">
        <v>1035.7333333333333</v>
      </c>
      <c r="G175" s="272">
        <v>1001.4166666666667</v>
      </c>
      <c r="H175" s="272">
        <v>1137.8166666666668</v>
      </c>
      <c r="I175" s="272">
        <v>1172.1333333333334</v>
      </c>
      <c r="J175" s="272">
        <v>1206.0166666666669</v>
      </c>
      <c r="K175" s="271">
        <v>1138.25</v>
      </c>
      <c r="L175" s="271">
        <v>1070.05</v>
      </c>
      <c r="M175" s="271">
        <v>2.12507</v>
      </c>
      <c r="N175" s="1"/>
      <c r="O175" s="1"/>
    </row>
    <row r="176" spans="1:15" ht="12.75" customHeight="1">
      <c r="A176" s="30">
        <v>166</v>
      </c>
      <c r="B176" s="281" t="s">
        <v>361</v>
      </c>
      <c r="C176" s="271">
        <v>1212.7</v>
      </c>
      <c r="D176" s="272">
        <v>1213.9666666666665</v>
      </c>
      <c r="E176" s="272">
        <v>1198.9333333333329</v>
      </c>
      <c r="F176" s="272">
        <v>1185.1666666666665</v>
      </c>
      <c r="G176" s="272">
        <v>1170.133333333333</v>
      </c>
      <c r="H176" s="272">
        <v>1227.7333333333329</v>
      </c>
      <c r="I176" s="272">
        <v>1242.7666666666662</v>
      </c>
      <c r="J176" s="272">
        <v>1256.5333333333328</v>
      </c>
      <c r="K176" s="271">
        <v>1229</v>
      </c>
      <c r="L176" s="271">
        <v>1200.2</v>
      </c>
      <c r="M176" s="271">
        <v>0.36263000000000001</v>
      </c>
      <c r="N176" s="1"/>
      <c r="O176" s="1"/>
    </row>
    <row r="177" spans="1:15" ht="12.75" customHeight="1">
      <c r="A177" s="30">
        <v>167</v>
      </c>
      <c r="B177" s="281" t="s">
        <v>257</v>
      </c>
      <c r="C177" s="271">
        <v>495</v>
      </c>
      <c r="D177" s="272">
        <v>497.01666666666665</v>
      </c>
      <c r="E177" s="272">
        <v>492.13333333333333</v>
      </c>
      <c r="F177" s="272">
        <v>489.26666666666665</v>
      </c>
      <c r="G177" s="272">
        <v>484.38333333333333</v>
      </c>
      <c r="H177" s="272">
        <v>499.88333333333333</v>
      </c>
      <c r="I177" s="272">
        <v>504.76666666666665</v>
      </c>
      <c r="J177" s="272">
        <v>507.63333333333333</v>
      </c>
      <c r="K177" s="271">
        <v>501.9</v>
      </c>
      <c r="L177" s="271">
        <v>494.15</v>
      </c>
      <c r="M177" s="271">
        <v>1.43997</v>
      </c>
      <c r="N177" s="1"/>
      <c r="O177" s="1"/>
    </row>
    <row r="178" spans="1:15" ht="12.75" customHeight="1">
      <c r="A178" s="30">
        <v>168</v>
      </c>
      <c r="B178" s="281" t="s">
        <v>107</v>
      </c>
      <c r="C178" s="271">
        <v>856.25</v>
      </c>
      <c r="D178" s="272">
        <v>862.83333333333337</v>
      </c>
      <c r="E178" s="272">
        <v>842.4666666666667</v>
      </c>
      <c r="F178" s="272">
        <v>828.68333333333328</v>
      </c>
      <c r="G178" s="272">
        <v>808.31666666666661</v>
      </c>
      <c r="H178" s="272">
        <v>876.61666666666679</v>
      </c>
      <c r="I178" s="272">
        <v>896.98333333333335</v>
      </c>
      <c r="J178" s="272">
        <v>910.76666666666688</v>
      </c>
      <c r="K178" s="271">
        <v>883.2</v>
      </c>
      <c r="L178" s="271">
        <v>849.05</v>
      </c>
      <c r="M178" s="271">
        <v>9.30246</v>
      </c>
      <c r="N178" s="1"/>
      <c r="O178" s="1"/>
    </row>
    <row r="179" spans="1:15" ht="12.75" customHeight="1">
      <c r="A179" s="30">
        <v>169</v>
      </c>
      <c r="B179" s="281" t="s">
        <v>258</v>
      </c>
      <c r="C179" s="271">
        <v>458.55</v>
      </c>
      <c r="D179" s="272">
        <v>460.18333333333334</v>
      </c>
      <c r="E179" s="272">
        <v>452.41666666666669</v>
      </c>
      <c r="F179" s="272">
        <v>446.28333333333336</v>
      </c>
      <c r="G179" s="272">
        <v>438.51666666666671</v>
      </c>
      <c r="H179" s="272">
        <v>466.31666666666666</v>
      </c>
      <c r="I179" s="272">
        <v>474.08333333333331</v>
      </c>
      <c r="J179" s="272">
        <v>480.21666666666664</v>
      </c>
      <c r="K179" s="271">
        <v>467.95</v>
      </c>
      <c r="L179" s="271">
        <v>454.05</v>
      </c>
      <c r="M179" s="271">
        <v>0.76534000000000002</v>
      </c>
      <c r="N179" s="1"/>
      <c r="O179" s="1"/>
    </row>
    <row r="180" spans="1:15" ht="12.75" customHeight="1">
      <c r="A180" s="30">
        <v>170</v>
      </c>
      <c r="B180" s="281" t="s">
        <v>108</v>
      </c>
      <c r="C180" s="271">
        <v>1347.15</v>
      </c>
      <c r="D180" s="272">
        <v>1354.75</v>
      </c>
      <c r="E180" s="272">
        <v>1335.5</v>
      </c>
      <c r="F180" s="272">
        <v>1323.85</v>
      </c>
      <c r="G180" s="272">
        <v>1304.5999999999999</v>
      </c>
      <c r="H180" s="272">
        <v>1366.4</v>
      </c>
      <c r="I180" s="272">
        <v>1385.65</v>
      </c>
      <c r="J180" s="272">
        <v>1397.3000000000002</v>
      </c>
      <c r="K180" s="271">
        <v>1374</v>
      </c>
      <c r="L180" s="271">
        <v>1343.1</v>
      </c>
      <c r="M180" s="271">
        <v>8.9002099999999995</v>
      </c>
      <c r="N180" s="1"/>
      <c r="O180" s="1"/>
    </row>
    <row r="181" spans="1:15" ht="12.75" customHeight="1">
      <c r="A181" s="30">
        <v>171</v>
      </c>
      <c r="B181" s="281" t="s">
        <v>109</v>
      </c>
      <c r="C181" s="271">
        <v>301.75</v>
      </c>
      <c r="D181" s="272">
        <v>307.59999999999997</v>
      </c>
      <c r="E181" s="272">
        <v>294.19999999999993</v>
      </c>
      <c r="F181" s="272">
        <v>286.64999999999998</v>
      </c>
      <c r="G181" s="272">
        <v>273.24999999999994</v>
      </c>
      <c r="H181" s="272">
        <v>315.14999999999992</v>
      </c>
      <c r="I181" s="272">
        <v>328.5499999999999</v>
      </c>
      <c r="J181" s="272">
        <v>336.09999999999991</v>
      </c>
      <c r="K181" s="271">
        <v>321</v>
      </c>
      <c r="L181" s="271">
        <v>300.05</v>
      </c>
      <c r="M181" s="271">
        <v>51.516640000000002</v>
      </c>
      <c r="N181" s="1"/>
      <c r="O181" s="1"/>
    </row>
    <row r="182" spans="1:15" ht="12.75" customHeight="1">
      <c r="A182" s="30">
        <v>172</v>
      </c>
      <c r="B182" s="281" t="s">
        <v>362</v>
      </c>
      <c r="C182" s="271">
        <v>400.6</v>
      </c>
      <c r="D182" s="272">
        <v>402</v>
      </c>
      <c r="E182" s="272">
        <v>388.6</v>
      </c>
      <c r="F182" s="272">
        <v>376.6</v>
      </c>
      <c r="G182" s="272">
        <v>363.20000000000005</v>
      </c>
      <c r="H182" s="272">
        <v>414</v>
      </c>
      <c r="I182" s="272">
        <v>427.4</v>
      </c>
      <c r="J182" s="272">
        <v>439.4</v>
      </c>
      <c r="K182" s="271">
        <v>415.4</v>
      </c>
      <c r="L182" s="271">
        <v>390</v>
      </c>
      <c r="M182" s="271">
        <v>8.3444199999999995</v>
      </c>
      <c r="N182" s="1"/>
      <c r="O182" s="1"/>
    </row>
    <row r="183" spans="1:15" ht="12.75" customHeight="1">
      <c r="A183" s="30">
        <v>173</v>
      </c>
      <c r="B183" s="281" t="s">
        <v>110</v>
      </c>
      <c r="C183" s="271">
        <v>1610.9</v>
      </c>
      <c r="D183" s="272">
        <v>1604.5333333333335</v>
      </c>
      <c r="E183" s="272">
        <v>1592.866666666667</v>
      </c>
      <c r="F183" s="272">
        <v>1574.8333333333335</v>
      </c>
      <c r="G183" s="272">
        <v>1563.166666666667</v>
      </c>
      <c r="H183" s="272">
        <v>1622.5666666666671</v>
      </c>
      <c r="I183" s="272">
        <v>1634.2333333333336</v>
      </c>
      <c r="J183" s="272">
        <v>1652.2666666666671</v>
      </c>
      <c r="K183" s="271">
        <v>1616.2</v>
      </c>
      <c r="L183" s="271">
        <v>1586.5</v>
      </c>
      <c r="M183" s="271">
        <v>5.6539900000000003</v>
      </c>
      <c r="N183" s="1"/>
      <c r="O183" s="1"/>
    </row>
    <row r="184" spans="1:15" ht="12.75" customHeight="1">
      <c r="A184" s="30">
        <v>174</v>
      </c>
      <c r="B184" s="281" t="s">
        <v>363</v>
      </c>
      <c r="C184" s="271">
        <v>522.6</v>
      </c>
      <c r="D184" s="272">
        <v>522</v>
      </c>
      <c r="E184" s="272">
        <v>511.70000000000005</v>
      </c>
      <c r="F184" s="272">
        <v>500.80000000000007</v>
      </c>
      <c r="G184" s="272">
        <v>490.50000000000011</v>
      </c>
      <c r="H184" s="272">
        <v>532.9</v>
      </c>
      <c r="I184" s="272">
        <v>543.19999999999993</v>
      </c>
      <c r="J184" s="272">
        <v>554.09999999999991</v>
      </c>
      <c r="K184" s="271">
        <v>532.29999999999995</v>
      </c>
      <c r="L184" s="271">
        <v>511.1</v>
      </c>
      <c r="M184" s="271">
        <v>3.8978999999999999</v>
      </c>
      <c r="N184" s="1"/>
      <c r="O184" s="1"/>
    </row>
    <row r="185" spans="1:15" ht="12.75" customHeight="1">
      <c r="A185" s="30">
        <v>175</v>
      </c>
      <c r="B185" s="281" t="s">
        <v>365</v>
      </c>
      <c r="C185" s="271">
        <v>2000.15</v>
      </c>
      <c r="D185" s="272">
        <v>1995.3999999999999</v>
      </c>
      <c r="E185" s="272">
        <v>1981.9999999999998</v>
      </c>
      <c r="F185" s="272">
        <v>1963.85</v>
      </c>
      <c r="G185" s="272">
        <v>1950.4499999999998</v>
      </c>
      <c r="H185" s="272">
        <v>2013.5499999999997</v>
      </c>
      <c r="I185" s="272">
        <v>2026.9499999999998</v>
      </c>
      <c r="J185" s="272">
        <v>2045.0999999999997</v>
      </c>
      <c r="K185" s="271">
        <v>2008.8</v>
      </c>
      <c r="L185" s="271">
        <v>1977.25</v>
      </c>
      <c r="M185" s="271">
        <v>0.62085999999999997</v>
      </c>
      <c r="N185" s="1"/>
      <c r="O185" s="1"/>
    </row>
    <row r="186" spans="1:15" ht="12.75" customHeight="1">
      <c r="A186" s="30">
        <v>176</v>
      </c>
      <c r="B186" s="281" t="s">
        <v>366</v>
      </c>
      <c r="C186" s="271">
        <v>749.5</v>
      </c>
      <c r="D186" s="272">
        <v>753.85</v>
      </c>
      <c r="E186" s="272">
        <v>740.90000000000009</v>
      </c>
      <c r="F186" s="272">
        <v>732.30000000000007</v>
      </c>
      <c r="G186" s="272">
        <v>719.35000000000014</v>
      </c>
      <c r="H186" s="272">
        <v>762.45</v>
      </c>
      <c r="I186" s="272">
        <v>775.40000000000009</v>
      </c>
      <c r="J186" s="272">
        <v>784</v>
      </c>
      <c r="K186" s="271">
        <v>766.8</v>
      </c>
      <c r="L186" s="271">
        <v>745.25</v>
      </c>
      <c r="M186" s="271">
        <v>3.0799400000000001</v>
      </c>
      <c r="N186" s="1"/>
      <c r="O186" s="1"/>
    </row>
    <row r="187" spans="1:15" ht="12.75" customHeight="1">
      <c r="A187" s="30">
        <v>177</v>
      </c>
      <c r="B187" s="281" t="s">
        <v>367</v>
      </c>
      <c r="C187" s="271">
        <v>307.14999999999998</v>
      </c>
      <c r="D187" s="272">
        <v>304.76666666666665</v>
      </c>
      <c r="E187" s="272">
        <v>299.5333333333333</v>
      </c>
      <c r="F187" s="272">
        <v>291.91666666666663</v>
      </c>
      <c r="G187" s="272">
        <v>286.68333333333328</v>
      </c>
      <c r="H187" s="272">
        <v>312.38333333333333</v>
      </c>
      <c r="I187" s="272">
        <v>317.61666666666667</v>
      </c>
      <c r="J187" s="272">
        <v>325.23333333333335</v>
      </c>
      <c r="K187" s="271">
        <v>310</v>
      </c>
      <c r="L187" s="271">
        <v>297.14999999999998</v>
      </c>
      <c r="M187" s="271">
        <v>4.0193500000000002</v>
      </c>
      <c r="N187" s="1"/>
      <c r="O187" s="1"/>
    </row>
    <row r="188" spans="1:15" ht="12.75" customHeight="1">
      <c r="A188" s="30">
        <v>178</v>
      </c>
      <c r="B188" s="281" t="s">
        <v>368</v>
      </c>
      <c r="C188" s="271">
        <v>3305.75</v>
      </c>
      <c r="D188" s="272">
        <v>3308.7999999999997</v>
      </c>
      <c r="E188" s="272">
        <v>3268.5999999999995</v>
      </c>
      <c r="F188" s="272">
        <v>3231.45</v>
      </c>
      <c r="G188" s="272">
        <v>3191.2499999999995</v>
      </c>
      <c r="H188" s="272">
        <v>3345.9499999999994</v>
      </c>
      <c r="I188" s="272">
        <v>3386.1499999999992</v>
      </c>
      <c r="J188" s="272">
        <v>3423.2999999999993</v>
      </c>
      <c r="K188" s="271">
        <v>3349</v>
      </c>
      <c r="L188" s="271">
        <v>3271.65</v>
      </c>
      <c r="M188" s="271">
        <v>0.84792999999999996</v>
      </c>
      <c r="N188" s="1"/>
      <c r="O188" s="1"/>
    </row>
    <row r="189" spans="1:15" ht="12.75" customHeight="1">
      <c r="A189" s="30">
        <v>179</v>
      </c>
      <c r="B189" s="281" t="s">
        <v>111</v>
      </c>
      <c r="C189" s="271">
        <v>454.75</v>
      </c>
      <c r="D189" s="272">
        <v>452.41666666666669</v>
      </c>
      <c r="E189" s="272">
        <v>446.38333333333338</v>
      </c>
      <c r="F189" s="272">
        <v>438.01666666666671</v>
      </c>
      <c r="G189" s="272">
        <v>431.98333333333341</v>
      </c>
      <c r="H189" s="272">
        <v>460.78333333333336</v>
      </c>
      <c r="I189" s="272">
        <v>466.81666666666666</v>
      </c>
      <c r="J189" s="272">
        <v>475.18333333333334</v>
      </c>
      <c r="K189" s="271">
        <v>458.45</v>
      </c>
      <c r="L189" s="271">
        <v>444.05</v>
      </c>
      <c r="M189" s="271">
        <v>16.18553</v>
      </c>
      <c r="N189" s="1"/>
      <c r="O189" s="1"/>
    </row>
    <row r="190" spans="1:15" ht="12.75" customHeight="1">
      <c r="A190" s="30">
        <v>180</v>
      </c>
      <c r="B190" s="281" t="s">
        <v>369</v>
      </c>
      <c r="C190" s="271">
        <v>764.1</v>
      </c>
      <c r="D190" s="272">
        <v>756.23333333333323</v>
      </c>
      <c r="E190" s="272">
        <v>739.96666666666647</v>
      </c>
      <c r="F190" s="272">
        <v>715.83333333333326</v>
      </c>
      <c r="G190" s="272">
        <v>699.56666666666649</v>
      </c>
      <c r="H190" s="272">
        <v>780.36666666666645</v>
      </c>
      <c r="I190" s="272">
        <v>796.6333333333331</v>
      </c>
      <c r="J190" s="272">
        <v>820.76666666666642</v>
      </c>
      <c r="K190" s="271">
        <v>772.5</v>
      </c>
      <c r="L190" s="271">
        <v>732.1</v>
      </c>
      <c r="M190" s="271">
        <v>34.916980000000002</v>
      </c>
      <c r="N190" s="1"/>
      <c r="O190" s="1"/>
    </row>
    <row r="191" spans="1:15" ht="12.75" customHeight="1">
      <c r="A191" s="30">
        <v>181</v>
      </c>
      <c r="B191" s="281" t="s">
        <v>370</v>
      </c>
      <c r="C191" s="271">
        <v>81.7</v>
      </c>
      <c r="D191" s="272">
        <v>82.233333333333334</v>
      </c>
      <c r="E191" s="272">
        <v>80.716666666666669</v>
      </c>
      <c r="F191" s="272">
        <v>79.733333333333334</v>
      </c>
      <c r="G191" s="272">
        <v>78.216666666666669</v>
      </c>
      <c r="H191" s="272">
        <v>83.216666666666669</v>
      </c>
      <c r="I191" s="272">
        <v>84.733333333333348</v>
      </c>
      <c r="J191" s="272">
        <v>85.716666666666669</v>
      </c>
      <c r="K191" s="271">
        <v>83.75</v>
      </c>
      <c r="L191" s="271">
        <v>81.25</v>
      </c>
      <c r="M191" s="271">
        <v>4.3336100000000002</v>
      </c>
      <c r="N191" s="1"/>
      <c r="O191" s="1"/>
    </row>
    <row r="192" spans="1:15" ht="12.75" customHeight="1">
      <c r="A192" s="30">
        <v>182</v>
      </c>
      <c r="B192" s="281" t="s">
        <v>371</v>
      </c>
      <c r="C192" s="271">
        <v>160.85</v>
      </c>
      <c r="D192" s="272">
        <v>161.48333333333332</v>
      </c>
      <c r="E192" s="272">
        <v>159.06666666666663</v>
      </c>
      <c r="F192" s="272">
        <v>157.2833333333333</v>
      </c>
      <c r="G192" s="272">
        <v>154.86666666666662</v>
      </c>
      <c r="H192" s="272">
        <v>163.26666666666665</v>
      </c>
      <c r="I192" s="272">
        <v>165.68333333333334</v>
      </c>
      <c r="J192" s="272">
        <v>167.46666666666667</v>
      </c>
      <c r="K192" s="271">
        <v>163.9</v>
      </c>
      <c r="L192" s="271">
        <v>159.69999999999999</v>
      </c>
      <c r="M192" s="271">
        <v>21.57358</v>
      </c>
      <c r="N192" s="1"/>
      <c r="O192" s="1"/>
    </row>
    <row r="193" spans="1:15" ht="12.75" customHeight="1">
      <c r="A193" s="30">
        <v>183</v>
      </c>
      <c r="B193" s="281" t="s">
        <v>259</v>
      </c>
      <c r="C193" s="271">
        <v>230.65</v>
      </c>
      <c r="D193" s="272">
        <v>233.1</v>
      </c>
      <c r="E193" s="272">
        <v>227.75</v>
      </c>
      <c r="F193" s="272">
        <v>224.85</v>
      </c>
      <c r="G193" s="272">
        <v>219.5</v>
      </c>
      <c r="H193" s="272">
        <v>236</v>
      </c>
      <c r="I193" s="272">
        <v>241.34999999999997</v>
      </c>
      <c r="J193" s="272">
        <v>244.25</v>
      </c>
      <c r="K193" s="271">
        <v>238.45</v>
      </c>
      <c r="L193" s="271">
        <v>230.2</v>
      </c>
      <c r="M193" s="271">
        <v>4.2693099999999999</v>
      </c>
      <c r="N193" s="1"/>
      <c r="O193" s="1"/>
    </row>
    <row r="194" spans="1:15" ht="12.75" customHeight="1">
      <c r="A194" s="30">
        <v>184</v>
      </c>
      <c r="B194" s="281" t="s">
        <v>373</v>
      </c>
      <c r="C194" s="271">
        <v>1237.6500000000001</v>
      </c>
      <c r="D194" s="272">
        <v>1246.8000000000002</v>
      </c>
      <c r="E194" s="272">
        <v>1225.9000000000003</v>
      </c>
      <c r="F194" s="272">
        <v>1214.1500000000001</v>
      </c>
      <c r="G194" s="272">
        <v>1193.2500000000002</v>
      </c>
      <c r="H194" s="272">
        <v>1258.5500000000004</v>
      </c>
      <c r="I194" s="272">
        <v>1279.45</v>
      </c>
      <c r="J194" s="272">
        <v>1291.2000000000005</v>
      </c>
      <c r="K194" s="271">
        <v>1267.7</v>
      </c>
      <c r="L194" s="271">
        <v>1235.05</v>
      </c>
      <c r="M194" s="271">
        <v>2.7330199999999998</v>
      </c>
      <c r="N194" s="1"/>
      <c r="O194" s="1"/>
    </row>
    <row r="195" spans="1:15" ht="12.75" customHeight="1">
      <c r="A195" s="30">
        <v>185</v>
      </c>
      <c r="B195" s="281" t="s">
        <v>113</v>
      </c>
      <c r="C195" s="271">
        <v>952.05</v>
      </c>
      <c r="D195" s="272">
        <v>955.7166666666667</v>
      </c>
      <c r="E195" s="272">
        <v>944.43333333333339</v>
      </c>
      <c r="F195" s="272">
        <v>936.81666666666672</v>
      </c>
      <c r="G195" s="272">
        <v>925.53333333333342</v>
      </c>
      <c r="H195" s="272">
        <v>963.33333333333337</v>
      </c>
      <c r="I195" s="272">
        <v>974.61666666666667</v>
      </c>
      <c r="J195" s="272">
        <v>982.23333333333335</v>
      </c>
      <c r="K195" s="271">
        <v>967</v>
      </c>
      <c r="L195" s="271">
        <v>948.1</v>
      </c>
      <c r="M195" s="271">
        <v>32.719389999999997</v>
      </c>
      <c r="N195" s="1"/>
      <c r="O195" s="1"/>
    </row>
    <row r="196" spans="1:15" ht="12.75" customHeight="1">
      <c r="A196" s="30">
        <v>186</v>
      </c>
      <c r="B196" s="281" t="s">
        <v>115</v>
      </c>
      <c r="C196" s="271">
        <v>1984.5</v>
      </c>
      <c r="D196" s="272">
        <v>1992.1166666666668</v>
      </c>
      <c r="E196" s="272">
        <v>1970.3833333333337</v>
      </c>
      <c r="F196" s="272">
        <v>1956.2666666666669</v>
      </c>
      <c r="G196" s="272">
        <v>1934.5333333333338</v>
      </c>
      <c r="H196" s="272">
        <v>2006.2333333333336</v>
      </c>
      <c r="I196" s="272">
        <v>2027.9666666666667</v>
      </c>
      <c r="J196" s="272">
        <v>2042.0833333333335</v>
      </c>
      <c r="K196" s="271">
        <v>2013.85</v>
      </c>
      <c r="L196" s="271">
        <v>1978</v>
      </c>
      <c r="M196" s="271">
        <v>1.2481</v>
      </c>
      <c r="N196" s="1"/>
      <c r="O196" s="1"/>
    </row>
    <row r="197" spans="1:15" ht="12.75" customHeight="1">
      <c r="A197" s="30">
        <v>187</v>
      </c>
      <c r="B197" s="281" t="s">
        <v>116</v>
      </c>
      <c r="C197" s="271">
        <v>1466.3</v>
      </c>
      <c r="D197" s="272">
        <v>1462.2833333333335</v>
      </c>
      <c r="E197" s="272">
        <v>1453.0666666666671</v>
      </c>
      <c r="F197" s="272">
        <v>1439.8333333333335</v>
      </c>
      <c r="G197" s="272">
        <v>1430.616666666667</v>
      </c>
      <c r="H197" s="272">
        <v>1475.5166666666671</v>
      </c>
      <c r="I197" s="272">
        <v>1484.7333333333338</v>
      </c>
      <c r="J197" s="272">
        <v>1497.9666666666672</v>
      </c>
      <c r="K197" s="271">
        <v>1471.5</v>
      </c>
      <c r="L197" s="271">
        <v>1449.05</v>
      </c>
      <c r="M197" s="271">
        <v>86.765510000000006</v>
      </c>
      <c r="N197" s="1"/>
      <c r="O197" s="1"/>
    </row>
    <row r="198" spans="1:15" ht="12.75" customHeight="1">
      <c r="A198" s="30">
        <v>188</v>
      </c>
      <c r="B198" s="281" t="s">
        <v>117</v>
      </c>
      <c r="C198" s="271">
        <v>540.9</v>
      </c>
      <c r="D198" s="272">
        <v>540.61666666666667</v>
      </c>
      <c r="E198" s="272">
        <v>537.2833333333333</v>
      </c>
      <c r="F198" s="272">
        <v>533.66666666666663</v>
      </c>
      <c r="G198" s="272">
        <v>530.33333333333326</v>
      </c>
      <c r="H198" s="272">
        <v>544.23333333333335</v>
      </c>
      <c r="I198" s="272">
        <v>547.56666666666661</v>
      </c>
      <c r="J198" s="272">
        <v>551.18333333333339</v>
      </c>
      <c r="K198" s="271">
        <v>543.95000000000005</v>
      </c>
      <c r="L198" s="271">
        <v>537</v>
      </c>
      <c r="M198" s="271">
        <v>35.97072</v>
      </c>
      <c r="N198" s="1"/>
      <c r="O198" s="1"/>
    </row>
    <row r="199" spans="1:15" ht="12.75" customHeight="1">
      <c r="A199" s="30">
        <v>189</v>
      </c>
      <c r="B199" s="281" t="s">
        <v>374</v>
      </c>
      <c r="C199" s="271">
        <v>75.349999999999994</v>
      </c>
      <c r="D199" s="272">
        <v>75.95</v>
      </c>
      <c r="E199" s="272">
        <v>73.7</v>
      </c>
      <c r="F199" s="272">
        <v>72.05</v>
      </c>
      <c r="G199" s="272">
        <v>69.8</v>
      </c>
      <c r="H199" s="272">
        <v>77.600000000000009</v>
      </c>
      <c r="I199" s="272">
        <v>79.850000000000009</v>
      </c>
      <c r="J199" s="272">
        <v>81.500000000000014</v>
      </c>
      <c r="K199" s="271">
        <v>78.2</v>
      </c>
      <c r="L199" s="271">
        <v>74.3</v>
      </c>
      <c r="M199" s="271">
        <v>322.93928</v>
      </c>
      <c r="N199" s="1"/>
      <c r="O199" s="1"/>
    </row>
    <row r="200" spans="1:15" ht="12.75" customHeight="1">
      <c r="A200" s="30">
        <v>190</v>
      </c>
      <c r="B200" s="281" t="s">
        <v>855</v>
      </c>
      <c r="C200" s="271">
        <v>3722.6</v>
      </c>
      <c r="D200" s="272">
        <v>3737.1833333333329</v>
      </c>
      <c r="E200" s="272">
        <v>3655.3666666666659</v>
      </c>
      <c r="F200" s="272">
        <v>3588.1333333333328</v>
      </c>
      <c r="G200" s="272">
        <v>3506.3166666666657</v>
      </c>
      <c r="H200" s="272">
        <v>3804.4166666666661</v>
      </c>
      <c r="I200" s="272">
        <v>3886.2333333333327</v>
      </c>
      <c r="J200" s="272">
        <v>3953.4666666666662</v>
      </c>
      <c r="K200" s="271">
        <v>3819</v>
      </c>
      <c r="L200" s="271">
        <v>3669.95</v>
      </c>
      <c r="M200" s="271">
        <v>0.33428000000000002</v>
      </c>
      <c r="N200" s="1"/>
      <c r="O200" s="1"/>
    </row>
    <row r="201" spans="1:15" ht="12.75" customHeight="1">
      <c r="A201" s="30">
        <v>191</v>
      </c>
      <c r="B201" s="281" t="s">
        <v>375</v>
      </c>
      <c r="C201" s="271">
        <v>964.4</v>
      </c>
      <c r="D201" s="272">
        <v>962.76666666666677</v>
      </c>
      <c r="E201" s="272">
        <v>955.63333333333355</v>
      </c>
      <c r="F201" s="272">
        <v>946.86666666666679</v>
      </c>
      <c r="G201" s="272">
        <v>939.73333333333358</v>
      </c>
      <c r="H201" s="272">
        <v>971.53333333333353</v>
      </c>
      <c r="I201" s="272">
        <v>978.66666666666674</v>
      </c>
      <c r="J201" s="272">
        <v>987.43333333333351</v>
      </c>
      <c r="K201" s="271">
        <v>969.9</v>
      </c>
      <c r="L201" s="271">
        <v>954</v>
      </c>
      <c r="M201" s="271">
        <v>2.1887300000000001</v>
      </c>
      <c r="N201" s="1"/>
      <c r="O201" s="1"/>
    </row>
    <row r="202" spans="1:15" ht="12.75" customHeight="1">
      <c r="A202" s="30">
        <v>192</v>
      </c>
      <c r="B202" s="281" t="s">
        <v>797</v>
      </c>
      <c r="C202" s="271">
        <v>17</v>
      </c>
      <c r="D202" s="272">
        <v>17.033333333333335</v>
      </c>
      <c r="E202" s="272">
        <v>16.866666666666671</v>
      </c>
      <c r="F202" s="272">
        <v>16.733333333333334</v>
      </c>
      <c r="G202" s="272">
        <v>16.56666666666667</v>
      </c>
      <c r="H202" s="272">
        <v>17.166666666666671</v>
      </c>
      <c r="I202" s="272">
        <v>17.333333333333336</v>
      </c>
      <c r="J202" s="272">
        <v>17.466666666666672</v>
      </c>
      <c r="K202" s="271">
        <v>17.2</v>
      </c>
      <c r="L202" s="271">
        <v>16.899999999999999</v>
      </c>
      <c r="M202" s="271">
        <v>8.8305399999999992</v>
      </c>
      <c r="N202" s="1"/>
      <c r="O202" s="1"/>
    </row>
    <row r="203" spans="1:15" ht="12.75" customHeight="1">
      <c r="A203" s="30">
        <v>193</v>
      </c>
      <c r="B203" s="281" t="s">
        <v>376</v>
      </c>
      <c r="C203" s="271">
        <v>1001.25</v>
      </c>
      <c r="D203" s="272">
        <v>1002.7166666666667</v>
      </c>
      <c r="E203" s="272">
        <v>995.53333333333342</v>
      </c>
      <c r="F203" s="272">
        <v>989.81666666666672</v>
      </c>
      <c r="G203" s="272">
        <v>982.63333333333344</v>
      </c>
      <c r="H203" s="272">
        <v>1008.4333333333334</v>
      </c>
      <c r="I203" s="272">
        <v>1015.6166666666668</v>
      </c>
      <c r="J203" s="272">
        <v>1021.3333333333334</v>
      </c>
      <c r="K203" s="271">
        <v>1009.9</v>
      </c>
      <c r="L203" s="271">
        <v>997</v>
      </c>
      <c r="M203" s="271">
        <v>0.12645000000000001</v>
      </c>
      <c r="N203" s="1"/>
      <c r="O203" s="1"/>
    </row>
    <row r="204" spans="1:15" ht="12.75" customHeight="1">
      <c r="A204" s="30">
        <v>194</v>
      </c>
      <c r="B204" s="281" t="s">
        <v>112</v>
      </c>
      <c r="C204" s="271">
        <v>1309</v>
      </c>
      <c r="D204" s="272">
        <v>1307.0833333333333</v>
      </c>
      <c r="E204" s="272">
        <v>1297.2166666666665</v>
      </c>
      <c r="F204" s="272">
        <v>1285.4333333333332</v>
      </c>
      <c r="G204" s="272">
        <v>1275.5666666666664</v>
      </c>
      <c r="H204" s="272">
        <v>1318.8666666666666</v>
      </c>
      <c r="I204" s="272">
        <v>1328.7333333333333</v>
      </c>
      <c r="J204" s="272">
        <v>1340.5166666666667</v>
      </c>
      <c r="K204" s="271">
        <v>1316.95</v>
      </c>
      <c r="L204" s="271">
        <v>1295.3</v>
      </c>
      <c r="M204" s="271">
        <v>5.4748400000000004</v>
      </c>
      <c r="N204" s="1"/>
      <c r="O204" s="1"/>
    </row>
    <row r="205" spans="1:15" ht="12.75" customHeight="1">
      <c r="A205" s="30">
        <v>195</v>
      </c>
      <c r="B205" s="281" t="s">
        <v>378</v>
      </c>
      <c r="C205" s="271">
        <v>100.15</v>
      </c>
      <c r="D205" s="272">
        <v>100.8</v>
      </c>
      <c r="E205" s="272">
        <v>99.35</v>
      </c>
      <c r="F205" s="272">
        <v>98.55</v>
      </c>
      <c r="G205" s="272">
        <v>97.1</v>
      </c>
      <c r="H205" s="272">
        <v>101.6</v>
      </c>
      <c r="I205" s="272">
        <v>103.05000000000001</v>
      </c>
      <c r="J205" s="272">
        <v>103.85</v>
      </c>
      <c r="K205" s="271">
        <v>102.25</v>
      </c>
      <c r="L205" s="271">
        <v>100</v>
      </c>
      <c r="M205" s="271">
        <v>5.8293699999999999</v>
      </c>
      <c r="N205" s="1"/>
      <c r="O205" s="1"/>
    </row>
    <row r="206" spans="1:15" ht="12.75" customHeight="1">
      <c r="A206" s="30">
        <v>196</v>
      </c>
      <c r="B206" s="281" t="s">
        <v>118</v>
      </c>
      <c r="C206" s="271">
        <v>2775.45</v>
      </c>
      <c r="D206" s="272">
        <v>2764.4500000000003</v>
      </c>
      <c r="E206" s="272">
        <v>2743.9000000000005</v>
      </c>
      <c r="F206" s="272">
        <v>2712.3500000000004</v>
      </c>
      <c r="G206" s="272">
        <v>2691.8000000000006</v>
      </c>
      <c r="H206" s="272">
        <v>2796.0000000000005</v>
      </c>
      <c r="I206" s="272">
        <v>2816.5500000000006</v>
      </c>
      <c r="J206" s="272">
        <v>2848.1000000000004</v>
      </c>
      <c r="K206" s="271">
        <v>2785</v>
      </c>
      <c r="L206" s="271">
        <v>2732.9</v>
      </c>
      <c r="M206" s="271">
        <v>8.9505400000000002</v>
      </c>
      <c r="N206" s="1"/>
      <c r="O206" s="1"/>
    </row>
    <row r="207" spans="1:15" ht="12.75" customHeight="1">
      <c r="A207" s="30">
        <v>197</v>
      </c>
      <c r="B207" s="281" t="s">
        <v>788</v>
      </c>
      <c r="C207" s="271">
        <v>257.35000000000002</v>
      </c>
      <c r="D207" s="272">
        <v>259.14999999999998</v>
      </c>
      <c r="E207" s="272">
        <v>254.34999999999997</v>
      </c>
      <c r="F207" s="272">
        <v>251.34999999999997</v>
      </c>
      <c r="G207" s="272">
        <v>246.54999999999995</v>
      </c>
      <c r="H207" s="272">
        <v>262.14999999999998</v>
      </c>
      <c r="I207" s="272">
        <v>266.94999999999993</v>
      </c>
      <c r="J207" s="272">
        <v>269.95</v>
      </c>
      <c r="K207" s="271">
        <v>263.95</v>
      </c>
      <c r="L207" s="271">
        <v>256.14999999999998</v>
      </c>
      <c r="M207" s="271">
        <v>2.6577999999999999</v>
      </c>
      <c r="N207" s="1"/>
      <c r="O207" s="1"/>
    </row>
    <row r="208" spans="1:15" ht="12.75" customHeight="1">
      <c r="A208" s="30">
        <v>198</v>
      </c>
      <c r="B208" s="281" t="s">
        <v>120</v>
      </c>
      <c r="C208" s="271">
        <v>440.1</v>
      </c>
      <c r="D208" s="272">
        <v>433.7</v>
      </c>
      <c r="E208" s="272">
        <v>423</v>
      </c>
      <c r="F208" s="272">
        <v>405.90000000000003</v>
      </c>
      <c r="G208" s="272">
        <v>395.20000000000005</v>
      </c>
      <c r="H208" s="272">
        <v>450.79999999999995</v>
      </c>
      <c r="I208" s="272">
        <v>461.49999999999989</v>
      </c>
      <c r="J208" s="272">
        <v>478.59999999999991</v>
      </c>
      <c r="K208" s="271">
        <v>444.4</v>
      </c>
      <c r="L208" s="271">
        <v>416.6</v>
      </c>
      <c r="M208" s="271">
        <v>237.66201000000001</v>
      </c>
      <c r="N208" s="1"/>
      <c r="O208" s="1"/>
    </row>
    <row r="209" spans="1:15" ht="12.75" customHeight="1">
      <c r="A209" s="30">
        <v>199</v>
      </c>
      <c r="B209" s="281" t="s">
        <v>798</v>
      </c>
      <c r="C209" s="271">
        <v>1318.8</v>
      </c>
      <c r="D209" s="272">
        <v>1325.45</v>
      </c>
      <c r="E209" s="272">
        <v>1304.9000000000001</v>
      </c>
      <c r="F209" s="272">
        <v>1291</v>
      </c>
      <c r="G209" s="272">
        <v>1270.45</v>
      </c>
      <c r="H209" s="272">
        <v>1339.3500000000001</v>
      </c>
      <c r="I209" s="272">
        <v>1359.8999999999999</v>
      </c>
      <c r="J209" s="272">
        <v>1373.8000000000002</v>
      </c>
      <c r="K209" s="271">
        <v>1346</v>
      </c>
      <c r="L209" s="271">
        <v>1311.55</v>
      </c>
      <c r="M209" s="271">
        <v>1.5491600000000001</v>
      </c>
      <c r="N209" s="1"/>
      <c r="O209" s="1"/>
    </row>
    <row r="210" spans="1:15" ht="12.75" customHeight="1">
      <c r="A210" s="30">
        <v>200</v>
      </c>
      <c r="B210" s="281" t="s">
        <v>260</v>
      </c>
      <c r="C210" s="271">
        <v>2168.3000000000002</v>
      </c>
      <c r="D210" s="272">
        <v>2169.35</v>
      </c>
      <c r="E210" s="272">
        <v>2134.4499999999998</v>
      </c>
      <c r="F210" s="272">
        <v>2100.6</v>
      </c>
      <c r="G210" s="272">
        <v>2065.6999999999998</v>
      </c>
      <c r="H210" s="272">
        <v>2203.1999999999998</v>
      </c>
      <c r="I210" s="272">
        <v>2238.1000000000004</v>
      </c>
      <c r="J210" s="272">
        <v>2271.9499999999998</v>
      </c>
      <c r="K210" s="271">
        <v>2204.25</v>
      </c>
      <c r="L210" s="271">
        <v>2135.5</v>
      </c>
      <c r="M210" s="271">
        <v>17.25902</v>
      </c>
      <c r="N210" s="1"/>
      <c r="O210" s="1"/>
    </row>
    <row r="211" spans="1:15" ht="12.75" customHeight="1">
      <c r="A211" s="30">
        <v>201</v>
      </c>
      <c r="B211" s="281" t="s">
        <v>379</v>
      </c>
      <c r="C211" s="271">
        <v>112.8</v>
      </c>
      <c r="D211" s="272">
        <v>112.46666666666665</v>
      </c>
      <c r="E211" s="272">
        <v>111.5333333333333</v>
      </c>
      <c r="F211" s="272">
        <v>110.26666666666665</v>
      </c>
      <c r="G211" s="272">
        <v>109.3333333333333</v>
      </c>
      <c r="H211" s="272">
        <v>113.73333333333331</v>
      </c>
      <c r="I211" s="272">
        <v>114.66666666666667</v>
      </c>
      <c r="J211" s="272">
        <v>115.93333333333331</v>
      </c>
      <c r="K211" s="271">
        <v>113.4</v>
      </c>
      <c r="L211" s="271">
        <v>111.2</v>
      </c>
      <c r="M211" s="271">
        <v>55.588209999999997</v>
      </c>
      <c r="N211" s="1"/>
      <c r="O211" s="1"/>
    </row>
    <row r="212" spans="1:15" ht="12.75" customHeight="1">
      <c r="A212" s="30">
        <v>202</v>
      </c>
      <c r="B212" s="281" t="s">
        <v>121</v>
      </c>
      <c r="C212" s="271">
        <v>240.05</v>
      </c>
      <c r="D212" s="272">
        <v>240.25</v>
      </c>
      <c r="E212" s="272">
        <v>238.3</v>
      </c>
      <c r="F212" s="272">
        <v>236.55</v>
      </c>
      <c r="G212" s="272">
        <v>234.60000000000002</v>
      </c>
      <c r="H212" s="272">
        <v>242</v>
      </c>
      <c r="I212" s="272">
        <v>243.95</v>
      </c>
      <c r="J212" s="272">
        <v>245.7</v>
      </c>
      <c r="K212" s="271">
        <v>242.2</v>
      </c>
      <c r="L212" s="271">
        <v>238.5</v>
      </c>
      <c r="M212" s="271">
        <v>52.452660000000002</v>
      </c>
      <c r="N212" s="1"/>
      <c r="O212" s="1"/>
    </row>
    <row r="213" spans="1:15" ht="12.75" customHeight="1">
      <c r="A213" s="30">
        <v>203</v>
      </c>
      <c r="B213" s="281" t="s">
        <v>122</v>
      </c>
      <c r="C213" s="271">
        <v>2642.8</v>
      </c>
      <c r="D213" s="272">
        <v>2650.2333333333331</v>
      </c>
      <c r="E213" s="272">
        <v>2623.7666666666664</v>
      </c>
      <c r="F213" s="272">
        <v>2604.7333333333331</v>
      </c>
      <c r="G213" s="272">
        <v>2578.2666666666664</v>
      </c>
      <c r="H213" s="272">
        <v>2669.2666666666664</v>
      </c>
      <c r="I213" s="272">
        <v>2695.7333333333327</v>
      </c>
      <c r="J213" s="272">
        <v>2714.7666666666664</v>
      </c>
      <c r="K213" s="271">
        <v>2676.7</v>
      </c>
      <c r="L213" s="271">
        <v>2631.2</v>
      </c>
      <c r="M213" s="271">
        <v>10.98949</v>
      </c>
      <c r="N213" s="1"/>
      <c r="O213" s="1"/>
    </row>
    <row r="214" spans="1:15" ht="12.75" customHeight="1">
      <c r="A214" s="30">
        <v>204</v>
      </c>
      <c r="B214" s="281" t="s">
        <v>261</v>
      </c>
      <c r="C214" s="271">
        <v>272.7</v>
      </c>
      <c r="D214" s="272">
        <v>272.76666666666665</v>
      </c>
      <c r="E214" s="272">
        <v>270.43333333333328</v>
      </c>
      <c r="F214" s="272">
        <v>268.16666666666663</v>
      </c>
      <c r="G214" s="272">
        <v>265.83333333333326</v>
      </c>
      <c r="H214" s="272">
        <v>275.0333333333333</v>
      </c>
      <c r="I214" s="272">
        <v>277.36666666666667</v>
      </c>
      <c r="J214" s="272">
        <v>279.63333333333333</v>
      </c>
      <c r="K214" s="271">
        <v>275.10000000000002</v>
      </c>
      <c r="L214" s="271">
        <v>270.5</v>
      </c>
      <c r="M214" s="271">
        <v>5.39114</v>
      </c>
      <c r="N214" s="1"/>
      <c r="O214" s="1"/>
    </row>
    <row r="215" spans="1:15" ht="12.75" customHeight="1">
      <c r="A215" s="30">
        <v>205</v>
      </c>
      <c r="B215" s="281" t="s">
        <v>289</v>
      </c>
      <c r="C215" s="271">
        <v>3404.7</v>
      </c>
      <c r="D215" s="272">
        <v>3417.6833333333329</v>
      </c>
      <c r="E215" s="272">
        <v>3380.5666666666657</v>
      </c>
      <c r="F215" s="272">
        <v>3356.4333333333329</v>
      </c>
      <c r="G215" s="272">
        <v>3319.3166666666657</v>
      </c>
      <c r="H215" s="272">
        <v>3441.8166666666657</v>
      </c>
      <c r="I215" s="272">
        <v>3478.9333333333334</v>
      </c>
      <c r="J215" s="272">
        <v>3503.0666666666657</v>
      </c>
      <c r="K215" s="271">
        <v>3454.8</v>
      </c>
      <c r="L215" s="271">
        <v>3393.55</v>
      </c>
      <c r="M215" s="271">
        <v>0.18756</v>
      </c>
      <c r="N215" s="1"/>
      <c r="O215" s="1"/>
    </row>
    <row r="216" spans="1:15" ht="12.75" customHeight="1">
      <c r="A216" s="30">
        <v>206</v>
      </c>
      <c r="B216" s="281" t="s">
        <v>799</v>
      </c>
      <c r="C216" s="271">
        <v>824.3</v>
      </c>
      <c r="D216" s="272">
        <v>814.73333333333323</v>
      </c>
      <c r="E216" s="272">
        <v>799.46666666666647</v>
      </c>
      <c r="F216" s="272">
        <v>774.63333333333321</v>
      </c>
      <c r="G216" s="272">
        <v>759.36666666666645</v>
      </c>
      <c r="H216" s="272">
        <v>839.56666666666649</v>
      </c>
      <c r="I216" s="272">
        <v>854.83333333333314</v>
      </c>
      <c r="J216" s="272">
        <v>879.66666666666652</v>
      </c>
      <c r="K216" s="271">
        <v>830</v>
      </c>
      <c r="L216" s="271">
        <v>789.9</v>
      </c>
      <c r="M216" s="271">
        <v>0.76814000000000004</v>
      </c>
      <c r="N216" s="1"/>
      <c r="O216" s="1"/>
    </row>
    <row r="217" spans="1:15" ht="12.75" customHeight="1">
      <c r="A217" s="30">
        <v>207</v>
      </c>
      <c r="B217" s="281" t="s">
        <v>380</v>
      </c>
      <c r="C217" s="271">
        <v>40690.300000000003</v>
      </c>
      <c r="D217" s="272">
        <v>40682.666666666664</v>
      </c>
      <c r="E217" s="272">
        <v>40467.73333333333</v>
      </c>
      <c r="F217" s="272">
        <v>40245.166666666664</v>
      </c>
      <c r="G217" s="272">
        <v>40030.23333333333</v>
      </c>
      <c r="H217" s="272">
        <v>40905.23333333333</v>
      </c>
      <c r="I217" s="272">
        <v>41120.166666666664</v>
      </c>
      <c r="J217" s="272">
        <v>41342.73333333333</v>
      </c>
      <c r="K217" s="271">
        <v>40897.599999999999</v>
      </c>
      <c r="L217" s="271">
        <v>40460.1</v>
      </c>
      <c r="M217" s="271">
        <v>1.9109999999999999E-2</v>
      </c>
      <c r="N217" s="1"/>
      <c r="O217" s="1"/>
    </row>
    <row r="218" spans="1:15" ht="12.75" customHeight="1">
      <c r="A218" s="30">
        <v>208</v>
      </c>
      <c r="B218" s="281" t="s">
        <v>381</v>
      </c>
      <c r="C218" s="271">
        <v>36.6</v>
      </c>
      <c r="D218" s="272">
        <v>36.85</v>
      </c>
      <c r="E218" s="272">
        <v>36.25</v>
      </c>
      <c r="F218" s="272">
        <v>35.9</v>
      </c>
      <c r="G218" s="272">
        <v>35.299999999999997</v>
      </c>
      <c r="H218" s="272">
        <v>37.200000000000003</v>
      </c>
      <c r="I218" s="272">
        <v>37.800000000000011</v>
      </c>
      <c r="J218" s="272">
        <v>38.150000000000006</v>
      </c>
      <c r="K218" s="271">
        <v>37.450000000000003</v>
      </c>
      <c r="L218" s="271">
        <v>36.5</v>
      </c>
      <c r="M218" s="271">
        <v>10.487719999999999</v>
      </c>
      <c r="N218" s="1"/>
      <c r="O218" s="1"/>
    </row>
    <row r="219" spans="1:15" ht="12.75" customHeight="1">
      <c r="A219" s="30">
        <v>209</v>
      </c>
      <c r="B219" s="281" t="s">
        <v>114</v>
      </c>
      <c r="C219" s="271">
        <v>2398.3000000000002</v>
      </c>
      <c r="D219" s="272">
        <v>2392</v>
      </c>
      <c r="E219" s="272">
        <v>2377.15</v>
      </c>
      <c r="F219" s="272">
        <v>2356</v>
      </c>
      <c r="G219" s="272">
        <v>2341.15</v>
      </c>
      <c r="H219" s="272">
        <v>2413.15</v>
      </c>
      <c r="I219" s="272">
        <v>2428.0000000000005</v>
      </c>
      <c r="J219" s="272">
        <v>2449.15</v>
      </c>
      <c r="K219" s="271">
        <v>2406.85</v>
      </c>
      <c r="L219" s="271">
        <v>2370.85</v>
      </c>
      <c r="M219" s="271">
        <v>23.45758</v>
      </c>
      <c r="N219" s="1"/>
      <c r="O219" s="1"/>
    </row>
    <row r="220" spans="1:15" ht="12.75" customHeight="1">
      <c r="A220" s="30">
        <v>210</v>
      </c>
      <c r="B220" s="281" t="s">
        <v>124</v>
      </c>
      <c r="C220" s="271">
        <v>848.75</v>
      </c>
      <c r="D220" s="272">
        <v>847.9666666666667</v>
      </c>
      <c r="E220" s="272">
        <v>842.93333333333339</v>
      </c>
      <c r="F220" s="272">
        <v>837.11666666666667</v>
      </c>
      <c r="G220" s="272">
        <v>832.08333333333337</v>
      </c>
      <c r="H220" s="272">
        <v>853.78333333333342</v>
      </c>
      <c r="I220" s="272">
        <v>858.81666666666672</v>
      </c>
      <c r="J220" s="272">
        <v>864.63333333333344</v>
      </c>
      <c r="K220" s="271">
        <v>853</v>
      </c>
      <c r="L220" s="271">
        <v>842.15</v>
      </c>
      <c r="M220" s="271">
        <v>236.58553000000001</v>
      </c>
      <c r="N220" s="1"/>
      <c r="O220" s="1"/>
    </row>
    <row r="221" spans="1:15" ht="12.75" customHeight="1">
      <c r="A221" s="30">
        <v>211</v>
      </c>
      <c r="B221" s="281" t="s">
        <v>125</v>
      </c>
      <c r="C221" s="271">
        <v>1230.6500000000001</v>
      </c>
      <c r="D221" s="272">
        <v>1228.9166666666667</v>
      </c>
      <c r="E221" s="272">
        <v>1214.9833333333336</v>
      </c>
      <c r="F221" s="272">
        <v>1199.3166666666668</v>
      </c>
      <c r="G221" s="272">
        <v>1185.3833333333337</v>
      </c>
      <c r="H221" s="272">
        <v>1244.5833333333335</v>
      </c>
      <c r="I221" s="272">
        <v>1258.5166666666664</v>
      </c>
      <c r="J221" s="272">
        <v>1274.1833333333334</v>
      </c>
      <c r="K221" s="271">
        <v>1242.8499999999999</v>
      </c>
      <c r="L221" s="271">
        <v>1213.25</v>
      </c>
      <c r="M221" s="271">
        <v>8.3200400000000005</v>
      </c>
      <c r="N221" s="1"/>
      <c r="O221" s="1"/>
    </row>
    <row r="222" spans="1:15" ht="12.75" customHeight="1">
      <c r="A222" s="30">
        <v>212</v>
      </c>
      <c r="B222" s="281" t="s">
        <v>126</v>
      </c>
      <c r="C222" s="271">
        <v>557.15</v>
      </c>
      <c r="D222" s="272">
        <v>557.85</v>
      </c>
      <c r="E222" s="272">
        <v>550.55000000000007</v>
      </c>
      <c r="F222" s="272">
        <v>543.95000000000005</v>
      </c>
      <c r="G222" s="272">
        <v>536.65000000000009</v>
      </c>
      <c r="H222" s="272">
        <v>564.45000000000005</v>
      </c>
      <c r="I222" s="272">
        <v>571.75</v>
      </c>
      <c r="J222" s="272">
        <v>578.35</v>
      </c>
      <c r="K222" s="271">
        <v>565.15</v>
      </c>
      <c r="L222" s="271">
        <v>551.25</v>
      </c>
      <c r="M222" s="271">
        <v>13.06663</v>
      </c>
      <c r="N222" s="1"/>
      <c r="O222" s="1"/>
    </row>
    <row r="223" spans="1:15" ht="12.75" customHeight="1">
      <c r="A223" s="30">
        <v>213</v>
      </c>
      <c r="B223" s="281" t="s">
        <v>262</v>
      </c>
      <c r="C223" s="271">
        <v>489</v>
      </c>
      <c r="D223" s="272">
        <v>489.8</v>
      </c>
      <c r="E223" s="272">
        <v>479.70000000000005</v>
      </c>
      <c r="F223" s="272">
        <v>470.40000000000003</v>
      </c>
      <c r="G223" s="272">
        <v>460.30000000000007</v>
      </c>
      <c r="H223" s="272">
        <v>499.1</v>
      </c>
      <c r="I223" s="272">
        <v>509.20000000000005</v>
      </c>
      <c r="J223" s="272">
        <v>518.5</v>
      </c>
      <c r="K223" s="271">
        <v>499.9</v>
      </c>
      <c r="L223" s="271">
        <v>480.5</v>
      </c>
      <c r="M223" s="271">
        <v>2.5626500000000001</v>
      </c>
      <c r="N223" s="1"/>
      <c r="O223" s="1"/>
    </row>
    <row r="224" spans="1:15" ht="12.75" customHeight="1">
      <c r="A224" s="30">
        <v>214</v>
      </c>
      <c r="B224" s="281" t="s">
        <v>383</v>
      </c>
      <c r="C224" s="271">
        <v>40.85</v>
      </c>
      <c r="D224" s="272">
        <v>40.766666666666673</v>
      </c>
      <c r="E224" s="272">
        <v>39.733333333333348</v>
      </c>
      <c r="F224" s="272">
        <v>38.616666666666674</v>
      </c>
      <c r="G224" s="272">
        <v>37.58333333333335</v>
      </c>
      <c r="H224" s="272">
        <v>41.883333333333347</v>
      </c>
      <c r="I224" s="272">
        <v>42.916666666666664</v>
      </c>
      <c r="J224" s="272">
        <v>44.033333333333346</v>
      </c>
      <c r="K224" s="271">
        <v>41.8</v>
      </c>
      <c r="L224" s="271">
        <v>39.65</v>
      </c>
      <c r="M224" s="271">
        <v>78.931830000000005</v>
      </c>
      <c r="N224" s="1"/>
      <c r="O224" s="1"/>
    </row>
    <row r="225" spans="1:15" ht="12.75" customHeight="1">
      <c r="A225" s="30">
        <v>215</v>
      </c>
      <c r="B225" s="281" t="s">
        <v>128</v>
      </c>
      <c r="C225" s="271">
        <v>44.8</v>
      </c>
      <c r="D225" s="272">
        <v>44.483333333333327</v>
      </c>
      <c r="E225" s="272">
        <v>44.016666666666652</v>
      </c>
      <c r="F225" s="272">
        <v>43.233333333333327</v>
      </c>
      <c r="G225" s="272">
        <v>42.766666666666652</v>
      </c>
      <c r="H225" s="272">
        <v>45.266666666666652</v>
      </c>
      <c r="I225" s="272">
        <v>45.733333333333334</v>
      </c>
      <c r="J225" s="272">
        <v>46.516666666666652</v>
      </c>
      <c r="K225" s="271">
        <v>44.95</v>
      </c>
      <c r="L225" s="271">
        <v>43.7</v>
      </c>
      <c r="M225" s="271">
        <v>523.66453999999999</v>
      </c>
      <c r="N225" s="1"/>
      <c r="O225" s="1"/>
    </row>
    <row r="226" spans="1:15" ht="12.75" customHeight="1">
      <c r="A226" s="30">
        <v>216</v>
      </c>
      <c r="B226" s="281" t="s">
        <v>384</v>
      </c>
      <c r="C226" s="271">
        <v>60.7</v>
      </c>
      <c r="D226" s="272">
        <v>60.733333333333327</v>
      </c>
      <c r="E226" s="272">
        <v>59.916666666666657</v>
      </c>
      <c r="F226" s="272">
        <v>59.133333333333333</v>
      </c>
      <c r="G226" s="272">
        <v>58.316666666666663</v>
      </c>
      <c r="H226" s="272">
        <v>61.516666666666652</v>
      </c>
      <c r="I226" s="272">
        <v>62.333333333333329</v>
      </c>
      <c r="J226" s="272">
        <v>63.116666666666646</v>
      </c>
      <c r="K226" s="271">
        <v>61.55</v>
      </c>
      <c r="L226" s="271">
        <v>59.95</v>
      </c>
      <c r="M226" s="271">
        <v>68.071359999999999</v>
      </c>
      <c r="N226" s="1"/>
      <c r="O226" s="1"/>
    </row>
    <row r="227" spans="1:15" ht="12.75" customHeight="1">
      <c r="A227" s="30">
        <v>217</v>
      </c>
      <c r="B227" s="281" t="s">
        <v>385</v>
      </c>
      <c r="C227" s="271">
        <v>1025.8499999999999</v>
      </c>
      <c r="D227" s="272">
        <v>1038.55</v>
      </c>
      <c r="E227" s="272">
        <v>997.5</v>
      </c>
      <c r="F227" s="272">
        <v>969.15000000000009</v>
      </c>
      <c r="G227" s="272">
        <v>928.10000000000014</v>
      </c>
      <c r="H227" s="272">
        <v>1066.8999999999999</v>
      </c>
      <c r="I227" s="272">
        <v>1107.9499999999996</v>
      </c>
      <c r="J227" s="272">
        <v>1136.2999999999997</v>
      </c>
      <c r="K227" s="271">
        <v>1079.5999999999999</v>
      </c>
      <c r="L227" s="271">
        <v>1010.2</v>
      </c>
      <c r="M227" s="271">
        <v>0.58997999999999995</v>
      </c>
      <c r="N227" s="1"/>
      <c r="O227" s="1"/>
    </row>
    <row r="228" spans="1:15" ht="12.75" customHeight="1">
      <c r="A228" s="30">
        <v>218</v>
      </c>
      <c r="B228" s="281" t="s">
        <v>386</v>
      </c>
      <c r="C228" s="271">
        <v>338.1</v>
      </c>
      <c r="D228" s="272">
        <v>339.36666666666667</v>
      </c>
      <c r="E228" s="272">
        <v>333.73333333333335</v>
      </c>
      <c r="F228" s="272">
        <v>329.36666666666667</v>
      </c>
      <c r="G228" s="272">
        <v>323.73333333333335</v>
      </c>
      <c r="H228" s="272">
        <v>343.73333333333335</v>
      </c>
      <c r="I228" s="272">
        <v>349.36666666666667</v>
      </c>
      <c r="J228" s="272">
        <v>353.73333333333335</v>
      </c>
      <c r="K228" s="271">
        <v>345</v>
      </c>
      <c r="L228" s="271">
        <v>335</v>
      </c>
      <c r="M228" s="271">
        <v>3.3972500000000001</v>
      </c>
      <c r="N228" s="1"/>
      <c r="O228" s="1"/>
    </row>
    <row r="229" spans="1:15" ht="12.75" customHeight="1">
      <c r="A229" s="30">
        <v>219</v>
      </c>
      <c r="B229" s="281" t="s">
        <v>387</v>
      </c>
      <c r="C229" s="271">
        <v>1656.9</v>
      </c>
      <c r="D229" s="272">
        <v>1647.3833333333332</v>
      </c>
      <c r="E229" s="272">
        <v>1631.7166666666665</v>
      </c>
      <c r="F229" s="272">
        <v>1606.5333333333333</v>
      </c>
      <c r="G229" s="272">
        <v>1590.8666666666666</v>
      </c>
      <c r="H229" s="272">
        <v>1672.5666666666664</v>
      </c>
      <c r="I229" s="272">
        <v>1688.2333333333333</v>
      </c>
      <c r="J229" s="272">
        <v>1713.4166666666663</v>
      </c>
      <c r="K229" s="271">
        <v>1663.05</v>
      </c>
      <c r="L229" s="271">
        <v>1622.2</v>
      </c>
      <c r="M229" s="271">
        <v>0.13472000000000001</v>
      </c>
      <c r="N229" s="1"/>
      <c r="O229" s="1"/>
    </row>
    <row r="230" spans="1:15" ht="12.75" customHeight="1">
      <c r="A230" s="30">
        <v>220</v>
      </c>
      <c r="B230" s="281" t="s">
        <v>388</v>
      </c>
      <c r="C230" s="271">
        <v>257.14999999999998</v>
      </c>
      <c r="D230" s="272">
        <v>260.35000000000002</v>
      </c>
      <c r="E230" s="272">
        <v>252.65000000000003</v>
      </c>
      <c r="F230" s="272">
        <v>248.15</v>
      </c>
      <c r="G230" s="272">
        <v>240.45000000000002</v>
      </c>
      <c r="H230" s="272">
        <v>264.85000000000002</v>
      </c>
      <c r="I230" s="272">
        <v>272.55000000000007</v>
      </c>
      <c r="J230" s="272">
        <v>277.05000000000007</v>
      </c>
      <c r="K230" s="271">
        <v>268.05</v>
      </c>
      <c r="L230" s="271">
        <v>255.85</v>
      </c>
      <c r="M230" s="271">
        <v>17.66497</v>
      </c>
      <c r="N230" s="1"/>
      <c r="O230" s="1"/>
    </row>
    <row r="231" spans="1:15" ht="12.75" customHeight="1">
      <c r="A231" s="30">
        <v>221</v>
      </c>
      <c r="B231" s="281" t="s">
        <v>389</v>
      </c>
      <c r="C231" s="271">
        <v>38.950000000000003</v>
      </c>
      <c r="D231" s="272">
        <v>39.433333333333337</v>
      </c>
      <c r="E231" s="272">
        <v>38.266666666666673</v>
      </c>
      <c r="F231" s="272">
        <v>37.583333333333336</v>
      </c>
      <c r="G231" s="272">
        <v>36.416666666666671</v>
      </c>
      <c r="H231" s="272">
        <v>40.116666666666674</v>
      </c>
      <c r="I231" s="272">
        <v>41.283333333333331</v>
      </c>
      <c r="J231" s="272">
        <v>41.966666666666676</v>
      </c>
      <c r="K231" s="271">
        <v>40.6</v>
      </c>
      <c r="L231" s="271">
        <v>38.75</v>
      </c>
      <c r="M231" s="271">
        <v>21.529260000000001</v>
      </c>
      <c r="N231" s="1"/>
      <c r="O231" s="1"/>
    </row>
    <row r="232" spans="1:15" ht="12.75" customHeight="1">
      <c r="A232" s="30">
        <v>222</v>
      </c>
      <c r="B232" s="281" t="s">
        <v>137</v>
      </c>
      <c r="C232" s="271">
        <v>311.2</v>
      </c>
      <c r="D232" s="272">
        <v>312.01666666666665</v>
      </c>
      <c r="E232" s="272">
        <v>309.93333333333328</v>
      </c>
      <c r="F232" s="272">
        <v>308.66666666666663</v>
      </c>
      <c r="G232" s="272">
        <v>306.58333333333326</v>
      </c>
      <c r="H232" s="272">
        <v>313.2833333333333</v>
      </c>
      <c r="I232" s="272">
        <v>315.36666666666667</v>
      </c>
      <c r="J232" s="272">
        <v>316.63333333333333</v>
      </c>
      <c r="K232" s="271">
        <v>314.10000000000002</v>
      </c>
      <c r="L232" s="271">
        <v>310.75</v>
      </c>
      <c r="M232" s="271">
        <v>89.235680000000002</v>
      </c>
      <c r="N232" s="1"/>
      <c r="O232" s="1"/>
    </row>
    <row r="233" spans="1:15" ht="12.75" customHeight="1">
      <c r="A233" s="30">
        <v>223</v>
      </c>
      <c r="B233" s="281" t="s">
        <v>390</v>
      </c>
      <c r="C233" s="271">
        <v>117.1</v>
      </c>
      <c r="D233" s="272">
        <v>117.59999999999998</v>
      </c>
      <c r="E233" s="272">
        <v>116.09999999999997</v>
      </c>
      <c r="F233" s="272">
        <v>115.09999999999998</v>
      </c>
      <c r="G233" s="272">
        <v>113.59999999999997</v>
      </c>
      <c r="H233" s="272">
        <v>118.59999999999997</v>
      </c>
      <c r="I233" s="272">
        <v>120.1</v>
      </c>
      <c r="J233" s="272">
        <v>121.09999999999997</v>
      </c>
      <c r="K233" s="271">
        <v>119.1</v>
      </c>
      <c r="L233" s="271">
        <v>116.6</v>
      </c>
      <c r="M233" s="271">
        <v>7.7061000000000002</v>
      </c>
      <c r="N233" s="1"/>
      <c r="O233" s="1"/>
    </row>
    <row r="234" spans="1:15" ht="12.75" customHeight="1">
      <c r="A234" s="30">
        <v>224</v>
      </c>
      <c r="B234" s="281" t="s">
        <v>391</v>
      </c>
      <c r="C234" s="271">
        <v>193.05</v>
      </c>
      <c r="D234" s="272">
        <v>193.78333333333333</v>
      </c>
      <c r="E234" s="272">
        <v>190.76666666666665</v>
      </c>
      <c r="F234" s="272">
        <v>188.48333333333332</v>
      </c>
      <c r="G234" s="272">
        <v>185.46666666666664</v>
      </c>
      <c r="H234" s="272">
        <v>196.06666666666666</v>
      </c>
      <c r="I234" s="272">
        <v>199.08333333333337</v>
      </c>
      <c r="J234" s="272">
        <v>201.36666666666667</v>
      </c>
      <c r="K234" s="271">
        <v>196.8</v>
      </c>
      <c r="L234" s="271">
        <v>191.5</v>
      </c>
      <c r="M234" s="271">
        <v>14.279260000000001</v>
      </c>
      <c r="N234" s="1"/>
      <c r="O234" s="1"/>
    </row>
    <row r="235" spans="1:15" ht="12.75" customHeight="1">
      <c r="A235" s="30">
        <v>225</v>
      </c>
      <c r="B235" s="281" t="s">
        <v>123</v>
      </c>
      <c r="C235" s="271">
        <v>122.65</v>
      </c>
      <c r="D235" s="272">
        <v>124.31666666666666</v>
      </c>
      <c r="E235" s="272">
        <v>119.53333333333333</v>
      </c>
      <c r="F235" s="272">
        <v>116.41666666666667</v>
      </c>
      <c r="G235" s="272">
        <v>111.63333333333334</v>
      </c>
      <c r="H235" s="272">
        <v>127.43333333333332</v>
      </c>
      <c r="I235" s="272">
        <v>132.21666666666664</v>
      </c>
      <c r="J235" s="272">
        <v>135.33333333333331</v>
      </c>
      <c r="K235" s="271">
        <v>129.1</v>
      </c>
      <c r="L235" s="271">
        <v>121.2</v>
      </c>
      <c r="M235" s="271">
        <v>234.26763</v>
      </c>
      <c r="N235" s="1"/>
      <c r="O235" s="1"/>
    </row>
    <row r="236" spans="1:15" ht="12.75" customHeight="1">
      <c r="A236" s="30">
        <v>226</v>
      </c>
      <c r="B236" s="281" t="s">
        <v>392</v>
      </c>
      <c r="C236" s="271">
        <v>69.400000000000006</v>
      </c>
      <c r="D236" s="272">
        <v>70.116666666666674</v>
      </c>
      <c r="E236" s="272">
        <v>67.983333333333348</v>
      </c>
      <c r="F236" s="272">
        <v>66.566666666666677</v>
      </c>
      <c r="G236" s="272">
        <v>64.433333333333351</v>
      </c>
      <c r="H236" s="272">
        <v>71.533333333333346</v>
      </c>
      <c r="I236" s="272">
        <v>73.666666666666671</v>
      </c>
      <c r="J236" s="272">
        <v>75.083333333333343</v>
      </c>
      <c r="K236" s="271">
        <v>72.25</v>
      </c>
      <c r="L236" s="271">
        <v>68.7</v>
      </c>
      <c r="M236" s="271">
        <v>56.030340000000002</v>
      </c>
      <c r="N236" s="1"/>
      <c r="O236" s="1"/>
    </row>
    <row r="237" spans="1:15" ht="12.75" customHeight="1">
      <c r="A237" s="30">
        <v>227</v>
      </c>
      <c r="B237" s="281" t="s">
        <v>263</v>
      </c>
      <c r="C237" s="271">
        <v>4389.75</v>
      </c>
      <c r="D237" s="272">
        <v>4412.25</v>
      </c>
      <c r="E237" s="272">
        <v>4339.5</v>
      </c>
      <c r="F237" s="272">
        <v>4289.25</v>
      </c>
      <c r="G237" s="272">
        <v>4216.5</v>
      </c>
      <c r="H237" s="272">
        <v>4462.5</v>
      </c>
      <c r="I237" s="272">
        <v>4535.25</v>
      </c>
      <c r="J237" s="272">
        <v>4585.5</v>
      </c>
      <c r="K237" s="271">
        <v>4485</v>
      </c>
      <c r="L237" s="271">
        <v>4362</v>
      </c>
      <c r="M237" s="271">
        <v>1.1518299999999999</v>
      </c>
      <c r="N237" s="1"/>
      <c r="O237" s="1"/>
    </row>
    <row r="238" spans="1:15" ht="12.75" customHeight="1">
      <c r="A238" s="30">
        <v>228</v>
      </c>
      <c r="B238" s="281" t="s">
        <v>393</v>
      </c>
      <c r="C238" s="271">
        <v>175</v>
      </c>
      <c r="D238" s="272">
        <v>175.15</v>
      </c>
      <c r="E238" s="272">
        <v>173.05</v>
      </c>
      <c r="F238" s="272">
        <v>171.1</v>
      </c>
      <c r="G238" s="272">
        <v>169</v>
      </c>
      <c r="H238" s="272">
        <v>177.10000000000002</v>
      </c>
      <c r="I238" s="272">
        <v>179.2</v>
      </c>
      <c r="J238" s="272">
        <v>181.15000000000003</v>
      </c>
      <c r="K238" s="271">
        <v>177.25</v>
      </c>
      <c r="L238" s="271">
        <v>173.2</v>
      </c>
      <c r="M238" s="271">
        <v>7.3808400000000001</v>
      </c>
      <c r="N238" s="1"/>
      <c r="O238" s="1"/>
    </row>
    <row r="239" spans="1:15" ht="12.75" customHeight="1">
      <c r="A239" s="30">
        <v>229</v>
      </c>
      <c r="B239" s="281" t="s">
        <v>394</v>
      </c>
      <c r="C239" s="271">
        <v>165</v>
      </c>
      <c r="D239" s="272">
        <v>165.06666666666666</v>
      </c>
      <c r="E239" s="272">
        <v>163.43333333333334</v>
      </c>
      <c r="F239" s="272">
        <v>161.86666666666667</v>
      </c>
      <c r="G239" s="272">
        <v>160.23333333333335</v>
      </c>
      <c r="H239" s="272">
        <v>166.63333333333333</v>
      </c>
      <c r="I239" s="272">
        <v>168.26666666666665</v>
      </c>
      <c r="J239" s="272">
        <v>169.83333333333331</v>
      </c>
      <c r="K239" s="271">
        <v>166.7</v>
      </c>
      <c r="L239" s="271">
        <v>163.5</v>
      </c>
      <c r="M239" s="271">
        <v>33.027589999999996</v>
      </c>
      <c r="N239" s="1"/>
      <c r="O239" s="1"/>
    </row>
    <row r="240" spans="1:15" ht="12.75" customHeight="1">
      <c r="A240" s="30">
        <v>230</v>
      </c>
      <c r="B240" s="281" t="s">
        <v>130</v>
      </c>
      <c r="C240" s="271">
        <v>268.25</v>
      </c>
      <c r="D240" s="272">
        <v>270.58333333333331</v>
      </c>
      <c r="E240" s="272">
        <v>264.01666666666665</v>
      </c>
      <c r="F240" s="272">
        <v>259.78333333333336</v>
      </c>
      <c r="G240" s="272">
        <v>253.2166666666667</v>
      </c>
      <c r="H240" s="272">
        <v>274.81666666666661</v>
      </c>
      <c r="I240" s="272">
        <v>281.38333333333333</v>
      </c>
      <c r="J240" s="272">
        <v>285.61666666666656</v>
      </c>
      <c r="K240" s="271">
        <v>277.14999999999998</v>
      </c>
      <c r="L240" s="271">
        <v>266.35000000000002</v>
      </c>
      <c r="M240" s="271">
        <v>145.59571</v>
      </c>
      <c r="N240" s="1"/>
      <c r="O240" s="1"/>
    </row>
    <row r="241" spans="1:15" ht="12.75" customHeight="1">
      <c r="A241" s="30">
        <v>231</v>
      </c>
      <c r="B241" s="281" t="s">
        <v>135</v>
      </c>
      <c r="C241" s="271">
        <v>72.5</v>
      </c>
      <c r="D241" s="272">
        <v>72.86666666666666</v>
      </c>
      <c r="E241" s="272">
        <v>72.033333333333317</v>
      </c>
      <c r="F241" s="272">
        <v>71.566666666666663</v>
      </c>
      <c r="G241" s="272">
        <v>70.73333333333332</v>
      </c>
      <c r="H241" s="272">
        <v>73.333333333333314</v>
      </c>
      <c r="I241" s="272">
        <v>74.166666666666657</v>
      </c>
      <c r="J241" s="272">
        <v>74.633333333333312</v>
      </c>
      <c r="K241" s="271">
        <v>73.7</v>
      </c>
      <c r="L241" s="271">
        <v>72.400000000000006</v>
      </c>
      <c r="M241" s="271">
        <v>290.85498999999999</v>
      </c>
      <c r="N241" s="1"/>
      <c r="O241" s="1"/>
    </row>
    <row r="242" spans="1:15" ht="12.75" customHeight="1">
      <c r="A242" s="30">
        <v>232</v>
      </c>
      <c r="B242" s="281" t="s">
        <v>395</v>
      </c>
      <c r="C242" s="271">
        <v>17.55</v>
      </c>
      <c r="D242" s="272">
        <v>17.650000000000002</v>
      </c>
      <c r="E242" s="272">
        <v>17.400000000000006</v>
      </c>
      <c r="F242" s="272">
        <v>17.250000000000004</v>
      </c>
      <c r="G242" s="272">
        <v>17.000000000000007</v>
      </c>
      <c r="H242" s="272">
        <v>17.800000000000004</v>
      </c>
      <c r="I242" s="272">
        <v>18.049999999999997</v>
      </c>
      <c r="J242" s="272">
        <v>18.200000000000003</v>
      </c>
      <c r="K242" s="271">
        <v>17.899999999999999</v>
      </c>
      <c r="L242" s="271">
        <v>17.5</v>
      </c>
      <c r="M242" s="271">
        <v>14.107939999999999</v>
      </c>
      <c r="N242" s="1"/>
      <c r="O242" s="1"/>
    </row>
    <row r="243" spans="1:15" ht="12.75" customHeight="1">
      <c r="A243" s="30">
        <v>233</v>
      </c>
      <c r="B243" s="281" t="s">
        <v>136</v>
      </c>
      <c r="C243" s="271">
        <v>673.15</v>
      </c>
      <c r="D243" s="272">
        <v>668.28333333333342</v>
      </c>
      <c r="E243" s="272">
        <v>659.06666666666683</v>
      </c>
      <c r="F243" s="272">
        <v>644.98333333333346</v>
      </c>
      <c r="G243" s="272">
        <v>635.76666666666688</v>
      </c>
      <c r="H243" s="272">
        <v>682.36666666666679</v>
      </c>
      <c r="I243" s="272">
        <v>691.58333333333326</v>
      </c>
      <c r="J243" s="272">
        <v>705.66666666666674</v>
      </c>
      <c r="K243" s="271">
        <v>677.5</v>
      </c>
      <c r="L243" s="271">
        <v>654.20000000000005</v>
      </c>
      <c r="M243" s="271">
        <v>54.618160000000003</v>
      </c>
      <c r="N243" s="1"/>
      <c r="O243" s="1"/>
    </row>
    <row r="244" spans="1:15" ht="12.75" customHeight="1">
      <c r="A244" s="30">
        <v>234</v>
      </c>
      <c r="B244" s="281" t="s">
        <v>793</v>
      </c>
      <c r="C244" s="271">
        <v>21.35</v>
      </c>
      <c r="D244" s="272">
        <v>21.400000000000002</v>
      </c>
      <c r="E244" s="272">
        <v>21.200000000000003</v>
      </c>
      <c r="F244" s="272">
        <v>21.05</v>
      </c>
      <c r="G244" s="272">
        <v>20.85</v>
      </c>
      <c r="H244" s="272">
        <v>21.550000000000004</v>
      </c>
      <c r="I244" s="272">
        <v>21.75</v>
      </c>
      <c r="J244" s="272">
        <v>21.900000000000006</v>
      </c>
      <c r="K244" s="271">
        <v>21.6</v>
      </c>
      <c r="L244" s="271">
        <v>21.25</v>
      </c>
      <c r="M244" s="271">
        <v>36.958710000000004</v>
      </c>
      <c r="N244" s="1"/>
      <c r="O244" s="1"/>
    </row>
    <row r="245" spans="1:15" ht="12.75" customHeight="1">
      <c r="A245" s="30">
        <v>235</v>
      </c>
      <c r="B245" s="281" t="s">
        <v>800</v>
      </c>
      <c r="C245" s="271">
        <v>1538.25</v>
      </c>
      <c r="D245" s="272">
        <v>1541.9666666666665</v>
      </c>
      <c r="E245" s="272">
        <v>1526.383333333333</v>
      </c>
      <c r="F245" s="272">
        <v>1514.5166666666664</v>
      </c>
      <c r="G245" s="272">
        <v>1498.9333333333329</v>
      </c>
      <c r="H245" s="272">
        <v>1553.833333333333</v>
      </c>
      <c r="I245" s="272">
        <v>1569.4166666666665</v>
      </c>
      <c r="J245" s="272">
        <v>1581.2833333333331</v>
      </c>
      <c r="K245" s="271">
        <v>1557.55</v>
      </c>
      <c r="L245" s="271">
        <v>1530.1</v>
      </c>
      <c r="M245" s="271">
        <v>0.21539</v>
      </c>
      <c r="N245" s="1"/>
      <c r="O245" s="1"/>
    </row>
    <row r="246" spans="1:15" ht="12.75" customHeight="1">
      <c r="A246" s="30">
        <v>236</v>
      </c>
      <c r="B246" s="281" t="s">
        <v>396</v>
      </c>
      <c r="C246" s="271">
        <v>140.44999999999999</v>
      </c>
      <c r="D246" s="272">
        <v>142.38333333333333</v>
      </c>
      <c r="E246" s="272">
        <v>138.06666666666666</v>
      </c>
      <c r="F246" s="272">
        <v>135.68333333333334</v>
      </c>
      <c r="G246" s="272">
        <v>131.36666666666667</v>
      </c>
      <c r="H246" s="272">
        <v>144.76666666666665</v>
      </c>
      <c r="I246" s="272">
        <v>149.08333333333331</v>
      </c>
      <c r="J246" s="272">
        <v>151.46666666666664</v>
      </c>
      <c r="K246" s="271">
        <v>146.69999999999999</v>
      </c>
      <c r="L246" s="271">
        <v>140</v>
      </c>
      <c r="M246" s="271">
        <v>2.1106199999999999</v>
      </c>
      <c r="N246" s="1"/>
      <c r="O246" s="1"/>
    </row>
    <row r="247" spans="1:15" ht="12.75" customHeight="1">
      <c r="A247" s="30">
        <v>237</v>
      </c>
      <c r="B247" s="281" t="s">
        <v>397</v>
      </c>
      <c r="C247" s="271">
        <v>375.4</v>
      </c>
      <c r="D247" s="272">
        <v>377.51666666666671</v>
      </c>
      <c r="E247" s="272">
        <v>370.48333333333341</v>
      </c>
      <c r="F247" s="272">
        <v>365.56666666666672</v>
      </c>
      <c r="G247" s="272">
        <v>358.53333333333342</v>
      </c>
      <c r="H247" s="272">
        <v>382.43333333333339</v>
      </c>
      <c r="I247" s="272">
        <v>389.4666666666667</v>
      </c>
      <c r="J247" s="272">
        <v>394.38333333333338</v>
      </c>
      <c r="K247" s="271">
        <v>384.55</v>
      </c>
      <c r="L247" s="271">
        <v>372.6</v>
      </c>
      <c r="M247" s="271">
        <v>1.5880099999999999</v>
      </c>
      <c r="N247" s="1"/>
      <c r="O247" s="1"/>
    </row>
    <row r="248" spans="1:15" ht="12.75" customHeight="1">
      <c r="A248" s="30">
        <v>238</v>
      </c>
      <c r="B248" s="281" t="s">
        <v>129</v>
      </c>
      <c r="C248" s="271">
        <v>379.8</v>
      </c>
      <c r="D248" s="272">
        <v>374.68333333333334</v>
      </c>
      <c r="E248" s="272">
        <v>368.36666666666667</v>
      </c>
      <c r="F248" s="272">
        <v>356.93333333333334</v>
      </c>
      <c r="G248" s="272">
        <v>350.61666666666667</v>
      </c>
      <c r="H248" s="272">
        <v>386.11666666666667</v>
      </c>
      <c r="I248" s="272">
        <v>392.43333333333339</v>
      </c>
      <c r="J248" s="272">
        <v>403.86666666666667</v>
      </c>
      <c r="K248" s="271">
        <v>381</v>
      </c>
      <c r="L248" s="271">
        <v>363.25</v>
      </c>
      <c r="M248" s="271">
        <v>99.639629999999997</v>
      </c>
      <c r="N248" s="1"/>
      <c r="O248" s="1"/>
    </row>
    <row r="249" spans="1:15" ht="12.75" customHeight="1">
      <c r="A249" s="30">
        <v>239</v>
      </c>
      <c r="B249" s="281" t="s">
        <v>133</v>
      </c>
      <c r="C249" s="271">
        <v>193.85</v>
      </c>
      <c r="D249" s="272">
        <v>195.46666666666667</v>
      </c>
      <c r="E249" s="272">
        <v>191.08333333333334</v>
      </c>
      <c r="F249" s="272">
        <v>188.31666666666666</v>
      </c>
      <c r="G249" s="272">
        <v>183.93333333333334</v>
      </c>
      <c r="H249" s="272">
        <v>198.23333333333335</v>
      </c>
      <c r="I249" s="272">
        <v>202.61666666666667</v>
      </c>
      <c r="J249" s="272">
        <v>205.38333333333335</v>
      </c>
      <c r="K249" s="271">
        <v>199.85</v>
      </c>
      <c r="L249" s="271">
        <v>192.7</v>
      </c>
      <c r="M249" s="271">
        <v>75.996210000000005</v>
      </c>
      <c r="N249" s="1"/>
      <c r="O249" s="1"/>
    </row>
    <row r="250" spans="1:15" ht="12.75" customHeight="1">
      <c r="A250" s="30">
        <v>240</v>
      </c>
      <c r="B250" s="281" t="s">
        <v>132</v>
      </c>
      <c r="C250" s="271">
        <v>1063.0999999999999</v>
      </c>
      <c r="D250" s="272">
        <v>1057.8833333333332</v>
      </c>
      <c r="E250" s="272">
        <v>1048.2666666666664</v>
      </c>
      <c r="F250" s="272">
        <v>1033.4333333333332</v>
      </c>
      <c r="G250" s="272">
        <v>1023.8166666666664</v>
      </c>
      <c r="H250" s="272">
        <v>1072.7166666666665</v>
      </c>
      <c r="I250" s="272">
        <v>1082.3333333333333</v>
      </c>
      <c r="J250" s="272">
        <v>1097.1666666666665</v>
      </c>
      <c r="K250" s="271">
        <v>1067.5</v>
      </c>
      <c r="L250" s="271">
        <v>1043.05</v>
      </c>
      <c r="M250" s="271">
        <v>27.272320000000001</v>
      </c>
      <c r="N250" s="1"/>
      <c r="O250" s="1"/>
    </row>
    <row r="251" spans="1:15" ht="12.75" customHeight="1">
      <c r="A251" s="30">
        <v>241</v>
      </c>
      <c r="B251" s="281" t="s">
        <v>398</v>
      </c>
      <c r="C251" s="271">
        <v>14.85</v>
      </c>
      <c r="D251" s="272">
        <v>14.983333333333334</v>
      </c>
      <c r="E251" s="272">
        <v>14.666666666666668</v>
      </c>
      <c r="F251" s="272">
        <v>14.483333333333334</v>
      </c>
      <c r="G251" s="272">
        <v>14.166666666666668</v>
      </c>
      <c r="H251" s="272">
        <v>15.166666666666668</v>
      </c>
      <c r="I251" s="272">
        <v>15.483333333333334</v>
      </c>
      <c r="J251" s="272">
        <v>15.666666666666668</v>
      </c>
      <c r="K251" s="271">
        <v>15.3</v>
      </c>
      <c r="L251" s="271">
        <v>14.8</v>
      </c>
      <c r="M251" s="271">
        <v>26.027100000000001</v>
      </c>
      <c r="N251" s="1"/>
      <c r="O251" s="1"/>
    </row>
    <row r="252" spans="1:15" ht="12.75" customHeight="1">
      <c r="A252" s="30">
        <v>242</v>
      </c>
      <c r="B252" s="281" t="s">
        <v>164</v>
      </c>
      <c r="C252" s="271">
        <v>4240.05</v>
      </c>
      <c r="D252" s="272">
        <v>4248.1333333333332</v>
      </c>
      <c r="E252" s="272">
        <v>4183.8166666666666</v>
      </c>
      <c r="F252" s="272">
        <v>4127.583333333333</v>
      </c>
      <c r="G252" s="272">
        <v>4063.2666666666664</v>
      </c>
      <c r="H252" s="272">
        <v>4304.3666666666668</v>
      </c>
      <c r="I252" s="272">
        <v>4368.6833333333325</v>
      </c>
      <c r="J252" s="272">
        <v>4424.916666666667</v>
      </c>
      <c r="K252" s="271">
        <v>4312.45</v>
      </c>
      <c r="L252" s="271">
        <v>4191.8999999999996</v>
      </c>
      <c r="M252" s="271">
        <v>3.86633</v>
      </c>
      <c r="N252" s="1"/>
      <c r="O252" s="1"/>
    </row>
    <row r="253" spans="1:15" ht="12.75" customHeight="1">
      <c r="A253" s="30">
        <v>243</v>
      </c>
      <c r="B253" s="281" t="s">
        <v>134</v>
      </c>
      <c r="C253" s="271">
        <v>1602.45</v>
      </c>
      <c r="D253" s="272">
        <v>1603.9166666666667</v>
      </c>
      <c r="E253" s="272">
        <v>1586.6333333333334</v>
      </c>
      <c r="F253" s="272">
        <v>1570.8166666666666</v>
      </c>
      <c r="G253" s="272">
        <v>1553.5333333333333</v>
      </c>
      <c r="H253" s="272">
        <v>1619.7333333333336</v>
      </c>
      <c r="I253" s="272">
        <v>1637.0166666666669</v>
      </c>
      <c r="J253" s="272">
        <v>1652.8333333333337</v>
      </c>
      <c r="K253" s="271">
        <v>1621.2</v>
      </c>
      <c r="L253" s="271">
        <v>1588.1</v>
      </c>
      <c r="M253" s="271">
        <v>44.238289999999999</v>
      </c>
      <c r="N253" s="1"/>
      <c r="O253" s="1"/>
    </row>
    <row r="254" spans="1:15" ht="12.75" customHeight="1">
      <c r="A254" s="30">
        <v>244</v>
      </c>
      <c r="B254" s="281" t="s">
        <v>399</v>
      </c>
      <c r="C254" s="271">
        <v>589.6</v>
      </c>
      <c r="D254" s="272">
        <v>588.48333333333346</v>
      </c>
      <c r="E254" s="272">
        <v>585.01666666666688</v>
      </c>
      <c r="F254" s="272">
        <v>580.43333333333339</v>
      </c>
      <c r="G254" s="272">
        <v>576.96666666666681</v>
      </c>
      <c r="H254" s="272">
        <v>593.06666666666695</v>
      </c>
      <c r="I254" s="272">
        <v>596.53333333333342</v>
      </c>
      <c r="J254" s="272">
        <v>601.11666666666702</v>
      </c>
      <c r="K254" s="271">
        <v>591.95000000000005</v>
      </c>
      <c r="L254" s="271">
        <v>583.9</v>
      </c>
      <c r="M254" s="271">
        <v>2.54358</v>
      </c>
      <c r="N254" s="1"/>
      <c r="O254" s="1"/>
    </row>
    <row r="255" spans="1:15" ht="12.75" customHeight="1">
      <c r="A255" s="30">
        <v>245</v>
      </c>
      <c r="B255" s="281" t="s">
        <v>400</v>
      </c>
      <c r="C255" s="271">
        <v>614</v>
      </c>
      <c r="D255" s="272">
        <v>612.76666666666665</v>
      </c>
      <c r="E255" s="272">
        <v>604.5333333333333</v>
      </c>
      <c r="F255" s="272">
        <v>595.06666666666661</v>
      </c>
      <c r="G255" s="272">
        <v>586.83333333333326</v>
      </c>
      <c r="H255" s="272">
        <v>622.23333333333335</v>
      </c>
      <c r="I255" s="272">
        <v>630.4666666666667</v>
      </c>
      <c r="J255" s="272">
        <v>639.93333333333339</v>
      </c>
      <c r="K255" s="271">
        <v>621</v>
      </c>
      <c r="L255" s="271">
        <v>603.29999999999995</v>
      </c>
      <c r="M255" s="271">
        <v>4.5697000000000001</v>
      </c>
      <c r="N255" s="1"/>
      <c r="O255" s="1"/>
    </row>
    <row r="256" spans="1:15" ht="12.75" customHeight="1">
      <c r="A256" s="30">
        <v>246</v>
      </c>
      <c r="B256" s="281" t="s">
        <v>131</v>
      </c>
      <c r="C256" s="271">
        <v>2038.3</v>
      </c>
      <c r="D256" s="272">
        <v>2042.45</v>
      </c>
      <c r="E256" s="272">
        <v>2018.1</v>
      </c>
      <c r="F256" s="272">
        <v>1997.8999999999999</v>
      </c>
      <c r="G256" s="272">
        <v>1973.5499999999997</v>
      </c>
      <c r="H256" s="272">
        <v>2062.65</v>
      </c>
      <c r="I256" s="272">
        <v>2087</v>
      </c>
      <c r="J256" s="272">
        <v>2107.2000000000003</v>
      </c>
      <c r="K256" s="271">
        <v>2066.8000000000002</v>
      </c>
      <c r="L256" s="271">
        <v>2022.25</v>
      </c>
      <c r="M256" s="271">
        <v>3.2857500000000002</v>
      </c>
      <c r="N256" s="1"/>
      <c r="O256" s="1"/>
    </row>
    <row r="257" spans="1:15" ht="12.75" customHeight="1">
      <c r="A257" s="30">
        <v>247</v>
      </c>
      <c r="B257" s="281" t="s">
        <v>264</v>
      </c>
      <c r="C257" s="271">
        <v>991.5</v>
      </c>
      <c r="D257" s="272">
        <v>991.5</v>
      </c>
      <c r="E257" s="272">
        <v>971</v>
      </c>
      <c r="F257" s="272">
        <v>950.5</v>
      </c>
      <c r="G257" s="272">
        <v>930</v>
      </c>
      <c r="H257" s="272">
        <v>1012</v>
      </c>
      <c r="I257" s="272">
        <v>1032.5</v>
      </c>
      <c r="J257" s="272">
        <v>1053</v>
      </c>
      <c r="K257" s="271">
        <v>1012</v>
      </c>
      <c r="L257" s="271">
        <v>971</v>
      </c>
      <c r="M257" s="271">
        <v>4.3116099999999999</v>
      </c>
      <c r="N257" s="1"/>
      <c r="O257" s="1"/>
    </row>
    <row r="258" spans="1:15" ht="12.75" customHeight="1">
      <c r="A258" s="30">
        <v>248</v>
      </c>
      <c r="B258" s="281" t="s">
        <v>401</v>
      </c>
      <c r="C258" s="271">
        <v>1829.5</v>
      </c>
      <c r="D258" s="272">
        <v>1835.4666666666665</v>
      </c>
      <c r="E258" s="272">
        <v>1794.0333333333328</v>
      </c>
      <c r="F258" s="272">
        <v>1758.5666666666664</v>
      </c>
      <c r="G258" s="272">
        <v>1717.1333333333328</v>
      </c>
      <c r="H258" s="272">
        <v>1870.9333333333329</v>
      </c>
      <c r="I258" s="272">
        <v>1912.3666666666668</v>
      </c>
      <c r="J258" s="272">
        <v>1947.833333333333</v>
      </c>
      <c r="K258" s="271">
        <v>1876.9</v>
      </c>
      <c r="L258" s="271">
        <v>1800</v>
      </c>
      <c r="M258" s="271">
        <v>0.40556999999999999</v>
      </c>
      <c r="N258" s="1"/>
      <c r="O258" s="1"/>
    </row>
    <row r="259" spans="1:15" ht="12.75" customHeight="1">
      <c r="A259" s="30">
        <v>249</v>
      </c>
      <c r="B259" s="281" t="s">
        <v>402</v>
      </c>
      <c r="C259" s="271">
        <v>2604</v>
      </c>
      <c r="D259" s="272">
        <v>2600.9500000000003</v>
      </c>
      <c r="E259" s="272">
        <v>2571.9000000000005</v>
      </c>
      <c r="F259" s="272">
        <v>2539.8000000000002</v>
      </c>
      <c r="G259" s="272">
        <v>2510.7500000000005</v>
      </c>
      <c r="H259" s="272">
        <v>2633.0500000000006</v>
      </c>
      <c r="I259" s="272">
        <v>2662.1000000000008</v>
      </c>
      <c r="J259" s="272">
        <v>2694.2000000000007</v>
      </c>
      <c r="K259" s="271">
        <v>2630</v>
      </c>
      <c r="L259" s="271">
        <v>2568.85</v>
      </c>
      <c r="M259" s="271">
        <v>0.66356000000000004</v>
      </c>
      <c r="N259" s="1"/>
      <c r="O259" s="1"/>
    </row>
    <row r="260" spans="1:15" ht="12.75" customHeight="1">
      <c r="A260" s="30">
        <v>250</v>
      </c>
      <c r="B260" s="281" t="s">
        <v>403</v>
      </c>
      <c r="C260" s="271">
        <v>463.35</v>
      </c>
      <c r="D260" s="272">
        <v>465.75</v>
      </c>
      <c r="E260" s="272">
        <v>458.55</v>
      </c>
      <c r="F260" s="272">
        <v>453.75</v>
      </c>
      <c r="G260" s="272">
        <v>446.55</v>
      </c>
      <c r="H260" s="272">
        <v>470.55</v>
      </c>
      <c r="I260" s="272">
        <v>477.75000000000006</v>
      </c>
      <c r="J260" s="272">
        <v>482.55</v>
      </c>
      <c r="K260" s="271">
        <v>472.95</v>
      </c>
      <c r="L260" s="271">
        <v>460.95</v>
      </c>
      <c r="M260" s="271">
        <v>1.71641</v>
      </c>
      <c r="N260" s="1"/>
      <c r="O260" s="1"/>
    </row>
    <row r="261" spans="1:15" ht="12.75" customHeight="1">
      <c r="A261" s="30">
        <v>251</v>
      </c>
      <c r="B261" s="281" t="s">
        <v>404</v>
      </c>
      <c r="C261" s="271">
        <v>422.6</v>
      </c>
      <c r="D261" s="272">
        <v>412.84999999999997</v>
      </c>
      <c r="E261" s="272">
        <v>400.69999999999993</v>
      </c>
      <c r="F261" s="272">
        <v>378.79999999999995</v>
      </c>
      <c r="G261" s="272">
        <v>366.64999999999992</v>
      </c>
      <c r="H261" s="272">
        <v>434.74999999999994</v>
      </c>
      <c r="I261" s="272">
        <v>446.89999999999992</v>
      </c>
      <c r="J261" s="272">
        <v>468.79999999999995</v>
      </c>
      <c r="K261" s="271">
        <v>425</v>
      </c>
      <c r="L261" s="271">
        <v>390.95</v>
      </c>
      <c r="M261" s="271">
        <v>100.85138000000001</v>
      </c>
      <c r="N261" s="1"/>
      <c r="O261" s="1"/>
    </row>
    <row r="262" spans="1:15" ht="12.75" customHeight="1">
      <c r="A262" s="30">
        <v>252</v>
      </c>
      <c r="B262" s="281" t="s">
        <v>405</v>
      </c>
      <c r="C262" s="271">
        <v>62.95</v>
      </c>
      <c r="D262" s="272">
        <v>62.9</v>
      </c>
      <c r="E262" s="272">
        <v>62.099999999999994</v>
      </c>
      <c r="F262" s="272">
        <v>61.249999999999993</v>
      </c>
      <c r="G262" s="272">
        <v>60.449999999999989</v>
      </c>
      <c r="H262" s="272">
        <v>63.75</v>
      </c>
      <c r="I262" s="272">
        <v>64.55</v>
      </c>
      <c r="J262" s="272">
        <v>65.400000000000006</v>
      </c>
      <c r="K262" s="271">
        <v>63.7</v>
      </c>
      <c r="L262" s="271">
        <v>62.05</v>
      </c>
      <c r="M262" s="271">
        <v>8.7813499999999998</v>
      </c>
      <c r="N262" s="1"/>
      <c r="O262" s="1"/>
    </row>
    <row r="263" spans="1:15" ht="12.75" customHeight="1">
      <c r="A263" s="30">
        <v>253</v>
      </c>
      <c r="B263" s="281" t="s">
        <v>265</v>
      </c>
      <c r="C263" s="271">
        <v>321.2</v>
      </c>
      <c r="D263" s="272">
        <v>316.0333333333333</v>
      </c>
      <c r="E263" s="272">
        <v>308.36666666666662</v>
      </c>
      <c r="F263" s="272">
        <v>295.5333333333333</v>
      </c>
      <c r="G263" s="272">
        <v>287.86666666666662</v>
      </c>
      <c r="H263" s="272">
        <v>328.86666666666662</v>
      </c>
      <c r="I263" s="272">
        <v>336.53333333333336</v>
      </c>
      <c r="J263" s="272">
        <v>349.36666666666662</v>
      </c>
      <c r="K263" s="271">
        <v>323.7</v>
      </c>
      <c r="L263" s="271">
        <v>303.2</v>
      </c>
      <c r="M263" s="271">
        <v>74.234970000000004</v>
      </c>
      <c r="N263" s="1"/>
      <c r="O263" s="1"/>
    </row>
    <row r="264" spans="1:15" ht="12.75" customHeight="1">
      <c r="A264" s="30">
        <v>254</v>
      </c>
      <c r="B264" s="281" t="s">
        <v>139</v>
      </c>
      <c r="C264" s="271">
        <v>670.1</v>
      </c>
      <c r="D264" s="272">
        <v>668.30000000000007</v>
      </c>
      <c r="E264" s="272">
        <v>661.80000000000018</v>
      </c>
      <c r="F264" s="272">
        <v>653.50000000000011</v>
      </c>
      <c r="G264" s="272">
        <v>647.00000000000023</v>
      </c>
      <c r="H264" s="272">
        <v>676.60000000000014</v>
      </c>
      <c r="I264" s="272">
        <v>683.09999999999991</v>
      </c>
      <c r="J264" s="272">
        <v>691.40000000000009</v>
      </c>
      <c r="K264" s="271">
        <v>674.8</v>
      </c>
      <c r="L264" s="271">
        <v>660</v>
      </c>
      <c r="M264" s="271">
        <v>32.523530000000001</v>
      </c>
      <c r="N264" s="1"/>
      <c r="O264" s="1"/>
    </row>
    <row r="265" spans="1:15" ht="12.75" customHeight="1">
      <c r="A265" s="30">
        <v>255</v>
      </c>
      <c r="B265" s="281" t="s">
        <v>406</v>
      </c>
      <c r="C265" s="271">
        <v>120.6</v>
      </c>
      <c r="D265" s="272">
        <v>122.45</v>
      </c>
      <c r="E265" s="272">
        <v>118.15</v>
      </c>
      <c r="F265" s="272">
        <v>115.7</v>
      </c>
      <c r="G265" s="272">
        <v>111.4</v>
      </c>
      <c r="H265" s="272">
        <v>124.9</v>
      </c>
      <c r="I265" s="272">
        <v>129.19999999999999</v>
      </c>
      <c r="J265" s="272">
        <v>131.65</v>
      </c>
      <c r="K265" s="271">
        <v>126.75</v>
      </c>
      <c r="L265" s="271">
        <v>120</v>
      </c>
      <c r="M265" s="271">
        <v>11.26788</v>
      </c>
      <c r="N265" s="1"/>
      <c r="O265" s="1"/>
    </row>
    <row r="266" spans="1:15" ht="12.75" customHeight="1">
      <c r="A266" s="30">
        <v>256</v>
      </c>
      <c r="B266" s="281" t="s">
        <v>407</v>
      </c>
      <c r="C266" s="271">
        <v>117.75</v>
      </c>
      <c r="D266" s="272">
        <v>118.64999999999999</v>
      </c>
      <c r="E266" s="272">
        <v>116.29999999999998</v>
      </c>
      <c r="F266" s="272">
        <v>114.85</v>
      </c>
      <c r="G266" s="272">
        <v>112.49999999999999</v>
      </c>
      <c r="H266" s="272">
        <v>120.09999999999998</v>
      </c>
      <c r="I266" s="272">
        <v>122.44999999999997</v>
      </c>
      <c r="J266" s="272">
        <v>123.89999999999998</v>
      </c>
      <c r="K266" s="271">
        <v>121</v>
      </c>
      <c r="L266" s="271">
        <v>117.2</v>
      </c>
      <c r="M266" s="271">
        <v>9.3486799999999999</v>
      </c>
      <c r="N266" s="1"/>
      <c r="O266" s="1"/>
    </row>
    <row r="267" spans="1:15" ht="12.75" customHeight="1">
      <c r="A267" s="30">
        <v>257</v>
      </c>
      <c r="B267" s="281" t="s">
        <v>138</v>
      </c>
      <c r="C267" s="271">
        <v>396.6</v>
      </c>
      <c r="D267" s="272">
        <v>394.83333333333331</v>
      </c>
      <c r="E267" s="272">
        <v>389.81666666666661</v>
      </c>
      <c r="F267" s="272">
        <v>383.0333333333333</v>
      </c>
      <c r="G267" s="272">
        <v>378.01666666666659</v>
      </c>
      <c r="H267" s="272">
        <v>401.61666666666662</v>
      </c>
      <c r="I267" s="272">
        <v>406.63333333333338</v>
      </c>
      <c r="J267" s="272">
        <v>413.41666666666663</v>
      </c>
      <c r="K267" s="271">
        <v>399.85</v>
      </c>
      <c r="L267" s="271">
        <v>388.05</v>
      </c>
      <c r="M267" s="271">
        <v>37.416870000000003</v>
      </c>
      <c r="N267" s="1"/>
      <c r="O267" s="1"/>
    </row>
    <row r="268" spans="1:15" ht="12.75" customHeight="1">
      <c r="A268" s="30">
        <v>258</v>
      </c>
      <c r="B268" s="281" t="s">
        <v>140</v>
      </c>
      <c r="C268" s="271">
        <v>568.6</v>
      </c>
      <c r="D268" s="272">
        <v>566.81666666666672</v>
      </c>
      <c r="E268" s="272">
        <v>560.58333333333348</v>
      </c>
      <c r="F268" s="272">
        <v>552.56666666666672</v>
      </c>
      <c r="G268" s="272">
        <v>546.33333333333348</v>
      </c>
      <c r="H268" s="272">
        <v>574.83333333333348</v>
      </c>
      <c r="I268" s="272">
        <v>581.06666666666683</v>
      </c>
      <c r="J268" s="272">
        <v>589.08333333333348</v>
      </c>
      <c r="K268" s="271">
        <v>573.04999999999995</v>
      </c>
      <c r="L268" s="271">
        <v>558.79999999999995</v>
      </c>
      <c r="M268" s="271">
        <v>20.965340000000001</v>
      </c>
      <c r="N268" s="1"/>
      <c r="O268" s="1"/>
    </row>
    <row r="269" spans="1:15" ht="12.75" customHeight="1">
      <c r="A269" s="30">
        <v>259</v>
      </c>
      <c r="B269" s="281" t="s">
        <v>801</v>
      </c>
      <c r="C269" s="271">
        <v>473.85</v>
      </c>
      <c r="D269" s="272">
        <v>474.51666666666671</v>
      </c>
      <c r="E269" s="272">
        <v>466.43333333333339</v>
      </c>
      <c r="F269" s="272">
        <v>459.01666666666671</v>
      </c>
      <c r="G269" s="272">
        <v>450.93333333333339</v>
      </c>
      <c r="H269" s="272">
        <v>481.93333333333339</v>
      </c>
      <c r="I269" s="272">
        <v>490.01666666666677</v>
      </c>
      <c r="J269" s="272">
        <v>497.43333333333339</v>
      </c>
      <c r="K269" s="271">
        <v>482.6</v>
      </c>
      <c r="L269" s="271">
        <v>467.1</v>
      </c>
      <c r="M269" s="271">
        <v>4.3465199999999999</v>
      </c>
      <c r="N269" s="1"/>
      <c r="O269" s="1"/>
    </row>
    <row r="270" spans="1:15" ht="12.75" customHeight="1">
      <c r="A270" s="30">
        <v>260</v>
      </c>
      <c r="B270" s="281" t="s">
        <v>802</v>
      </c>
      <c r="C270" s="271">
        <v>349.9</v>
      </c>
      <c r="D270" s="272">
        <v>350.18333333333334</v>
      </c>
      <c r="E270" s="272">
        <v>347.76666666666665</v>
      </c>
      <c r="F270" s="272">
        <v>345.63333333333333</v>
      </c>
      <c r="G270" s="272">
        <v>343.21666666666664</v>
      </c>
      <c r="H270" s="272">
        <v>352.31666666666666</v>
      </c>
      <c r="I270" s="272">
        <v>354.73333333333329</v>
      </c>
      <c r="J270" s="272">
        <v>356.86666666666667</v>
      </c>
      <c r="K270" s="271">
        <v>352.6</v>
      </c>
      <c r="L270" s="271">
        <v>348.05</v>
      </c>
      <c r="M270" s="271">
        <v>0.56315000000000004</v>
      </c>
      <c r="N270" s="1"/>
      <c r="O270" s="1"/>
    </row>
    <row r="271" spans="1:15" ht="12.75" customHeight="1">
      <c r="A271" s="30">
        <v>261</v>
      </c>
      <c r="B271" s="281" t="s">
        <v>408</v>
      </c>
      <c r="C271" s="271">
        <v>586.9</v>
      </c>
      <c r="D271" s="272">
        <v>588.85</v>
      </c>
      <c r="E271" s="272">
        <v>580.1</v>
      </c>
      <c r="F271" s="272">
        <v>573.29999999999995</v>
      </c>
      <c r="G271" s="272">
        <v>564.54999999999995</v>
      </c>
      <c r="H271" s="272">
        <v>595.65000000000009</v>
      </c>
      <c r="I271" s="272">
        <v>604.40000000000009</v>
      </c>
      <c r="J271" s="272">
        <v>611.20000000000016</v>
      </c>
      <c r="K271" s="271">
        <v>597.6</v>
      </c>
      <c r="L271" s="271">
        <v>582.04999999999995</v>
      </c>
      <c r="M271" s="271">
        <v>2.47506</v>
      </c>
      <c r="N271" s="1"/>
      <c r="O271" s="1"/>
    </row>
    <row r="272" spans="1:15" ht="12.75" customHeight="1">
      <c r="A272" s="30">
        <v>262</v>
      </c>
      <c r="B272" s="281" t="s">
        <v>409</v>
      </c>
      <c r="C272" s="271">
        <v>185</v>
      </c>
      <c r="D272" s="272">
        <v>184.83333333333334</v>
      </c>
      <c r="E272" s="272">
        <v>182.66666666666669</v>
      </c>
      <c r="F272" s="272">
        <v>180.33333333333334</v>
      </c>
      <c r="G272" s="272">
        <v>178.16666666666669</v>
      </c>
      <c r="H272" s="272">
        <v>187.16666666666669</v>
      </c>
      <c r="I272" s="272">
        <v>189.33333333333337</v>
      </c>
      <c r="J272" s="272">
        <v>191.66666666666669</v>
      </c>
      <c r="K272" s="271">
        <v>187</v>
      </c>
      <c r="L272" s="271">
        <v>182.5</v>
      </c>
      <c r="M272" s="271">
        <v>9.4885999999999999</v>
      </c>
      <c r="N272" s="1"/>
      <c r="O272" s="1"/>
    </row>
    <row r="273" spans="1:15" ht="12.75" customHeight="1">
      <c r="A273" s="30">
        <v>263</v>
      </c>
      <c r="B273" s="281" t="s">
        <v>410</v>
      </c>
      <c r="C273" s="271">
        <v>572.04999999999995</v>
      </c>
      <c r="D273" s="272">
        <v>573.35</v>
      </c>
      <c r="E273" s="272">
        <v>568.90000000000009</v>
      </c>
      <c r="F273" s="272">
        <v>565.75000000000011</v>
      </c>
      <c r="G273" s="272">
        <v>561.30000000000018</v>
      </c>
      <c r="H273" s="272">
        <v>576.5</v>
      </c>
      <c r="I273" s="272">
        <v>580.95000000000005</v>
      </c>
      <c r="J273" s="272">
        <v>584.09999999999991</v>
      </c>
      <c r="K273" s="271">
        <v>577.79999999999995</v>
      </c>
      <c r="L273" s="271">
        <v>570.20000000000005</v>
      </c>
      <c r="M273" s="271">
        <v>1.91469</v>
      </c>
      <c r="N273" s="1"/>
      <c r="O273" s="1"/>
    </row>
    <row r="274" spans="1:15" ht="12.75" customHeight="1">
      <c r="A274" s="30">
        <v>264</v>
      </c>
      <c r="B274" s="281" t="s">
        <v>411</v>
      </c>
      <c r="C274" s="271">
        <v>1404.2</v>
      </c>
      <c r="D274" s="272">
        <v>1395.3166666666666</v>
      </c>
      <c r="E274" s="272">
        <v>1345.9333333333332</v>
      </c>
      <c r="F274" s="272">
        <v>1287.6666666666665</v>
      </c>
      <c r="G274" s="272">
        <v>1238.2833333333331</v>
      </c>
      <c r="H274" s="272">
        <v>1453.5833333333333</v>
      </c>
      <c r="I274" s="272">
        <v>1502.9666666666665</v>
      </c>
      <c r="J274" s="272">
        <v>1561.2333333333333</v>
      </c>
      <c r="K274" s="271">
        <v>1444.7</v>
      </c>
      <c r="L274" s="271">
        <v>1337.05</v>
      </c>
      <c r="M274" s="271">
        <v>6.3103499999999997</v>
      </c>
      <c r="N274" s="1"/>
      <c r="O274" s="1"/>
    </row>
    <row r="275" spans="1:15" ht="12.75" customHeight="1">
      <c r="A275" s="30">
        <v>265</v>
      </c>
      <c r="B275" s="281" t="s">
        <v>412</v>
      </c>
      <c r="C275" s="271">
        <v>261.25</v>
      </c>
      <c r="D275" s="272">
        <v>260.05</v>
      </c>
      <c r="E275" s="272">
        <v>256.85000000000002</v>
      </c>
      <c r="F275" s="272">
        <v>252.45000000000002</v>
      </c>
      <c r="G275" s="272">
        <v>249.25000000000003</v>
      </c>
      <c r="H275" s="272">
        <v>264.45000000000005</v>
      </c>
      <c r="I275" s="272">
        <v>267.64999999999998</v>
      </c>
      <c r="J275" s="272">
        <v>272.05</v>
      </c>
      <c r="K275" s="271">
        <v>263.25</v>
      </c>
      <c r="L275" s="271">
        <v>255.65</v>
      </c>
      <c r="M275" s="271">
        <v>0.68606</v>
      </c>
      <c r="N275" s="1"/>
      <c r="O275" s="1"/>
    </row>
    <row r="276" spans="1:15" ht="12.75" customHeight="1">
      <c r="A276" s="30">
        <v>266</v>
      </c>
      <c r="B276" s="281" t="s">
        <v>413</v>
      </c>
      <c r="C276" s="271">
        <v>523.79999999999995</v>
      </c>
      <c r="D276" s="272">
        <v>526.08333333333326</v>
      </c>
      <c r="E276" s="272">
        <v>518.76666666666654</v>
      </c>
      <c r="F276" s="272">
        <v>513.73333333333323</v>
      </c>
      <c r="G276" s="272">
        <v>506.41666666666652</v>
      </c>
      <c r="H276" s="272">
        <v>531.11666666666656</v>
      </c>
      <c r="I276" s="272">
        <v>538.43333333333317</v>
      </c>
      <c r="J276" s="272">
        <v>543.46666666666658</v>
      </c>
      <c r="K276" s="271">
        <v>533.4</v>
      </c>
      <c r="L276" s="271">
        <v>521.04999999999995</v>
      </c>
      <c r="M276" s="271">
        <v>4.7549200000000003</v>
      </c>
      <c r="N276" s="1"/>
      <c r="O276" s="1"/>
    </row>
    <row r="277" spans="1:15" ht="12.75" customHeight="1">
      <c r="A277" s="30">
        <v>267</v>
      </c>
      <c r="B277" s="281" t="s">
        <v>414</v>
      </c>
      <c r="C277" s="271">
        <v>257.95</v>
      </c>
      <c r="D277" s="272">
        <v>260.65000000000003</v>
      </c>
      <c r="E277" s="272">
        <v>251.30000000000007</v>
      </c>
      <c r="F277" s="272">
        <v>244.65000000000003</v>
      </c>
      <c r="G277" s="272">
        <v>235.30000000000007</v>
      </c>
      <c r="H277" s="272">
        <v>267.30000000000007</v>
      </c>
      <c r="I277" s="272">
        <v>276.65000000000009</v>
      </c>
      <c r="J277" s="272">
        <v>283.30000000000007</v>
      </c>
      <c r="K277" s="271">
        <v>270</v>
      </c>
      <c r="L277" s="271">
        <v>254</v>
      </c>
      <c r="M277" s="271">
        <v>13.960279999999999</v>
      </c>
      <c r="N277" s="1"/>
      <c r="O277" s="1"/>
    </row>
    <row r="278" spans="1:15" ht="12.75" customHeight="1">
      <c r="A278" s="30">
        <v>268</v>
      </c>
      <c r="B278" s="281" t="s">
        <v>415</v>
      </c>
      <c r="C278" s="271">
        <v>1137.2</v>
      </c>
      <c r="D278" s="272">
        <v>1140.1166666666668</v>
      </c>
      <c r="E278" s="272">
        <v>1125.5833333333335</v>
      </c>
      <c r="F278" s="272">
        <v>1113.9666666666667</v>
      </c>
      <c r="G278" s="272">
        <v>1099.4333333333334</v>
      </c>
      <c r="H278" s="272">
        <v>1151.7333333333336</v>
      </c>
      <c r="I278" s="272">
        <v>1166.2666666666669</v>
      </c>
      <c r="J278" s="272">
        <v>1177.8833333333337</v>
      </c>
      <c r="K278" s="271">
        <v>1154.6500000000001</v>
      </c>
      <c r="L278" s="271">
        <v>1128.5</v>
      </c>
      <c r="M278" s="271">
        <v>0.98028999999999999</v>
      </c>
      <c r="N278" s="1"/>
      <c r="O278" s="1"/>
    </row>
    <row r="279" spans="1:15" ht="12.75" customHeight="1">
      <c r="A279" s="30">
        <v>269</v>
      </c>
      <c r="B279" s="281" t="s">
        <v>416</v>
      </c>
      <c r="C279" s="271">
        <v>369.7</v>
      </c>
      <c r="D279" s="272">
        <v>371.90000000000003</v>
      </c>
      <c r="E279" s="272">
        <v>366.80000000000007</v>
      </c>
      <c r="F279" s="272">
        <v>363.90000000000003</v>
      </c>
      <c r="G279" s="272">
        <v>358.80000000000007</v>
      </c>
      <c r="H279" s="272">
        <v>374.80000000000007</v>
      </c>
      <c r="I279" s="272">
        <v>379.90000000000009</v>
      </c>
      <c r="J279" s="272">
        <v>382.80000000000007</v>
      </c>
      <c r="K279" s="271">
        <v>377</v>
      </c>
      <c r="L279" s="271">
        <v>369</v>
      </c>
      <c r="M279" s="271">
        <v>0.49480000000000002</v>
      </c>
      <c r="N279" s="1"/>
      <c r="O279" s="1"/>
    </row>
    <row r="280" spans="1:15" ht="12.75" customHeight="1">
      <c r="A280" s="30">
        <v>270</v>
      </c>
      <c r="B280" s="281" t="s">
        <v>803</v>
      </c>
      <c r="C280" s="271">
        <v>69.25</v>
      </c>
      <c r="D280" s="272">
        <v>69.850000000000009</v>
      </c>
      <c r="E280" s="272">
        <v>68.40000000000002</v>
      </c>
      <c r="F280" s="272">
        <v>67.550000000000011</v>
      </c>
      <c r="G280" s="272">
        <v>66.100000000000023</v>
      </c>
      <c r="H280" s="272">
        <v>70.700000000000017</v>
      </c>
      <c r="I280" s="272">
        <v>72.150000000000006</v>
      </c>
      <c r="J280" s="272">
        <v>73.000000000000014</v>
      </c>
      <c r="K280" s="271">
        <v>71.3</v>
      </c>
      <c r="L280" s="271">
        <v>69</v>
      </c>
      <c r="M280" s="271">
        <v>9.1615500000000001</v>
      </c>
      <c r="N280" s="1"/>
      <c r="O280" s="1"/>
    </row>
    <row r="281" spans="1:15" ht="12.75" customHeight="1">
      <c r="A281" s="30">
        <v>271</v>
      </c>
      <c r="B281" s="281" t="s">
        <v>417</v>
      </c>
      <c r="C281" s="271">
        <v>498.45</v>
      </c>
      <c r="D281" s="272">
        <v>497.18333333333334</v>
      </c>
      <c r="E281" s="272">
        <v>491.26666666666665</v>
      </c>
      <c r="F281" s="272">
        <v>484.08333333333331</v>
      </c>
      <c r="G281" s="272">
        <v>478.16666666666663</v>
      </c>
      <c r="H281" s="272">
        <v>504.36666666666667</v>
      </c>
      <c r="I281" s="272">
        <v>510.2833333333333</v>
      </c>
      <c r="J281" s="272">
        <v>517.4666666666667</v>
      </c>
      <c r="K281" s="271">
        <v>503.1</v>
      </c>
      <c r="L281" s="271">
        <v>490</v>
      </c>
      <c r="M281" s="271">
        <v>1.5672200000000001</v>
      </c>
      <c r="N281" s="1"/>
      <c r="O281" s="1"/>
    </row>
    <row r="282" spans="1:15" ht="12.75" customHeight="1">
      <c r="A282" s="30">
        <v>272</v>
      </c>
      <c r="B282" s="281" t="s">
        <v>418</v>
      </c>
      <c r="C282" s="271">
        <v>62.7</v>
      </c>
      <c r="D282" s="272">
        <v>62.466666666666669</v>
      </c>
      <c r="E282" s="272">
        <v>61.733333333333334</v>
      </c>
      <c r="F282" s="272">
        <v>60.766666666666666</v>
      </c>
      <c r="G282" s="272">
        <v>60.033333333333331</v>
      </c>
      <c r="H282" s="272">
        <v>63.433333333333337</v>
      </c>
      <c r="I282" s="272">
        <v>64.166666666666671</v>
      </c>
      <c r="J282" s="272">
        <v>65.13333333333334</v>
      </c>
      <c r="K282" s="271">
        <v>63.2</v>
      </c>
      <c r="L282" s="271">
        <v>61.5</v>
      </c>
      <c r="M282" s="271">
        <v>44.326309999999999</v>
      </c>
      <c r="N282" s="1"/>
      <c r="O282" s="1"/>
    </row>
    <row r="283" spans="1:15" ht="12.75" customHeight="1">
      <c r="A283" s="30">
        <v>273</v>
      </c>
      <c r="B283" s="281" t="s">
        <v>419</v>
      </c>
      <c r="C283" s="271">
        <v>399.5</v>
      </c>
      <c r="D283" s="272">
        <v>402.25</v>
      </c>
      <c r="E283" s="272">
        <v>393.4</v>
      </c>
      <c r="F283" s="272">
        <v>387.29999999999995</v>
      </c>
      <c r="G283" s="272">
        <v>378.44999999999993</v>
      </c>
      <c r="H283" s="272">
        <v>408.35</v>
      </c>
      <c r="I283" s="272">
        <v>417.20000000000005</v>
      </c>
      <c r="J283" s="272">
        <v>423.30000000000007</v>
      </c>
      <c r="K283" s="271">
        <v>411.1</v>
      </c>
      <c r="L283" s="271">
        <v>396.15</v>
      </c>
      <c r="M283" s="271">
        <v>3.5350299999999999</v>
      </c>
      <c r="N283" s="1"/>
      <c r="O283" s="1"/>
    </row>
    <row r="284" spans="1:15" ht="12.75" customHeight="1">
      <c r="A284" s="30">
        <v>274</v>
      </c>
      <c r="B284" s="281" t="s">
        <v>141</v>
      </c>
      <c r="C284" s="271">
        <v>1828.35</v>
      </c>
      <c r="D284" s="272">
        <v>1832.8833333333332</v>
      </c>
      <c r="E284" s="272">
        <v>1816.5166666666664</v>
      </c>
      <c r="F284" s="272">
        <v>1804.6833333333332</v>
      </c>
      <c r="G284" s="272">
        <v>1788.3166666666664</v>
      </c>
      <c r="H284" s="272">
        <v>1844.7166666666665</v>
      </c>
      <c r="I284" s="272">
        <v>1861.0833333333333</v>
      </c>
      <c r="J284" s="272">
        <v>1872.9166666666665</v>
      </c>
      <c r="K284" s="271">
        <v>1849.25</v>
      </c>
      <c r="L284" s="271">
        <v>1821.05</v>
      </c>
      <c r="M284" s="271">
        <v>16.573270000000001</v>
      </c>
      <c r="N284" s="1"/>
      <c r="O284" s="1"/>
    </row>
    <row r="285" spans="1:15" ht="12.75" customHeight="1">
      <c r="A285" s="30">
        <v>275</v>
      </c>
      <c r="B285" s="281" t="s">
        <v>785</v>
      </c>
      <c r="C285" s="271">
        <v>1257.4000000000001</v>
      </c>
      <c r="D285" s="272">
        <v>1255.8</v>
      </c>
      <c r="E285" s="272">
        <v>1241.5999999999999</v>
      </c>
      <c r="F285" s="272">
        <v>1225.8</v>
      </c>
      <c r="G285" s="272">
        <v>1211.5999999999999</v>
      </c>
      <c r="H285" s="272">
        <v>1271.5999999999999</v>
      </c>
      <c r="I285" s="272">
        <v>1285.8000000000002</v>
      </c>
      <c r="J285" s="272">
        <v>1301.5999999999999</v>
      </c>
      <c r="K285" s="271">
        <v>1270</v>
      </c>
      <c r="L285" s="271">
        <v>1240</v>
      </c>
      <c r="M285" s="271">
        <v>0.16988</v>
      </c>
      <c r="N285" s="1"/>
      <c r="O285" s="1"/>
    </row>
    <row r="286" spans="1:15" ht="12.75" customHeight="1">
      <c r="A286" s="30">
        <v>276</v>
      </c>
      <c r="B286" s="281" t="s">
        <v>142</v>
      </c>
      <c r="C286" s="271">
        <v>74.099999999999994</v>
      </c>
      <c r="D286" s="272">
        <v>74.100000000000009</v>
      </c>
      <c r="E286" s="272">
        <v>73.250000000000014</v>
      </c>
      <c r="F286" s="272">
        <v>72.400000000000006</v>
      </c>
      <c r="G286" s="272">
        <v>71.550000000000011</v>
      </c>
      <c r="H286" s="272">
        <v>74.950000000000017</v>
      </c>
      <c r="I286" s="272">
        <v>75.800000000000011</v>
      </c>
      <c r="J286" s="272">
        <v>76.65000000000002</v>
      </c>
      <c r="K286" s="271">
        <v>74.95</v>
      </c>
      <c r="L286" s="271">
        <v>73.25</v>
      </c>
      <c r="M286" s="271">
        <v>33.272129999999997</v>
      </c>
      <c r="N286" s="1"/>
      <c r="O286" s="1"/>
    </row>
    <row r="287" spans="1:15" ht="12.75" customHeight="1">
      <c r="A287" s="30">
        <v>277</v>
      </c>
      <c r="B287" s="281" t="s">
        <v>147</v>
      </c>
      <c r="C287" s="271">
        <v>3586.25</v>
      </c>
      <c r="D287" s="272">
        <v>3573.4166666666665</v>
      </c>
      <c r="E287" s="272">
        <v>3538.3833333333332</v>
      </c>
      <c r="F287" s="272">
        <v>3490.5166666666669</v>
      </c>
      <c r="G287" s="272">
        <v>3455.4833333333336</v>
      </c>
      <c r="H287" s="272">
        <v>3621.2833333333328</v>
      </c>
      <c r="I287" s="272">
        <v>3656.3166666666666</v>
      </c>
      <c r="J287" s="272">
        <v>3704.1833333333325</v>
      </c>
      <c r="K287" s="271">
        <v>3608.45</v>
      </c>
      <c r="L287" s="271">
        <v>3525.55</v>
      </c>
      <c r="M287" s="271">
        <v>2.78729</v>
      </c>
      <c r="N287" s="1"/>
      <c r="O287" s="1"/>
    </row>
    <row r="288" spans="1:15" ht="12.75" customHeight="1">
      <c r="A288" s="30">
        <v>278</v>
      </c>
      <c r="B288" s="281" t="s">
        <v>144</v>
      </c>
      <c r="C288" s="271">
        <v>378.8</v>
      </c>
      <c r="D288" s="272">
        <v>378.11666666666673</v>
      </c>
      <c r="E288" s="272">
        <v>374.38333333333344</v>
      </c>
      <c r="F288" s="272">
        <v>369.9666666666667</v>
      </c>
      <c r="G288" s="272">
        <v>366.23333333333341</v>
      </c>
      <c r="H288" s="272">
        <v>382.53333333333347</v>
      </c>
      <c r="I288" s="272">
        <v>386.26666666666671</v>
      </c>
      <c r="J288" s="272">
        <v>390.68333333333351</v>
      </c>
      <c r="K288" s="271">
        <v>381.85</v>
      </c>
      <c r="L288" s="271">
        <v>373.7</v>
      </c>
      <c r="M288" s="271">
        <v>19.185289999999998</v>
      </c>
      <c r="N288" s="1"/>
      <c r="O288" s="1"/>
    </row>
    <row r="289" spans="1:15" ht="12.75" customHeight="1">
      <c r="A289" s="30">
        <v>279</v>
      </c>
      <c r="B289" s="281" t="s">
        <v>420</v>
      </c>
      <c r="C289" s="271">
        <v>10562.45</v>
      </c>
      <c r="D289" s="272">
        <v>10570.816666666668</v>
      </c>
      <c r="E289" s="272">
        <v>10471.633333333335</v>
      </c>
      <c r="F289" s="272">
        <v>10380.816666666668</v>
      </c>
      <c r="G289" s="272">
        <v>10281.633333333335</v>
      </c>
      <c r="H289" s="272">
        <v>10661.633333333335</v>
      </c>
      <c r="I289" s="272">
        <v>10760.816666666666</v>
      </c>
      <c r="J289" s="272">
        <v>10851.633333333335</v>
      </c>
      <c r="K289" s="271">
        <v>10670</v>
      </c>
      <c r="L289" s="271">
        <v>10480</v>
      </c>
      <c r="M289" s="271">
        <v>5.6930000000000001E-2</v>
      </c>
      <c r="N289" s="1"/>
      <c r="O289" s="1"/>
    </row>
    <row r="290" spans="1:15" ht="12.75" customHeight="1">
      <c r="A290" s="30">
        <v>280</v>
      </c>
      <c r="B290" s="281" t="s">
        <v>146</v>
      </c>
      <c r="C290" s="271">
        <v>4856.6000000000004</v>
      </c>
      <c r="D290" s="272">
        <v>4857.3666666666668</v>
      </c>
      <c r="E290" s="272">
        <v>4785.7333333333336</v>
      </c>
      <c r="F290" s="272">
        <v>4714.8666666666668</v>
      </c>
      <c r="G290" s="272">
        <v>4643.2333333333336</v>
      </c>
      <c r="H290" s="272">
        <v>4928.2333333333336</v>
      </c>
      <c r="I290" s="272">
        <v>4999.8666666666668</v>
      </c>
      <c r="J290" s="272">
        <v>5070.7333333333336</v>
      </c>
      <c r="K290" s="271">
        <v>4929</v>
      </c>
      <c r="L290" s="271">
        <v>4786.5</v>
      </c>
      <c r="M290" s="271">
        <v>2.3123399999999998</v>
      </c>
      <c r="N290" s="1"/>
      <c r="O290" s="1"/>
    </row>
    <row r="291" spans="1:15" ht="12.75" customHeight="1">
      <c r="A291" s="30">
        <v>281</v>
      </c>
      <c r="B291" s="281" t="s">
        <v>145</v>
      </c>
      <c r="C291" s="271">
        <v>1855.15</v>
      </c>
      <c r="D291" s="272">
        <v>1848.1333333333332</v>
      </c>
      <c r="E291" s="272">
        <v>1829.2666666666664</v>
      </c>
      <c r="F291" s="272">
        <v>1803.3833333333332</v>
      </c>
      <c r="G291" s="272">
        <v>1784.5166666666664</v>
      </c>
      <c r="H291" s="272">
        <v>1874.0166666666664</v>
      </c>
      <c r="I291" s="272">
        <v>1892.8833333333332</v>
      </c>
      <c r="J291" s="272">
        <v>1918.7666666666664</v>
      </c>
      <c r="K291" s="271">
        <v>1867</v>
      </c>
      <c r="L291" s="271">
        <v>1822.25</v>
      </c>
      <c r="M291" s="271">
        <v>34.220739999999999</v>
      </c>
      <c r="N291" s="1"/>
      <c r="O291" s="1"/>
    </row>
    <row r="292" spans="1:15" ht="12.75" customHeight="1">
      <c r="A292" s="30">
        <v>282</v>
      </c>
      <c r="B292" s="281" t="s">
        <v>856</v>
      </c>
      <c r="C292" s="271">
        <v>363.65</v>
      </c>
      <c r="D292" s="272">
        <v>364.61666666666662</v>
      </c>
      <c r="E292" s="272">
        <v>360.53333333333325</v>
      </c>
      <c r="F292" s="272">
        <v>357.41666666666663</v>
      </c>
      <c r="G292" s="272">
        <v>353.33333333333326</v>
      </c>
      <c r="H292" s="272">
        <v>367.73333333333323</v>
      </c>
      <c r="I292" s="272">
        <v>371.81666666666661</v>
      </c>
      <c r="J292" s="272">
        <v>374.93333333333322</v>
      </c>
      <c r="K292" s="271">
        <v>368.7</v>
      </c>
      <c r="L292" s="271">
        <v>361.5</v>
      </c>
      <c r="M292" s="271">
        <v>1.45316</v>
      </c>
      <c r="N292" s="1"/>
      <c r="O292" s="1"/>
    </row>
    <row r="293" spans="1:15" ht="12.75" customHeight="1">
      <c r="A293" s="30">
        <v>283</v>
      </c>
      <c r="B293" s="281" t="s">
        <v>266</v>
      </c>
      <c r="C293" s="271">
        <v>558.85</v>
      </c>
      <c r="D293" s="272">
        <v>557.76666666666677</v>
      </c>
      <c r="E293" s="272">
        <v>551.73333333333358</v>
      </c>
      <c r="F293" s="272">
        <v>544.61666666666679</v>
      </c>
      <c r="G293" s="272">
        <v>538.5833333333336</v>
      </c>
      <c r="H293" s="272">
        <v>564.88333333333355</v>
      </c>
      <c r="I293" s="272">
        <v>570.91666666666663</v>
      </c>
      <c r="J293" s="272">
        <v>578.03333333333353</v>
      </c>
      <c r="K293" s="271">
        <v>563.79999999999995</v>
      </c>
      <c r="L293" s="271">
        <v>550.65</v>
      </c>
      <c r="M293" s="271">
        <v>16.95655</v>
      </c>
      <c r="N293" s="1"/>
      <c r="O293" s="1"/>
    </row>
    <row r="294" spans="1:15" ht="12.75" customHeight="1">
      <c r="A294" s="30">
        <v>284</v>
      </c>
      <c r="B294" s="281" t="s">
        <v>805</v>
      </c>
      <c r="C294" s="271">
        <v>311.2</v>
      </c>
      <c r="D294" s="272">
        <v>312.15000000000003</v>
      </c>
      <c r="E294" s="272">
        <v>307.05000000000007</v>
      </c>
      <c r="F294" s="272">
        <v>302.90000000000003</v>
      </c>
      <c r="G294" s="272">
        <v>297.80000000000007</v>
      </c>
      <c r="H294" s="272">
        <v>316.30000000000007</v>
      </c>
      <c r="I294" s="272">
        <v>321.40000000000009</v>
      </c>
      <c r="J294" s="272">
        <v>325.55000000000007</v>
      </c>
      <c r="K294" s="271">
        <v>317.25</v>
      </c>
      <c r="L294" s="271">
        <v>308</v>
      </c>
      <c r="M294" s="271">
        <v>10.471270000000001</v>
      </c>
      <c r="N294" s="1"/>
      <c r="O294" s="1"/>
    </row>
    <row r="295" spans="1:15" ht="12.75" customHeight="1">
      <c r="A295" s="30">
        <v>285</v>
      </c>
      <c r="B295" s="281" t="s">
        <v>421</v>
      </c>
      <c r="C295" s="271">
        <v>3490</v>
      </c>
      <c r="D295" s="272">
        <v>3536.15</v>
      </c>
      <c r="E295" s="272">
        <v>3434.3500000000004</v>
      </c>
      <c r="F295" s="272">
        <v>3378.7000000000003</v>
      </c>
      <c r="G295" s="272">
        <v>3276.9000000000005</v>
      </c>
      <c r="H295" s="272">
        <v>3591.8</v>
      </c>
      <c r="I295" s="272">
        <v>3693.6000000000004</v>
      </c>
      <c r="J295" s="272">
        <v>3749.25</v>
      </c>
      <c r="K295" s="271">
        <v>3637.95</v>
      </c>
      <c r="L295" s="271">
        <v>3480.5</v>
      </c>
      <c r="M295" s="271">
        <v>0.60175999999999996</v>
      </c>
      <c r="N295" s="1"/>
      <c r="O295" s="1"/>
    </row>
    <row r="296" spans="1:15" ht="12.75" customHeight="1">
      <c r="A296" s="30">
        <v>286</v>
      </c>
      <c r="B296" s="281" t="s">
        <v>148</v>
      </c>
      <c r="C296" s="271">
        <v>669.85</v>
      </c>
      <c r="D296" s="272">
        <v>667.58333333333337</v>
      </c>
      <c r="E296" s="272">
        <v>662.36666666666679</v>
      </c>
      <c r="F296" s="272">
        <v>654.88333333333344</v>
      </c>
      <c r="G296" s="272">
        <v>649.66666666666686</v>
      </c>
      <c r="H296" s="272">
        <v>675.06666666666672</v>
      </c>
      <c r="I296" s="272">
        <v>680.28333333333319</v>
      </c>
      <c r="J296" s="272">
        <v>687.76666666666665</v>
      </c>
      <c r="K296" s="271">
        <v>672.8</v>
      </c>
      <c r="L296" s="271">
        <v>660.1</v>
      </c>
      <c r="M296" s="271">
        <v>8.9315899999999999</v>
      </c>
      <c r="N296" s="1"/>
      <c r="O296" s="1"/>
    </row>
    <row r="297" spans="1:15" ht="12.75" customHeight="1">
      <c r="A297" s="30">
        <v>287</v>
      </c>
      <c r="B297" s="281" t="s">
        <v>422</v>
      </c>
      <c r="C297" s="271">
        <v>1803.3</v>
      </c>
      <c r="D297" s="272">
        <v>1820.7166666666665</v>
      </c>
      <c r="E297" s="272">
        <v>1774.583333333333</v>
      </c>
      <c r="F297" s="272">
        <v>1745.8666666666666</v>
      </c>
      <c r="G297" s="272">
        <v>1699.7333333333331</v>
      </c>
      <c r="H297" s="272">
        <v>1849.4333333333329</v>
      </c>
      <c r="I297" s="272">
        <v>1895.5666666666666</v>
      </c>
      <c r="J297" s="272">
        <v>1924.2833333333328</v>
      </c>
      <c r="K297" s="271">
        <v>1866.85</v>
      </c>
      <c r="L297" s="271">
        <v>1792</v>
      </c>
      <c r="M297" s="271">
        <v>2.0965799999999999</v>
      </c>
      <c r="N297" s="1"/>
      <c r="O297" s="1"/>
    </row>
    <row r="298" spans="1:15" ht="12.75" customHeight="1">
      <c r="A298" s="30">
        <v>288</v>
      </c>
      <c r="B298" s="281" t="s">
        <v>423</v>
      </c>
      <c r="C298" s="271">
        <v>39.4</v>
      </c>
      <c r="D298" s="272">
        <v>39.583333333333336</v>
      </c>
      <c r="E298" s="272">
        <v>39.016666666666673</v>
      </c>
      <c r="F298" s="272">
        <v>38.63333333333334</v>
      </c>
      <c r="G298" s="272">
        <v>38.066666666666677</v>
      </c>
      <c r="H298" s="272">
        <v>39.966666666666669</v>
      </c>
      <c r="I298" s="272">
        <v>40.533333333333331</v>
      </c>
      <c r="J298" s="272">
        <v>40.916666666666664</v>
      </c>
      <c r="K298" s="271">
        <v>40.15</v>
      </c>
      <c r="L298" s="271">
        <v>39.200000000000003</v>
      </c>
      <c r="M298" s="271">
        <v>10.460140000000001</v>
      </c>
      <c r="N298" s="1"/>
      <c r="O298" s="1"/>
    </row>
    <row r="299" spans="1:15" ht="12.75" customHeight="1">
      <c r="A299" s="30">
        <v>289</v>
      </c>
      <c r="B299" s="281" t="s">
        <v>424</v>
      </c>
      <c r="C299" s="271">
        <v>161.65</v>
      </c>
      <c r="D299" s="272">
        <v>161.29999999999998</v>
      </c>
      <c r="E299" s="272">
        <v>160.09999999999997</v>
      </c>
      <c r="F299" s="272">
        <v>158.54999999999998</v>
      </c>
      <c r="G299" s="272">
        <v>157.34999999999997</v>
      </c>
      <c r="H299" s="272">
        <v>162.84999999999997</v>
      </c>
      <c r="I299" s="272">
        <v>164.04999999999995</v>
      </c>
      <c r="J299" s="272">
        <v>165.59999999999997</v>
      </c>
      <c r="K299" s="271">
        <v>162.5</v>
      </c>
      <c r="L299" s="271">
        <v>159.75</v>
      </c>
      <c r="M299" s="271">
        <v>1.76509</v>
      </c>
      <c r="N299" s="1"/>
      <c r="O299" s="1"/>
    </row>
    <row r="300" spans="1:15" ht="12.75" customHeight="1">
      <c r="A300" s="30">
        <v>290</v>
      </c>
      <c r="B300" s="281" t="s">
        <v>160</v>
      </c>
      <c r="C300" s="271">
        <v>83466.600000000006</v>
      </c>
      <c r="D300" s="272">
        <v>84437.166666666672</v>
      </c>
      <c r="E300" s="272">
        <v>81639.433333333349</v>
      </c>
      <c r="F300" s="272">
        <v>79812.266666666677</v>
      </c>
      <c r="G300" s="272">
        <v>77014.533333333355</v>
      </c>
      <c r="H300" s="272">
        <v>86264.333333333343</v>
      </c>
      <c r="I300" s="272">
        <v>89062.066666666651</v>
      </c>
      <c r="J300" s="272">
        <v>90889.233333333337</v>
      </c>
      <c r="K300" s="271">
        <v>87234.9</v>
      </c>
      <c r="L300" s="271">
        <v>82610</v>
      </c>
      <c r="M300" s="271">
        <v>0.26091999999999999</v>
      </c>
      <c r="N300" s="1"/>
      <c r="O300" s="1"/>
    </row>
    <row r="301" spans="1:15" ht="12.75" customHeight="1">
      <c r="A301" s="30">
        <v>291</v>
      </c>
      <c r="B301" s="281" t="s">
        <v>857</v>
      </c>
      <c r="C301" s="271">
        <v>1469.1</v>
      </c>
      <c r="D301" s="272">
        <v>1455.3666666666668</v>
      </c>
      <c r="E301" s="272">
        <v>1408.7333333333336</v>
      </c>
      <c r="F301" s="272">
        <v>1348.3666666666668</v>
      </c>
      <c r="G301" s="272">
        <v>1301.7333333333336</v>
      </c>
      <c r="H301" s="272">
        <v>1515.7333333333336</v>
      </c>
      <c r="I301" s="272">
        <v>1562.3666666666668</v>
      </c>
      <c r="J301" s="272">
        <v>1622.7333333333336</v>
      </c>
      <c r="K301" s="271">
        <v>1502</v>
      </c>
      <c r="L301" s="271">
        <v>1395</v>
      </c>
      <c r="M301" s="271">
        <v>5.0796599999999996</v>
      </c>
      <c r="N301" s="1"/>
      <c r="O301" s="1"/>
    </row>
    <row r="302" spans="1:15" ht="12.75" customHeight="1">
      <c r="A302" s="30">
        <v>292</v>
      </c>
      <c r="B302" s="281" t="s">
        <v>804</v>
      </c>
      <c r="C302" s="271">
        <v>1055.25</v>
      </c>
      <c r="D302" s="272">
        <v>1059.3999999999999</v>
      </c>
      <c r="E302" s="272">
        <v>1036.4499999999998</v>
      </c>
      <c r="F302" s="272">
        <v>1017.6499999999999</v>
      </c>
      <c r="G302" s="272">
        <v>994.69999999999982</v>
      </c>
      <c r="H302" s="272">
        <v>1078.1999999999998</v>
      </c>
      <c r="I302" s="272">
        <v>1101.1500000000001</v>
      </c>
      <c r="J302" s="272">
        <v>1119.9499999999998</v>
      </c>
      <c r="K302" s="271">
        <v>1082.3499999999999</v>
      </c>
      <c r="L302" s="271">
        <v>1040.5999999999999</v>
      </c>
      <c r="M302" s="271">
        <v>2.4604900000000001</v>
      </c>
      <c r="N302" s="1"/>
      <c r="O302" s="1"/>
    </row>
    <row r="303" spans="1:15" ht="12.75" customHeight="1">
      <c r="A303" s="30">
        <v>293</v>
      </c>
      <c r="B303" s="281" t="s">
        <v>157</v>
      </c>
      <c r="C303" s="271">
        <v>812.3</v>
      </c>
      <c r="D303" s="272">
        <v>810.80000000000007</v>
      </c>
      <c r="E303" s="272">
        <v>798.85000000000014</v>
      </c>
      <c r="F303" s="272">
        <v>785.40000000000009</v>
      </c>
      <c r="G303" s="272">
        <v>773.45000000000016</v>
      </c>
      <c r="H303" s="272">
        <v>824.25000000000011</v>
      </c>
      <c r="I303" s="272">
        <v>836.20000000000016</v>
      </c>
      <c r="J303" s="272">
        <v>849.65000000000009</v>
      </c>
      <c r="K303" s="271">
        <v>822.75</v>
      </c>
      <c r="L303" s="271">
        <v>797.35</v>
      </c>
      <c r="M303" s="271">
        <v>10.77234</v>
      </c>
      <c r="N303" s="1"/>
      <c r="O303" s="1"/>
    </row>
    <row r="304" spans="1:15" ht="12.75" customHeight="1">
      <c r="A304" s="30">
        <v>294</v>
      </c>
      <c r="B304" s="281" t="s">
        <v>150</v>
      </c>
      <c r="C304" s="271">
        <v>196.9</v>
      </c>
      <c r="D304" s="272">
        <v>196.13333333333333</v>
      </c>
      <c r="E304" s="272">
        <v>194.61666666666665</v>
      </c>
      <c r="F304" s="272">
        <v>192.33333333333331</v>
      </c>
      <c r="G304" s="272">
        <v>190.81666666666663</v>
      </c>
      <c r="H304" s="272">
        <v>198.41666666666666</v>
      </c>
      <c r="I304" s="272">
        <v>199.93333333333331</v>
      </c>
      <c r="J304" s="272">
        <v>202.21666666666667</v>
      </c>
      <c r="K304" s="271">
        <v>197.65</v>
      </c>
      <c r="L304" s="271">
        <v>193.85</v>
      </c>
      <c r="M304" s="271">
        <v>17.577999999999999</v>
      </c>
      <c r="N304" s="1"/>
      <c r="O304" s="1"/>
    </row>
    <row r="305" spans="1:15" ht="12.75" customHeight="1">
      <c r="A305" s="30">
        <v>295</v>
      </c>
      <c r="B305" s="281" t="s">
        <v>149</v>
      </c>
      <c r="C305" s="271">
        <v>1268.05</v>
      </c>
      <c r="D305" s="272">
        <v>1269.3333333333333</v>
      </c>
      <c r="E305" s="272">
        <v>1258.9666666666665</v>
      </c>
      <c r="F305" s="272">
        <v>1249.8833333333332</v>
      </c>
      <c r="G305" s="272">
        <v>1239.5166666666664</v>
      </c>
      <c r="H305" s="272">
        <v>1278.4166666666665</v>
      </c>
      <c r="I305" s="272">
        <v>1288.7833333333333</v>
      </c>
      <c r="J305" s="272">
        <v>1297.8666666666666</v>
      </c>
      <c r="K305" s="271">
        <v>1279.7</v>
      </c>
      <c r="L305" s="271">
        <v>1260.25</v>
      </c>
      <c r="M305" s="271">
        <v>25.304919999999999</v>
      </c>
      <c r="N305" s="1"/>
      <c r="O305" s="1"/>
    </row>
    <row r="306" spans="1:15" ht="12.75" customHeight="1">
      <c r="A306" s="30">
        <v>296</v>
      </c>
      <c r="B306" s="281" t="s">
        <v>425</v>
      </c>
      <c r="C306" s="271">
        <v>270.85000000000002</v>
      </c>
      <c r="D306" s="272">
        <v>270.76666666666665</v>
      </c>
      <c r="E306" s="272">
        <v>266.88333333333333</v>
      </c>
      <c r="F306" s="272">
        <v>262.91666666666669</v>
      </c>
      <c r="G306" s="272">
        <v>259.03333333333336</v>
      </c>
      <c r="H306" s="272">
        <v>274.73333333333329</v>
      </c>
      <c r="I306" s="272">
        <v>278.61666666666662</v>
      </c>
      <c r="J306" s="272">
        <v>282.58333333333326</v>
      </c>
      <c r="K306" s="271">
        <v>274.64999999999998</v>
      </c>
      <c r="L306" s="271">
        <v>266.8</v>
      </c>
      <c r="M306" s="271">
        <v>9.6093600000000006</v>
      </c>
      <c r="N306" s="1"/>
      <c r="O306" s="1"/>
    </row>
    <row r="307" spans="1:15" ht="12.75" customHeight="1">
      <c r="A307" s="30">
        <v>297</v>
      </c>
      <c r="B307" s="281" t="s">
        <v>426</v>
      </c>
      <c r="C307" s="271">
        <v>253</v>
      </c>
      <c r="D307" s="272">
        <v>254.65</v>
      </c>
      <c r="E307" s="272">
        <v>248.40000000000003</v>
      </c>
      <c r="F307" s="272">
        <v>243.80000000000004</v>
      </c>
      <c r="G307" s="272">
        <v>237.55000000000007</v>
      </c>
      <c r="H307" s="272">
        <v>259.25</v>
      </c>
      <c r="I307" s="272">
        <v>265.49999999999994</v>
      </c>
      <c r="J307" s="272">
        <v>270.09999999999997</v>
      </c>
      <c r="K307" s="271">
        <v>260.89999999999998</v>
      </c>
      <c r="L307" s="271">
        <v>250.05</v>
      </c>
      <c r="M307" s="271">
        <v>7.8555400000000004</v>
      </c>
      <c r="N307" s="1"/>
      <c r="O307" s="1"/>
    </row>
    <row r="308" spans="1:15" ht="12.75" customHeight="1">
      <c r="A308" s="30">
        <v>298</v>
      </c>
      <c r="B308" s="281" t="s">
        <v>427</v>
      </c>
      <c r="C308" s="271">
        <v>485.7</v>
      </c>
      <c r="D308" s="272">
        <v>482.60000000000008</v>
      </c>
      <c r="E308" s="272">
        <v>475.70000000000016</v>
      </c>
      <c r="F308" s="272">
        <v>465.7000000000001</v>
      </c>
      <c r="G308" s="272">
        <v>458.80000000000018</v>
      </c>
      <c r="H308" s="272">
        <v>492.60000000000014</v>
      </c>
      <c r="I308" s="272">
        <v>499.50000000000011</v>
      </c>
      <c r="J308" s="272">
        <v>509.50000000000011</v>
      </c>
      <c r="K308" s="271">
        <v>489.5</v>
      </c>
      <c r="L308" s="271">
        <v>472.6</v>
      </c>
      <c r="M308" s="271">
        <v>2.4751300000000001</v>
      </c>
      <c r="N308" s="1"/>
      <c r="O308" s="1"/>
    </row>
    <row r="309" spans="1:15" ht="12.75" customHeight="1">
      <c r="A309" s="30">
        <v>299</v>
      </c>
      <c r="B309" s="281" t="s">
        <v>151</v>
      </c>
      <c r="C309" s="271">
        <v>106.35</v>
      </c>
      <c r="D309" s="272">
        <v>107</v>
      </c>
      <c r="E309" s="272">
        <v>105</v>
      </c>
      <c r="F309" s="272">
        <v>103.65</v>
      </c>
      <c r="G309" s="272">
        <v>101.65</v>
      </c>
      <c r="H309" s="272">
        <v>108.35</v>
      </c>
      <c r="I309" s="272">
        <v>110.35</v>
      </c>
      <c r="J309" s="272">
        <v>111.69999999999999</v>
      </c>
      <c r="K309" s="271">
        <v>109</v>
      </c>
      <c r="L309" s="271">
        <v>105.65</v>
      </c>
      <c r="M309" s="271">
        <v>42.517029999999998</v>
      </c>
      <c r="N309" s="1"/>
      <c r="O309" s="1"/>
    </row>
    <row r="310" spans="1:15" ht="12.75" customHeight="1">
      <c r="A310" s="30">
        <v>300</v>
      </c>
      <c r="B310" s="281" t="s">
        <v>428</v>
      </c>
      <c r="C310" s="271">
        <v>71.650000000000006</v>
      </c>
      <c r="D310" s="272">
        <v>71.816666666666663</v>
      </c>
      <c r="E310" s="272">
        <v>70.633333333333326</v>
      </c>
      <c r="F310" s="272">
        <v>69.61666666666666</v>
      </c>
      <c r="G310" s="272">
        <v>68.433333333333323</v>
      </c>
      <c r="H310" s="272">
        <v>72.833333333333329</v>
      </c>
      <c r="I310" s="272">
        <v>74.016666666666666</v>
      </c>
      <c r="J310" s="272">
        <v>75.033333333333331</v>
      </c>
      <c r="K310" s="271">
        <v>73</v>
      </c>
      <c r="L310" s="271">
        <v>70.8</v>
      </c>
      <c r="M310" s="271">
        <v>33.26632</v>
      </c>
      <c r="N310" s="1"/>
      <c r="O310" s="1"/>
    </row>
    <row r="311" spans="1:15" ht="12.75" customHeight="1">
      <c r="A311" s="30">
        <v>301</v>
      </c>
      <c r="B311" s="281" t="s">
        <v>152</v>
      </c>
      <c r="C311" s="271">
        <v>510.3</v>
      </c>
      <c r="D311" s="272">
        <v>516.5</v>
      </c>
      <c r="E311" s="272">
        <v>503.1</v>
      </c>
      <c r="F311" s="272">
        <v>495.90000000000003</v>
      </c>
      <c r="G311" s="272">
        <v>482.50000000000006</v>
      </c>
      <c r="H311" s="272">
        <v>523.70000000000005</v>
      </c>
      <c r="I311" s="272">
        <v>537.10000000000014</v>
      </c>
      <c r="J311" s="272">
        <v>544.29999999999995</v>
      </c>
      <c r="K311" s="271">
        <v>529.9</v>
      </c>
      <c r="L311" s="271">
        <v>509.3</v>
      </c>
      <c r="M311" s="271">
        <v>16.478300000000001</v>
      </c>
      <c r="N311" s="1"/>
      <c r="O311" s="1"/>
    </row>
    <row r="312" spans="1:15" ht="12.75" customHeight="1">
      <c r="A312" s="30">
        <v>302</v>
      </c>
      <c r="B312" s="281" t="s">
        <v>153</v>
      </c>
      <c r="C312" s="271">
        <v>8879.7000000000007</v>
      </c>
      <c r="D312" s="272">
        <v>8901.7333333333336</v>
      </c>
      <c r="E312" s="272">
        <v>8803.9666666666672</v>
      </c>
      <c r="F312" s="272">
        <v>8728.2333333333336</v>
      </c>
      <c r="G312" s="272">
        <v>8630.4666666666672</v>
      </c>
      <c r="H312" s="272">
        <v>8977.4666666666672</v>
      </c>
      <c r="I312" s="272">
        <v>9075.2333333333336</v>
      </c>
      <c r="J312" s="272">
        <v>9150.9666666666672</v>
      </c>
      <c r="K312" s="271">
        <v>8999.5</v>
      </c>
      <c r="L312" s="271">
        <v>8826</v>
      </c>
      <c r="M312" s="271">
        <v>4.4537500000000003</v>
      </c>
      <c r="N312" s="1"/>
      <c r="O312" s="1"/>
    </row>
    <row r="313" spans="1:15" ht="12.75" customHeight="1">
      <c r="A313" s="30">
        <v>303</v>
      </c>
      <c r="B313" s="281" t="s">
        <v>806</v>
      </c>
      <c r="C313" s="271">
        <v>1996.45</v>
      </c>
      <c r="D313" s="272">
        <v>2018.3166666666668</v>
      </c>
      <c r="E313" s="272">
        <v>1966.7333333333336</v>
      </c>
      <c r="F313" s="272">
        <v>1937.0166666666667</v>
      </c>
      <c r="G313" s="272">
        <v>1885.4333333333334</v>
      </c>
      <c r="H313" s="272">
        <v>2048.0333333333338</v>
      </c>
      <c r="I313" s="272">
        <v>2099.6166666666672</v>
      </c>
      <c r="J313" s="272">
        <v>2129.3333333333339</v>
      </c>
      <c r="K313" s="271">
        <v>2069.9</v>
      </c>
      <c r="L313" s="271">
        <v>1988.6</v>
      </c>
      <c r="M313" s="271">
        <v>0.60801000000000005</v>
      </c>
      <c r="N313" s="1"/>
      <c r="O313" s="1"/>
    </row>
    <row r="314" spans="1:15" ht="12.75" customHeight="1">
      <c r="A314" s="30">
        <v>304</v>
      </c>
      <c r="B314" s="281" t="s">
        <v>156</v>
      </c>
      <c r="C314" s="271">
        <v>779.5</v>
      </c>
      <c r="D314" s="272">
        <v>783.11666666666667</v>
      </c>
      <c r="E314" s="272">
        <v>770.43333333333339</v>
      </c>
      <c r="F314" s="272">
        <v>761.36666666666667</v>
      </c>
      <c r="G314" s="272">
        <v>748.68333333333339</v>
      </c>
      <c r="H314" s="272">
        <v>792.18333333333339</v>
      </c>
      <c r="I314" s="272">
        <v>804.86666666666656</v>
      </c>
      <c r="J314" s="272">
        <v>813.93333333333339</v>
      </c>
      <c r="K314" s="271">
        <v>795.8</v>
      </c>
      <c r="L314" s="271">
        <v>774.05</v>
      </c>
      <c r="M314" s="271">
        <v>3.2244999999999999</v>
      </c>
      <c r="N314" s="1"/>
      <c r="O314" s="1"/>
    </row>
    <row r="315" spans="1:15" ht="12.75" customHeight="1">
      <c r="A315" s="30">
        <v>305</v>
      </c>
      <c r="B315" s="281" t="s">
        <v>429</v>
      </c>
      <c r="C315" s="271">
        <v>371.8</v>
      </c>
      <c r="D315" s="272">
        <v>376.08333333333331</v>
      </c>
      <c r="E315" s="272">
        <v>365.81666666666661</v>
      </c>
      <c r="F315" s="272">
        <v>359.83333333333331</v>
      </c>
      <c r="G315" s="272">
        <v>349.56666666666661</v>
      </c>
      <c r="H315" s="272">
        <v>382.06666666666661</v>
      </c>
      <c r="I315" s="272">
        <v>392.33333333333337</v>
      </c>
      <c r="J315" s="272">
        <v>398.31666666666661</v>
      </c>
      <c r="K315" s="271">
        <v>386.35</v>
      </c>
      <c r="L315" s="271">
        <v>370.1</v>
      </c>
      <c r="M315" s="271">
        <v>13.16079</v>
      </c>
      <c r="N315" s="1"/>
      <c r="O315" s="1"/>
    </row>
    <row r="316" spans="1:15" ht="12.75" customHeight="1">
      <c r="A316" s="30">
        <v>306</v>
      </c>
      <c r="B316" s="281" t="s">
        <v>430</v>
      </c>
      <c r="C316" s="271">
        <v>283.2</v>
      </c>
      <c r="D316" s="272">
        <v>283.58333333333331</v>
      </c>
      <c r="E316" s="272">
        <v>278.16666666666663</v>
      </c>
      <c r="F316" s="272">
        <v>273.13333333333333</v>
      </c>
      <c r="G316" s="272">
        <v>267.71666666666664</v>
      </c>
      <c r="H316" s="272">
        <v>288.61666666666662</v>
      </c>
      <c r="I316" s="272">
        <v>294.03333333333325</v>
      </c>
      <c r="J316" s="272">
        <v>299.06666666666661</v>
      </c>
      <c r="K316" s="271">
        <v>289</v>
      </c>
      <c r="L316" s="271">
        <v>278.55</v>
      </c>
      <c r="M316" s="271">
        <v>2.68886</v>
      </c>
      <c r="N316" s="1"/>
      <c r="O316" s="1"/>
    </row>
    <row r="317" spans="1:15" ht="12.75" customHeight="1">
      <c r="A317" s="30">
        <v>307</v>
      </c>
      <c r="B317" s="281" t="s">
        <v>858</v>
      </c>
      <c r="C317" s="271">
        <v>718.1</v>
      </c>
      <c r="D317" s="272">
        <v>723.85</v>
      </c>
      <c r="E317" s="272">
        <v>707.65000000000009</v>
      </c>
      <c r="F317" s="272">
        <v>697.2</v>
      </c>
      <c r="G317" s="272">
        <v>681.00000000000011</v>
      </c>
      <c r="H317" s="272">
        <v>734.30000000000007</v>
      </c>
      <c r="I317" s="272">
        <v>750.50000000000011</v>
      </c>
      <c r="J317" s="272">
        <v>760.95</v>
      </c>
      <c r="K317" s="271">
        <v>740.05</v>
      </c>
      <c r="L317" s="271">
        <v>713.4</v>
      </c>
      <c r="M317" s="271">
        <v>0.52029000000000003</v>
      </c>
      <c r="N317" s="1"/>
      <c r="O317" s="1"/>
    </row>
    <row r="318" spans="1:15" ht="12.75" customHeight="1">
      <c r="A318" s="30">
        <v>308</v>
      </c>
      <c r="B318" s="281" t="s">
        <v>859</v>
      </c>
      <c r="C318" s="271">
        <v>787</v>
      </c>
      <c r="D318" s="272">
        <v>781.36666666666667</v>
      </c>
      <c r="E318" s="272">
        <v>763.73333333333335</v>
      </c>
      <c r="F318" s="272">
        <v>740.4666666666667</v>
      </c>
      <c r="G318" s="272">
        <v>722.83333333333337</v>
      </c>
      <c r="H318" s="272">
        <v>804.63333333333333</v>
      </c>
      <c r="I318" s="272">
        <v>822.26666666666677</v>
      </c>
      <c r="J318" s="272">
        <v>845.5333333333333</v>
      </c>
      <c r="K318" s="271">
        <v>799</v>
      </c>
      <c r="L318" s="271">
        <v>758.1</v>
      </c>
      <c r="M318" s="271">
        <v>5.2033199999999997</v>
      </c>
      <c r="N318" s="1"/>
      <c r="O318" s="1"/>
    </row>
    <row r="319" spans="1:15" ht="12.75" customHeight="1">
      <c r="A319" s="30">
        <v>309</v>
      </c>
      <c r="B319" s="281" t="s">
        <v>155</v>
      </c>
      <c r="C319" s="271">
        <v>1519.65</v>
      </c>
      <c r="D319" s="272">
        <v>1533.6333333333334</v>
      </c>
      <c r="E319" s="272">
        <v>1495.5666666666668</v>
      </c>
      <c r="F319" s="272">
        <v>1471.4833333333333</v>
      </c>
      <c r="G319" s="272">
        <v>1433.4166666666667</v>
      </c>
      <c r="H319" s="272">
        <v>1557.7166666666669</v>
      </c>
      <c r="I319" s="272">
        <v>1595.7833333333335</v>
      </c>
      <c r="J319" s="272">
        <v>1619.866666666667</v>
      </c>
      <c r="K319" s="271">
        <v>1571.7</v>
      </c>
      <c r="L319" s="271">
        <v>1509.55</v>
      </c>
      <c r="M319" s="271">
        <v>2.4944799999999998</v>
      </c>
      <c r="N319" s="1"/>
      <c r="O319" s="1"/>
    </row>
    <row r="320" spans="1:15" ht="12.75" customHeight="1">
      <c r="A320" s="30">
        <v>310</v>
      </c>
      <c r="B320" s="281" t="s">
        <v>158</v>
      </c>
      <c r="C320" s="271">
        <v>3500.1</v>
      </c>
      <c r="D320" s="272">
        <v>3502.7166666666672</v>
      </c>
      <c r="E320" s="272">
        <v>3448.4333333333343</v>
      </c>
      <c r="F320" s="272">
        <v>3396.7666666666673</v>
      </c>
      <c r="G320" s="272">
        <v>3342.4833333333345</v>
      </c>
      <c r="H320" s="272">
        <v>3554.3833333333341</v>
      </c>
      <c r="I320" s="272">
        <v>3608.666666666667</v>
      </c>
      <c r="J320" s="272">
        <v>3660.3333333333339</v>
      </c>
      <c r="K320" s="271">
        <v>3557</v>
      </c>
      <c r="L320" s="271">
        <v>3451.05</v>
      </c>
      <c r="M320" s="271">
        <v>4.2015500000000001</v>
      </c>
      <c r="N320" s="1"/>
      <c r="O320" s="1"/>
    </row>
    <row r="321" spans="1:15" ht="12.75" customHeight="1">
      <c r="A321" s="30">
        <v>311</v>
      </c>
      <c r="B321" s="281" t="s">
        <v>431</v>
      </c>
      <c r="C321" s="271" t="e">
        <v>#N/A</v>
      </c>
      <c r="D321" s="272" t="e">
        <v>#N/A</v>
      </c>
      <c r="E321" s="272" t="e">
        <v>#N/A</v>
      </c>
      <c r="F321" s="272" t="e">
        <v>#N/A</v>
      </c>
      <c r="G321" s="272" t="e">
        <v>#N/A</v>
      </c>
      <c r="H321" s="272" t="e">
        <v>#N/A</v>
      </c>
      <c r="I321" s="272" t="e">
        <v>#N/A</v>
      </c>
      <c r="J321" s="272" t="e">
        <v>#N/A</v>
      </c>
      <c r="K321" s="271" t="e">
        <v>#N/A</v>
      </c>
      <c r="L321" s="271" t="e">
        <v>#N/A</v>
      </c>
      <c r="M321" s="271" t="e">
        <v>#N/A</v>
      </c>
      <c r="N321" s="1"/>
      <c r="O321" s="1"/>
    </row>
    <row r="322" spans="1:15" ht="12.75" customHeight="1">
      <c r="A322" s="30">
        <v>312</v>
      </c>
      <c r="B322" s="281" t="s">
        <v>433</v>
      </c>
      <c r="C322" s="271">
        <v>765</v>
      </c>
      <c r="D322" s="272">
        <v>765.76666666666677</v>
      </c>
      <c r="E322" s="272">
        <v>761.23333333333358</v>
      </c>
      <c r="F322" s="272">
        <v>757.46666666666681</v>
      </c>
      <c r="G322" s="272">
        <v>752.93333333333362</v>
      </c>
      <c r="H322" s="272">
        <v>769.53333333333353</v>
      </c>
      <c r="I322" s="272">
        <v>774.06666666666661</v>
      </c>
      <c r="J322" s="272">
        <v>777.83333333333348</v>
      </c>
      <c r="K322" s="271">
        <v>770.3</v>
      </c>
      <c r="L322" s="271">
        <v>762</v>
      </c>
      <c r="M322" s="271">
        <v>0.43548999999999999</v>
      </c>
      <c r="N322" s="1"/>
      <c r="O322" s="1"/>
    </row>
    <row r="323" spans="1:15" ht="12.75" customHeight="1">
      <c r="A323" s="30">
        <v>313</v>
      </c>
      <c r="B323" s="281" t="s">
        <v>159</v>
      </c>
      <c r="C323" s="271">
        <v>2364.4</v>
      </c>
      <c r="D323" s="272">
        <v>2356.1</v>
      </c>
      <c r="E323" s="272">
        <v>2321.0499999999997</v>
      </c>
      <c r="F323" s="272">
        <v>2277.6999999999998</v>
      </c>
      <c r="G323" s="272">
        <v>2242.6499999999996</v>
      </c>
      <c r="H323" s="272">
        <v>2399.4499999999998</v>
      </c>
      <c r="I323" s="272">
        <v>2434.5</v>
      </c>
      <c r="J323" s="272">
        <v>2477.85</v>
      </c>
      <c r="K323" s="271">
        <v>2391.15</v>
      </c>
      <c r="L323" s="271">
        <v>2312.75</v>
      </c>
      <c r="M323" s="271">
        <v>3.98935</v>
      </c>
      <c r="N323" s="1"/>
      <c r="O323" s="1"/>
    </row>
    <row r="324" spans="1:15" ht="12.75" customHeight="1">
      <c r="A324" s="30">
        <v>314</v>
      </c>
      <c r="B324" s="281" t="s">
        <v>434</v>
      </c>
      <c r="C324" s="271">
        <v>1279.9000000000001</v>
      </c>
      <c r="D324" s="272">
        <v>1282.7</v>
      </c>
      <c r="E324" s="272">
        <v>1273.3000000000002</v>
      </c>
      <c r="F324" s="272">
        <v>1266.7</v>
      </c>
      <c r="G324" s="272">
        <v>1257.3000000000002</v>
      </c>
      <c r="H324" s="272">
        <v>1289.3000000000002</v>
      </c>
      <c r="I324" s="272">
        <v>1298.7000000000003</v>
      </c>
      <c r="J324" s="272">
        <v>1305.3000000000002</v>
      </c>
      <c r="K324" s="271">
        <v>1292.0999999999999</v>
      </c>
      <c r="L324" s="271">
        <v>1276.0999999999999</v>
      </c>
      <c r="M324" s="271">
        <v>1.68211</v>
      </c>
      <c r="N324" s="1"/>
      <c r="O324" s="1"/>
    </row>
    <row r="325" spans="1:15" ht="12.75" customHeight="1">
      <c r="A325" s="30">
        <v>315</v>
      </c>
      <c r="B325" s="281" t="s">
        <v>161</v>
      </c>
      <c r="C325" s="271">
        <v>1127.25</v>
      </c>
      <c r="D325" s="272">
        <v>1124.45</v>
      </c>
      <c r="E325" s="272">
        <v>1114.95</v>
      </c>
      <c r="F325" s="272">
        <v>1102.6500000000001</v>
      </c>
      <c r="G325" s="272">
        <v>1093.1500000000001</v>
      </c>
      <c r="H325" s="272">
        <v>1136.75</v>
      </c>
      <c r="I325" s="272">
        <v>1146.25</v>
      </c>
      <c r="J325" s="272">
        <v>1158.55</v>
      </c>
      <c r="K325" s="271">
        <v>1133.95</v>
      </c>
      <c r="L325" s="271">
        <v>1112.1500000000001</v>
      </c>
      <c r="M325" s="271">
        <v>5.0393499999999998</v>
      </c>
      <c r="N325" s="1"/>
      <c r="O325" s="1"/>
    </row>
    <row r="326" spans="1:15" ht="12.75" customHeight="1">
      <c r="A326" s="30">
        <v>316</v>
      </c>
      <c r="B326" s="281" t="s">
        <v>267</v>
      </c>
      <c r="C326" s="271">
        <v>672.85</v>
      </c>
      <c r="D326" s="272">
        <v>705.38333333333333</v>
      </c>
      <c r="E326" s="272">
        <v>636.86666666666667</v>
      </c>
      <c r="F326" s="272">
        <v>600.88333333333333</v>
      </c>
      <c r="G326" s="272">
        <v>532.36666666666667</v>
      </c>
      <c r="H326" s="272">
        <v>741.36666666666667</v>
      </c>
      <c r="I326" s="272">
        <v>809.88333333333333</v>
      </c>
      <c r="J326" s="272">
        <v>845.86666666666667</v>
      </c>
      <c r="K326" s="271">
        <v>773.9</v>
      </c>
      <c r="L326" s="271">
        <v>669.4</v>
      </c>
      <c r="M326" s="271">
        <v>27.068650000000002</v>
      </c>
      <c r="N326" s="1"/>
      <c r="O326" s="1"/>
    </row>
    <row r="327" spans="1:15" ht="12.75" customHeight="1">
      <c r="A327" s="30">
        <v>317</v>
      </c>
      <c r="B327" s="281" t="s">
        <v>435</v>
      </c>
      <c r="C327" s="271">
        <v>34.549999999999997</v>
      </c>
      <c r="D327" s="272">
        <v>34.68333333333333</v>
      </c>
      <c r="E327" s="272">
        <v>33.966666666666661</v>
      </c>
      <c r="F327" s="272">
        <v>33.383333333333333</v>
      </c>
      <c r="G327" s="272">
        <v>32.666666666666664</v>
      </c>
      <c r="H327" s="272">
        <v>35.266666666666659</v>
      </c>
      <c r="I327" s="272">
        <v>35.983333333333327</v>
      </c>
      <c r="J327" s="272">
        <v>36.566666666666656</v>
      </c>
      <c r="K327" s="271">
        <v>35.4</v>
      </c>
      <c r="L327" s="271">
        <v>34.1</v>
      </c>
      <c r="M327" s="271">
        <v>46.999070000000003</v>
      </c>
      <c r="N327" s="1"/>
      <c r="O327" s="1"/>
    </row>
    <row r="328" spans="1:15" ht="12.75" customHeight="1">
      <c r="A328" s="30">
        <v>318</v>
      </c>
      <c r="B328" s="281" t="s">
        <v>436</v>
      </c>
      <c r="C328" s="271">
        <v>66.3</v>
      </c>
      <c r="D328" s="272">
        <v>66.166666666666671</v>
      </c>
      <c r="E328" s="272">
        <v>64.88333333333334</v>
      </c>
      <c r="F328" s="272">
        <v>63.466666666666669</v>
      </c>
      <c r="G328" s="272">
        <v>62.183333333333337</v>
      </c>
      <c r="H328" s="272">
        <v>67.583333333333343</v>
      </c>
      <c r="I328" s="272">
        <v>68.866666666666674</v>
      </c>
      <c r="J328" s="272">
        <v>70.283333333333346</v>
      </c>
      <c r="K328" s="271">
        <v>67.45</v>
      </c>
      <c r="L328" s="271">
        <v>64.75</v>
      </c>
      <c r="M328" s="271">
        <v>120.39422</v>
      </c>
      <c r="N328" s="1"/>
      <c r="O328" s="1"/>
    </row>
    <row r="329" spans="1:15" ht="12.75" customHeight="1">
      <c r="A329" s="30">
        <v>319</v>
      </c>
      <c r="B329" s="281" t="s">
        <v>437</v>
      </c>
      <c r="C329" s="271">
        <v>565.25</v>
      </c>
      <c r="D329" s="272">
        <v>569.83333333333337</v>
      </c>
      <c r="E329" s="272">
        <v>556.7166666666667</v>
      </c>
      <c r="F329" s="272">
        <v>548.18333333333328</v>
      </c>
      <c r="G329" s="272">
        <v>535.06666666666661</v>
      </c>
      <c r="H329" s="272">
        <v>578.36666666666679</v>
      </c>
      <c r="I329" s="272">
        <v>591.48333333333335</v>
      </c>
      <c r="J329" s="272">
        <v>600.01666666666688</v>
      </c>
      <c r="K329" s="271">
        <v>582.95000000000005</v>
      </c>
      <c r="L329" s="271">
        <v>561.29999999999995</v>
      </c>
      <c r="M329" s="271">
        <v>0.30581000000000003</v>
      </c>
      <c r="N329" s="1"/>
      <c r="O329" s="1"/>
    </row>
    <row r="330" spans="1:15" ht="12.75" customHeight="1">
      <c r="A330" s="30">
        <v>320</v>
      </c>
      <c r="B330" s="281" t="s">
        <v>438</v>
      </c>
      <c r="C330" s="271">
        <v>33.950000000000003</v>
      </c>
      <c r="D330" s="272">
        <v>34.366666666666667</v>
      </c>
      <c r="E330" s="272">
        <v>33.333333333333336</v>
      </c>
      <c r="F330" s="272">
        <v>32.716666666666669</v>
      </c>
      <c r="G330" s="272">
        <v>31.683333333333337</v>
      </c>
      <c r="H330" s="272">
        <v>34.983333333333334</v>
      </c>
      <c r="I330" s="272">
        <v>36.016666666666666</v>
      </c>
      <c r="J330" s="272">
        <v>36.633333333333333</v>
      </c>
      <c r="K330" s="271">
        <v>35.4</v>
      </c>
      <c r="L330" s="271">
        <v>33.75</v>
      </c>
      <c r="M330" s="271">
        <v>93.467269999999999</v>
      </c>
      <c r="N330" s="1"/>
      <c r="O330" s="1"/>
    </row>
    <row r="331" spans="1:15" ht="12.75" customHeight="1">
      <c r="A331" s="30">
        <v>321</v>
      </c>
      <c r="B331" s="281" t="s">
        <v>439</v>
      </c>
      <c r="C331" s="271">
        <v>74.2</v>
      </c>
      <c r="D331" s="272">
        <v>73.63333333333334</v>
      </c>
      <c r="E331" s="272">
        <v>72.116666666666674</v>
      </c>
      <c r="F331" s="272">
        <v>70.033333333333331</v>
      </c>
      <c r="G331" s="272">
        <v>68.516666666666666</v>
      </c>
      <c r="H331" s="272">
        <v>75.716666666666683</v>
      </c>
      <c r="I331" s="272">
        <v>77.233333333333363</v>
      </c>
      <c r="J331" s="272">
        <v>79.316666666666691</v>
      </c>
      <c r="K331" s="271">
        <v>75.150000000000006</v>
      </c>
      <c r="L331" s="271">
        <v>71.55</v>
      </c>
      <c r="M331" s="271">
        <v>52.686039999999998</v>
      </c>
      <c r="N331" s="1"/>
      <c r="O331" s="1"/>
    </row>
    <row r="332" spans="1:15" ht="12.75" customHeight="1">
      <c r="A332" s="30">
        <v>322</v>
      </c>
      <c r="B332" s="281" t="s">
        <v>167</v>
      </c>
      <c r="C332" s="271">
        <v>116</v>
      </c>
      <c r="D332" s="272">
        <v>115.01666666666667</v>
      </c>
      <c r="E332" s="272">
        <v>112.98333333333333</v>
      </c>
      <c r="F332" s="272">
        <v>109.96666666666667</v>
      </c>
      <c r="G332" s="272">
        <v>107.93333333333334</v>
      </c>
      <c r="H332" s="272">
        <v>118.03333333333333</v>
      </c>
      <c r="I332" s="272">
        <v>120.06666666666666</v>
      </c>
      <c r="J332" s="272">
        <v>123.08333333333333</v>
      </c>
      <c r="K332" s="271">
        <v>117.05</v>
      </c>
      <c r="L332" s="271">
        <v>112</v>
      </c>
      <c r="M332" s="271">
        <v>264.28618</v>
      </c>
      <c r="N332" s="1"/>
      <c r="O332" s="1"/>
    </row>
    <row r="333" spans="1:15" ht="12.75" customHeight="1">
      <c r="A333" s="30">
        <v>323</v>
      </c>
      <c r="B333" s="281" t="s">
        <v>440</v>
      </c>
      <c r="C333" s="271">
        <v>268.64999999999998</v>
      </c>
      <c r="D333" s="272">
        <v>269.23333333333329</v>
      </c>
      <c r="E333" s="272">
        <v>266.06666666666661</v>
      </c>
      <c r="F333" s="272">
        <v>263.48333333333329</v>
      </c>
      <c r="G333" s="272">
        <v>260.31666666666661</v>
      </c>
      <c r="H333" s="272">
        <v>271.81666666666661</v>
      </c>
      <c r="I333" s="272">
        <v>274.98333333333323</v>
      </c>
      <c r="J333" s="272">
        <v>277.56666666666661</v>
      </c>
      <c r="K333" s="271">
        <v>272.39999999999998</v>
      </c>
      <c r="L333" s="271">
        <v>266.64999999999998</v>
      </c>
      <c r="M333" s="271">
        <v>4.7443600000000004</v>
      </c>
      <c r="N333" s="1"/>
      <c r="O333" s="1"/>
    </row>
    <row r="334" spans="1:15" ht="12.75" customHeight="1">
      <c r="A334" s="30">
        <v>324</v>
      </c>
      <c r="B334" s="281" t="s">
        <v>169</v>
      </c>
      <c r="C334" s="271">
        <v>155.75</v>
      </c>
      <c r="D334" s="272">
        <v>155.96666666666667</v>
      </c>
      <c r="E334" s="272">
        <v>154.78333333333333</v>
      </c>
      <c r="F334" s="272">
        <v>153.81666666666666</v>
      </c>
      <c r="G334" s="272">
        <v>152.63333333333333</v>
      </c>
      <c r="H334" s="272">
        <v>156.93333333333334</v>
      </c>
      <c r="I334" s="272">
        <v>158.11666666666667</v>
      </c>
      <c r="J334" s="272">
        <v>159.08333333333334</v>
      </c>
      <c r="K334" s="271">
        <v>157.15</v>
      </c>
      <c r="L334" s="271">
        <v>155</v>
      </c>
      <c r="M334" s="271">
        <v>140.55597</v>
      </c>
      <c r="N334" s="1"/>
      <c r="O334" s="1"/>
    </row>
    <row r="335" spans="1:15" ht="12.75" customHeight="1">
      <c r="A335" s="30">
        <v>325</v>
      </c>
      <c r="B335" s="281" t="s">
        <v>441</v>
      </c>
      <c r="C335" s="271">
        <v>681.1</v>
      </c>
      <c r="D335" s="272">
        <v>677.63333333333333</v>
      </c>
      <c r="E335" s="272">
        <v>660.81666666666661</v>
      </c>
      <c r="F335" s="272">
        <v>640.5333333333333</v>
      </c>
      <c r="G335" s="272">
        <v>623.71666666666658</v>
      </c>
      <c r="H335" s="272">
        <v>697.91666666666663</v>
      </c>
      <c r="I335" s="272">
        <v>714.73333333333346</v>
      </c>
      <c r="J335" s="272">
        <v>735.01666666666665</v>
      </c>
      <c r="K335" s="271">
        <v>694.45</v>
      </c>
      <c r="L335" s="271">
        <v>657.35</v>
      </c>
      <c r="M335" s="271">
        <v>18.341149999999999</v>
      </c>
      <c r="N335" s="1"/>
      <c r="O335" s="1"/>
    </row>
    <row r="336" spans="1:15" ht="12.75" customHeight="1">
      <c r="A336" s="30">
        <v>326</v>
      </c>
      <c r="B336" s="281" t="s">
        <v>163</v>
      </c>
      <c r="C336" s="271">
        <v>79.7</v>
      </c>
      <c r="D336" s="272">
        <v>79.2</v>
      </c>
      <c r="E336" s="272">
        <v>77.45</v>
      </c>
      <c r="F336" s="272">
        <v>75.2</v>
      </c>
      <c r="G336" s="272">
        <v>73.45</v>
      </c>
      <c r="H336" s="272">
        <v>81.45</v>
      </c>
      <c r="I336" s="272">
        <v>83.2</v>
      </c>
      <c r="J336" s="272">
        <v>85.45</v>
      </c>
      <c r="K336" s="271">
        <v>80.95</v>
      </c>
      <c r="L336" s="271">
        <v>76.95</v>
      </c>
      <c r="M336" s="271">
        <v>231.91149999999999</v>
      </c>
      <c r="N336" s="1"/>
      <c r="O336" s="1"/>
    </row>
    <row r="337" spans="1:15" ht="12.75" customHeight="1">
      <c r="A337" s="30">
        <v>327</v>
      </c>
      <c r="B337" s="281" t="s">
        <v>165</v>
      </c>
      <c r="C337" s="271">
        <v>4412.25</v>
      </c>
      <c r="D337" s="272">
        <v>4448.5333333333338</v>
      </c>
      <c r="E337" s="272">
        <v>4365.8666666666677</v>
      </c>
      <c r="F337" s="272">
        <v>4319.4833333333336</v>
      </c>
      <c r="G337" s="272">
        <v>4236.8166666666675</v>
      </c>
      <c r="H337" s="272">
        <v>4494.9166666666679</v>
      </c>
      <c r="I337" s="272">
        <v>4577.5833333333339</v>
      </c>
      <c r="J337" s="272">
        <v>4623.9666666666681</v>
      </c>
      <c r="K337" s="271">
        <v>4531.2</v>
      </c>
      <c r="L337" s="271">
        <v>4402.1499999999996</v>
      </c>
      <c r="M337" s="271">
        <v>1.2936700000000001</v>
      </c>
      <c r="N337" s="1"/>
      <c r="O337" s="1"/>
    </row>
    <row r="338" spans="1:15" ht="12.75" customHeight="1">
      <c r="A338" s="30">
        <v>328</v>
      </c>
      <c r="B338" s="281" t="s">
        <v>807</v>
      </c>
      <c r="C338" s="271">
        <v>653.15</v>
      </c>
      <c r="D338" s="272">
        <v>657.7166666666667</v>
      </c>
      <c r="E338" s="272">
        <v>646.43333333333339</v>
      </c>
      <c r="F338" s="272">
        <v>639.7166666666667</v>
      </c>
      <c r="G338" s="272">
        <v>628.43333333333339</v>
      </c>
      <c r="H338" s="272">
        <v>664.43333333333339</v>
      </c>
      <c r="I338" s="272">
        <v>675.7166666666667</v>
      </c>
      <c r="J338" s="272">
        <v>682.43333333333339</v>
      </c>
      <c r="K338" s="271">
        <v>669</v>
      </c>
      <c r="L338" s="271">
        <v>651</v>
      </c>
      <c r="M338" s="271">
        <v>2.1490499999999999</v>
      </c>
      <c r="N338" s="1"/>
      <c r="O338" s="1"/>
    </row>
    <row r="339" spans="1:15" ht="12.75" customHeight="1">
      <c r="A339" s="30">
        <v>329</v>
      </c>
      <c r="B339" s="281" t="s">
        <v>166</v>
      </c>
      <c r="C339" s="271">
        <v>19769.5</v>
      </c>
      <c r="D339" s="272">
        <v>19808.166666666668</v>
      </c>
      <c r="E339" s="272">
        <v>19466.333333333336</v>
      </c>
      <c r="F339" s="272">
        <v>19163.166666666668</v>
      </c>
      <c r="G339" s="272">
        <v>18821.333333333336</v>
      </c>
      <c r="H339" s="272">
        <v>20111.333333333336</v>
      </c>
      <c r="I339" s="272">
        <v>20453.166666666672</v>
      </c>
      <c r="J339" s="272">
        <v>20756.333333333336</v>
      </c>
      <c r="K339" s="271">
        <v>20150</v>
      </c>
      <c r="L339" s="271">
        <v>19505</v>
      </c>
      <c r="M339" s="271">
        <v>0.72206999999999999</v>
      </c>
      <c r="N339" s="1"/>
      <c r="O339" s="1"/>
    </row>
    <row r="340" spans="1:15" ht="12.75" customHeight="1">
      <c r="A340" s="30">
        <v>330</v>
      </c>
      <c r="B340" s="281" t="s">
        <v>442</v>
      </c>
      <c r="C340" s="271">
        <v>66.650000000000006</v>
      </c>
      <c r="D340" s="272">
        <v>66.966666666666683</v>
      </c>
      <c r="E340" s="272">
        <v>65.983333333333363</v>
      </c>
      <c r="F340" s="272">
        <v>65.316666666666677</v>
      </c>
      <c r="G340" s="272">
        <v>64.333333333333357</v>
      </c>
      <c r="H340" s="272">
        <v>67.633333333333368</v>
      </c>
      <c r="I340" s="272">
        <v>68.616666666666688</v>
      </c>
      <c r="J340" s="272">
        <v>69.283333333333374</v>
      </c>
      <c r="K340" s="271">
        <v>67.95</v>
      </c>
      <c r="L340" s="271">
        <v>66.3</v>
      </c>
      <c r="M340" s="271">
        <v>2.8696999999999999</v>
      </c>
      <c r="N340" s="1"/>
      <c r="O340" s="1"/>
    </row>
    <row r="341" spans="1:15" ht="12.75" customHeight="1">
      <c r="A341" s="30">
        <v>331</v>
      </c>
      <c r="B341" s="281" t="s">
        <v>162</v>
      </c>
      <c r="C341" s="271">
        <v>311.45</v>
      </c>
      <c r="D341" s="272">
        <v>309.2</v>
      </c>
      <c r="E341" s="272">
        <v>305.64999999999998</v>
      </c>
      <c r="F341" s="272">
        <v>299.84999999999997</v>
      </c>
      <c r="G341" s="272">
        <v>296.29999999999995</v>
      </c>
      <c r="H341" s="272">
        <v>315</v>
      </c>
      <c r="I341" s="272">
        <v>318.55000000000007</v>
      </c>
      <c r="J341" s="272">
        <v>324.35000000000002</v>
      </c>
      <c r="K341" s="271">
        <v>312.75</v>
      </c>
      <c r="L341" s="271">
        <v>303.39999999999998</v>
      </c>
      <c r="M341" s="271">
        <v>18.630389999999998</v>
      </c>
      <c r="N341" s="1"/>
      <c r="O341" s="1"/>
    </row>
    <row r="342" spans="1:15" ht="12.75" customHeight="1">
      <c r="A342" s="30">
        <v>332</v>
      </c>
      <c r="B342" s="281" t="s">
        <v>860</v>
      </c>
      <c r="C342" s="271">
        <v>337.95</v>
      </c>
      <c r="D342" s="272">
        <v>337.18333333333334</v>
      </c>
      <c r="E342" s="272">
        <v>334.81666666666666</v>
      </c>
      <c r="F342" s="272">
        <v>331.68333333333334</v>
      </c>
      <c r="G342" s="272">
        <v>329.31666666666666</v>
      </c>
      <c r="H342" s="272">
        <v>340.31666666666666</v>
      </c>
      <c r="I342" s="272">
        <v>342.68333333333334</v>
      </c>
      <c r="J342" s="272">
        <v>345.81666666666666</v>
      </c>
      <c r="K342" s="271">
        <v>339.55</v>
      </c>
      <c r="L342" s="271">
        <v>334.05</v>
      </c>
      <c r="M342" s="271">
        <v>2.0927899999999999</v>
      </c>
      <c r="N342" s="1"/>
      <c r="O342" s="1"/>
    </row>
    <row r="343" spans="1:15" ht="12.75" customHeight="1">
      <c r="A343" s="30">
        <v>333</v>
      </c>
      <c r="B343" s="281" t="s">
        <v>268</v>
      </c>
      <c r="C343" s="271">
        <v>910</v>
      </c>
      <c r="D343" s="272">
        <v>910.65</v>
      </c>
      <c r="E343" s="272">
        <v>894.34999999999991</v>
      </c>
      <c r="F343" s="272">
        <v>878.69999999999993</v>
      </c>
      <c r="G343" s="272">
        <v>862.39999999999986</v>
      </c>
      <c r="H343" s="272">
        <v>926.3</v>
      </c>
      <c r="I343" s="272">
        <v>942.59999999999991</v>
      </c>
      <c r="J343" s="272">
        <v>958.25</v>
      </c>
      <c r="K343" s="271">
        <v>926.95</v>
      </c>
      <c r="L343" s="271">
        <v>895</v>
      </c>
      <c r="M343" s="271">
        <v>10.418340000000001</v>
      </c>
      <c r="N343" s="1"/>
      <c r="O343" s="1"/>
    </row>
    <row r="344" spans="1:15" ht="12.75" customHeight="1">
      <c r="A344" s="30">
        <v>334</v>
      </c>
      <c r="B344" s="281" t="s">
        <v>170</v>
      </c>
      <c r="C344" s="271">
        <v>133.80000000000001</v>
      </c>
      <c r="D344" s="272">
        <v>134.66666666666666</v>
      </c>
      <c r="E344" s="272">
        <v>132.58333333333331</v>
      </c>
      <c r="F344" s="272">
        <v>131.36666666666665</v>
      </c>
      <c r="G344" s="272">
        <v>129.2833333333333</v>
      </c>
      <c r="H344" s="272">
        <v>135.88333333333333</v>
      </c>
      <c r="I344" s="272">
        <v>137.96666666666664</v>
      </c>
      <c r="J344" s="272">
        <v>139.18333333333334</v>
      </c>
      <c r="K344" s="271">
        <v>136.75</v>
      </c>
      <c r="L344" s="271">
        <v>133.44999999999999</v>
      </c>
      <c r="M344" s="271">
        <v>158.29467</v>
      </c>
      <c r="N344" s="1"/>
      <c r="O344" s="1"/>
    </row>
    <row r="345" spans="1:15" ht="12.75" customHeight="1">
      <c r="A345" s="30">
        <v>335</v>
      </c>
      <c r="B345" s="281" t="s">
        <v>269</v>
      </c>
      <c r="C345" s="271">
        <v>186.9</v>
      </c>
      <c r="D345" s="272">
        <v>190.51666666666665</v>
      </c>
      <c r="E345" s="272">
        <v>182.0333333333333</v>
      </c>
      <c r="F345" s="272">
        <v>177.16666666666666</v>
      </c>
      <c r="G345" s="272">
        <v>168.68333333333331</v>
      </c>
      <c r="H345" s="272">
        <v>195.3833333333333</v>
      </c>
      <c r="I345" s="272">
        <v>203.86666666666665</v>
      </c>
      <c r="J345" s="272">
        <v>208.73333333333329</v>
      </c>
      <c r="K345" s="271">
        <v>199</v>
      </c>
      <c r="L345" s="271">
        <v>185.65</v>
      </c>
      <c r="M345" s="271">
        <v>37.190190000000001</v>
      </c>
      <c r="N345" s="1"/>
      <c r="O345" s="1"/>
    </row>
    <row r="346" spans="1:15" ht="12.75" customHeight="1">
      <c r="A346" s="30">
        <v>336</v>
      </c>
      <c r="B346" s="281" t="s">
        <v>841</v>
      </c>
      <c r="C346" s="271">
        <v>826.75</v>
      </c>
      <c r="D346" s="272">
        <v>829.81666666666661</v>
      </c>
      <c r="E346" s="272">
        <v>818.18333333333317</v>
      </c>
      <c r="F346" s="272">
        <v>809.61666666666656</v>
      </c>
      <c r="G346" s="272">
        <v>797.98333333333312</v>
      </c>
      <c r="H346" s="272">
        <v>838.38333333333321</v>
      </c>
      <c r="I346" s="272">
        <v>850.01666666666665</v>
      </c>
      <c r="J346" s="272">
        <v>858.58333333333326</v>
      </c>
      <c r="K346" s="271">
        <v>841.45</v>
      </c>
      <c r="L346" s="271">
        <v>821.25</v>
      </c>
      <c r="M346" s="271">
        <v>25.08568</v>
      </c>
      <c r="N346" s="1"/>
      <c r="O346" s="1"/>
    </row>
    <row r="347" spans="1:15" ht="12.75" customHeight="1">
      <c r="A347" s="30">
        <v>337</v>
      </c>
      <c r="B347" s="281" t="s">
        <v>443</v>
      </c>
      <c r="C347" s="271">
        <v>3337.6</v>
      </c>
      <c r="D347" s="272">
        <v>3350.1833333333329</v>
      </c>
      <c r="E347" s="272">
        <v>3312.6166666666659</v>
      </c>
      <c r="F347" s="272">
        <v>3287.6333333333328</v>
      </c>
      <c r="G347" s="272">
        <v>3250.0666666666657</v>
      </c>
      <c r="H347" s="272">
        <v>3375.1666666666661</v>
      </c>
      <c r="I347" s="272">
        <v>3412.7333333333327</v>
      </c>
      <c r="J347" s="272">
        <v>3437.7166666666662</v>
      </c>
      <c r="K347" s="271">
        <v>3387.75</v>
      </c>
      <c r="L347" s="271">
        <v>3325.2</v>
      </c>
      <c r="M347" s="271">
        <v>0.39199000000000001</v>
      </c>
      <c r="N347" s="1"/>
      <c r="O347" s="1"/>
    </row>
    <row r="348" spans="1:15" ht="12.75" customHeight="1">
      <c r="A348" s="30">
        <v>338</v>
      </c>
      <c r="B348" s="281" t="s">
        <v>444</v>
      </c>
      <c r="C348" s="271">
        <v>257.85000000000002</v>
      </c>
      <c r="D348" s="272">
        <v>260.06666666666666</v>
      </c>
      <c r="E348" s="272">
        <v>254.7833333333333</v>
      </c>
      <c r="F348" s="272">
        <v>251.71666666666664</v>
      </c>
      <c r="G348" s="272">
        <v>246.43333333333328</v>
      </c>
      <c r="H348" s="272">
        <v>263.13333333333333</v>
      </c>
      <c r="I348" s="272">
        <v>268.41666666666674</v>
      </c>
      <c r="J348" s="272">
        <v>271.48333333333335</v>
      </c>
      <c r="K348" s="271">
        <v>265.35000000000002</v>
      </c>
      <c r="L348" s="271">
        <v>257</v>
      </c>
      <c r="M348" s="271">
        <v>6.44285</v>
      </c>
      <c r="N348" s="1"/>
      <c r="O348" s="1"/>
    </row>
    <row r="349" spans="1:15" ht="12.75" customHeight="1">
      <c r="A349" s="30">
        <v>339</v>
      </c>
      <c r="B349" s="281" t="s">
        <v>842</v>
      </c>
      <c r="C349" s="271">
        <v>560.5</v>
      </c>
      <c r="D349" s="272">
        <v>561</v>
      </c>
      <c r="E349" s="272">
        <v>549.5</v>
      </c>
      <c r="F349" s="272">
        <v>538.5</v>
      </c>
      <c r="G349" s="272">
        <v>527</v>
      </c>
      <c r="H349" s="272">
        <v>572</v>
      </c>
      <c r="I349" s="272">
        <v>583.5</v>
      </c>
      <c r="J349" s="272">
        <v>594.5</v>
      </c>
      <c r="K349" s="271">
        <v>572.5</v>
      </c>
      <c r="L349" s="271">
        <v>550</v>
      </c>
      <c r="M349" s="271">
        <v>7.5827900000000001</v>
      </c>
      <c r="N349" s="1"/>
      <c r="O349" s="1"/>
    </row>
    <row r="350" spans="1:15" ht="12.75" customHeight="1">
      <c r="A350" s="30">
        <v>340</v>
      </c>
      <c r="B350" s="281" t="s">
        <v>824</v>
      </c>
      <c r="C350" s="271">
        <v>121.6</v>
      </c>
      <c r="D350" s="272">
        <v>122.09999999999998</v>
      </c>
      <c r="E350" s="272">
        <v>120.39999999999996</v>
      </c>
      <c r="F350" s="272">
        <v>119.19999999999999</v>
      </c>
      <c r="G350" s="272">
        <v>117.49999999999997</v>
      </c>
      <c r="H350" s="272">
        <v>123.29999999999995</v>
      </c>
      <c r="I350" s="272">
        <v>124.99999999999997</v>
      </c>
      <c r="J350" s="272">
        <v>126.19999999999995</v>
      </c>
      <c r="K350" s="271">
        <v>123.8</v>
      </c>
      <c r="L350" s="271">
        <v>120.9</v>
      </c>
      <c r="M350" s="271">
        <v>7.3174400000000004</v>
      </c>
      <c r="N350" s="1"/>
      <c r="O350" s="1"/>
    </row>
    <row r="351" spans="1:15" ht="12.75" customHeight="1">
      <c r="A351" s="30">
        <v>341</v>
      </c>
      <c r="B351" s="281" t="s">
        <v>177</v>
      </c>
      <c r="C351" s="271">
        <v>3276.45</v>
      </c>
      <c r="D351" s="272">
        <v>3262.1333333333332</v>
      </c>
      <c r="E351" s="272">
        <v>3233.2666666666664</v>
      </c>
      <c r="F351" s="272">
        <v>3190.083333333333</v>
      </c>
      <c r="G351" s="272">
        <v>3161.2166666666662</v>
      </c>
      <c r="H351" s="272">
        <v>3305.3166666666666</v>
      </c>
      <c r="I351" s="272">
        <v>3334.1833333333334</v>
      </c>
      <c r="J351" s="272">
        <v>3377.3666666666668</v>
      </c>
      <c r="K351" s="271">
        <v>3291</v>
      </c>
      <c r="L351" s="271">
        <v>3218.95</v>
      </c>
      <c r="M351" s="271">
        <v>3.6484700000000001</v>
      </c>
      <c r="N351" s="1"/>
      <c r="O351" s="1"/>
    </row>
    <row r="352" spans="1:15" ht="12.75" customHeight="1">
      <c r="A352" s="30">
        <v>342</v>
      </c>
      <c r="B352" s="281" t="s">
        <v>446</v>
      </c>
      <c r="C352" s="271">
        <v>349.6</v>
      </c>
      <c r="D352" s="272">
        <v>351.86666666666662</v>
      </c>
      <c r="E352" s="272">
        <v>345.53333333333325</v>
      </c>
      <c r="F352" s="272">
        <v>341.46666666666664</v>
      </c>
      <c r="G352" s="272">
        <v>335.13333333333327</v>
      </c>
      <c r="H352" s="272">
        <v>355.93333333333322</v>
      </c>
      <c r="I352" s="272">
        <v>362.26666666666659</v>
      </c>
      <c r="J352" s="272">
        <v>366.3333333333332</v>
      </c>
      <c r="K352" s="271">
        <v>358.2</v>
      </c>
      <c r="L352" s="271">
        <v>347.8</v>
      </c>
      <c r="M352" s="271">
        <v>2.8178200000000002</v>
      </c>
      <c r="N352" s="1"/>
      <c r="O352" s="1"/>
    </row>
    <row r="353" spans="1:15" ht="12.75" customHeight="1">
      <c r="A353" s="30">
        <v>343</v>
      </c>
      <c r="B353" s="281" t="s">
        <v>447</v>
      </c>
      <c r="C353" s="271">
        <v>258.95</v>
      </c>
      <c r="D353" s="272">
        <v>257.75</v>
      </c>
      <c r="E353" s="272">
        <v>251.5</v>
      </c>
      <c r="F353" s="272">
        <v>244.05</v>
      </c>
      <c r="G353" s="272">
        <v>237.8</v>
      </c>
      <c r="H353" s="272">
        <v>265.2</v>
      </c>
      <c r="I353" s="272">
        <v>271.45</v>
      </c>
      <c r="J353" s="272">
        <v>278.89999999999998</v>
      </c>
      <c r="K353" s="271">
        <v>264</v>
      </c>
      <c r="L353" s="271">
        <v>250.3</v>
      </c>
      <c r="M353" s="271">
        <v>15.41239</v>
      </c>
      <c r="N353" s="1"/>
      <c r="O353" s="1"/>
    </row>
    <row r="354" spans="1:15" ht="12.75" customHeight="1">
      <c r="A354" s="30">
        <v>344</v>
      </c>
      <c r="B354" s="281" t="s">
        <v>181</v>
      </c>
      <c r="C354" s="271">
        <v>2127.15</v>
      </c>
      <c r="D354" s="272">
        <v>2122.2333333333336</v>
      </c>
      <c r="E354" s="272">
        <v>2106.416666666667</v>
      </c>
      <c r="F354" s="272">
        <v>2085.6833333333334</v>
      </c>
      <c r="G354" s="272">
        <v>2069.8666666666668</v>
      </c>
      <c r="H354" s="272">
        <v>2142.9666666666672</v>
      </c>
      <c r="I354" s="272">
        <v>2158.7833333333338</v>
      </c>
      <c r="J354" s="272">
        <v>2179.5166666666673</v>
      </c>
      <c r="K354" s="271">
        <v>2138.0500000000002</v>
      </c>
      <c r="L354" s="271">
        <v>2101.5</v>
      </c>
      <c r="M354" s="271">
        <v>2.2389299999999999</v>
      </c>
      <c r="N354" s="1"/>
      <c r="O354" s="1"/>
    </row>
    <row r="355" spans="1:15" ht="12.75" customHeight="1">
      <c r="A355" s="30">
        <v>345</v>
      </c>
      <c r="B355" s="281" t="s">
        <v>171</v>
      </c>
      <c r="C355" s="271">
        <v>48387.4</v>
      </c>
      <c r="D355" s="272">
        <v>48348.350000000006</v>
      </c>
      <c r="E355" s="272">
        <v>47869.150000000009</v>
      </c>
      <c r="F355" s="272">
        <v>47350.9</v>
      </c>
      <c r="G355" s="272">
        <v>46871.700000000004</v>
      </c>
      <c r="H355" s="272">
        <v>48866.600000000013</v>
      </c>
      <c r="I355" s="272">
        <v>49345.80000000001</v>
      </c>
      <c r="J355" s="272">
        <v>49864.050000000017</v>
      </c>
      <c r="K355" s="271">
        <v>48827.55</v>
      </c>
      <c r="L355" s="271">
        <v>47830.1</v>
      </c>
      <c r="M355" s="271">
        <v>0.11583</v>
      </c>
      <c r="N355" s="1"/>
      <c r="O355" s="1"/>
    </row>
    <row r="356" spans="1:15" ht="12.75" customHeight="1">
      <c r="A356" s="30">
        <v>346</v>
      </c>
      <c r="B356" s="281" t="s">
        <v>448</v>
      </c>
      <c r="C356" s="271">
        <v>3643.4</v>
      </c>
      <c r="D356" s="272">
        <v>3680.8166666666671</v>
      </c>
      <c r="E356" s="272">
        <v>3577.6333333333341</v>
      </c>
      <c r="F356" s="272">
        <v>3511.8666666666672</v>
      </c>
      <c r="G356" s="272">
        <v>3408.6833333333343</v>
      </c>
      <c r="H356" s="272">
        <v>3746.5833333333339</v>
      </c>
      <c r="I356" s="272">
        <v>3849.7666666666673</v>
      </c>
      <c r="J356" s="272">
        <v>3915.5333333333338</v>
      </c>
      <c r="K356" s="271">
        <v>3784</v>
      </c>
      <c r="L356" s="271">
        <v>3615.05</v>
      </c>
      <c r="M356" s="271">
        <v>3.17435</v>
      </c>
      <c r="N356" s="1"/>
      <c r="O356" s="1"/>
    </row>
    <row r="357" spans="1:15" ht="12.75" customHeight="1">
      <c r="A357" s="30">
        <v>347</v>
      </c>
      <c r="B357" s="281" t="s">
        <v>173</v>
      </c>
      <c r="C357" s="271">
        <v>210.95</v>
      </c>
      <c r="D357" s="272">
        <v>210.71666666666667</v>
      </c>
      <c r="E357" s="272">
        <v>208.98333333333335</v>
      </c>
      <c r="F357" s="272">
        <v>207.01666666666668</v>
      </c>
      <c r="G357" s="272">
        <v>205.28333333333336</v>
      </c>
      <c r="H357" s="272">
        <v>212.68333333333334</v>
      </c>
      <c r="I357" s="272">
        <v>214.41666666666663</v>
      </c>
      <c r="J357" s="272">
        <v>216.38333333333333</v>
      </c>
      <c r="K357" s="271">
        <v>212.45</v>
      </c>
      <c r="L357" s="271">
        <v>208.75</v>
      </c>
      <c r="M357" s="271">
        <v>14.54468</v>
      </c>
      <c r="N357" s="1"/>
      <c r="O357" s="1"/>
    </row>
    <row r="358" spans="1:15" ht="12.75" customHeight="1">
      <c r="A358" s="30">
        <v>348</v>
      </c>
      <c r="B358" s="281" t="s">
        <v>175</v>
      </c>
      <c r="C358" s="271">
        <v>4166.8</v>
      </c>
      <c r="D358" s="272">
        <v>4190.1499999999996</v>
      </c>
      <c r="E358" s="272">
        <v>4125.2999999999993</v>
      </c>
      <c r="F358" s="272">
        <v>4083.7999999999993</v>
      </c>
      <c r="G358" s="272">
        <v>4018.9499999999989</v>
      </c>
      <c r="H358" s="272">
        <v>4231.6499999999996</v>
      </c>
      <c r="I358" s="272">
        <v>4296.5</v>
      </c>
      <c r="J358" s="272">
        <v>4338</v>
      </c>
      <c r="K358" s="271">
        <v>4255</v>
      </c>
      <c r="L358" s="271">
        <v>4148.6499999999996</v>
      </c>
      <c r="M358" s="271">
        <v>0.70657000000000003</v>
      </c>
      <c r="N358" s="1"/>
      <c r="O358" s="1"/>
    </row>
    <row r="359" spans="1:15" ht="12.75" customHeight="1">
      <c r="A359" s="30">
        <v>349</v>
      </c>
      <c r="B359" s="281" t="s">
        <v>450</v>
      </c>
      <c r="C359" s="271">
        <v>1263.45</v>
      </c>
      <c r="D359" s="272">
        <v>1278.1499999999999</v>
      </c>
      <c r="E359" s="272">
        <v>1236.2999999999997</v>
      </c>
      <c r="F359" s="272">
        <v>1209.1499999999999</v>
      </c>
      <c r="G359" s="272">
        <v>1167.2999999999997</v>
      </c>
      <c r="H359" s="272">
        <v>1305.2999999999997</v>
      </c>
      <c r="I359" s="272">
        <v>1347.1499999999996</v>
      </c>
      <c r="J359" s="272">
        <v>1374.2999999999997</v>
      </c>
      <c r="K359" s="271">
        <v>1320</v>
      </c>
      <c r="L359" s="271">
        <v>1251</v>
      </c>
      <c r="M359" s="271">
        <v>1.7473099999999999</v>
      </c>
      <c r="N359" s="1"/>
      <c r="O359" s="1"/>
    </row>
    <row r="360" spans="1:15" ht="12.75" customHeight="1">
      <c r="A360" s="30">
        <v>350</v>
      </c>
      <c r="B360" s="281" t="s">
        <v>176</v>
      </c>
      <c r="C360" s="271">
        <v>2636.8</v>
      </c>
      <c r="D360" s="272">
        <v>2640.2166666666667</v>
      </c>
      <c r="E360" s="272">
        <v>2609.3833333333332</v>
      </c>
      <c r="F360" s="272">
        <v>2581.9666666666667</v>
      </c>
      <c r="G360" s="272">
        <v>2551.1333333333332</v>
      </c>
      <c r="H360" s="272">
        <v>2667.6333333333332</v>
      </c>
      <c r="I360" s="272">
        <v>2698.4666666666662</v>
      </c>
      <c r="J360" s="272">
        <v>2725.8833333333332</v>
      </c>
      <c r="K360" s="271">
        <v>2671.05</v>
      </c>
      <c r="L360" s="271">
        <v>2612.8000000000002</v>
      </c>
      <c r="M360" s="271">
        <v>10.14686</v>
      </c>
      <c r="N360" s="1"/>
      <c r="O360" s="1"/>
    </row>
    <row r="361" spans="1:15" ht="12.75" customHeight="1">
      <c r="A361" s="30">
        <v>351</v>
      </c>
      <c r="B361" s="281" t="s">
        <v>172</v>
      </c>
      <c r="C361" s="271">
        <v>1821.15</v>
      </c>
      <c r="D361" s="272">
        <v>1815.0666666666666</v>
      </c>
      <c r="E361" s="272">
        <v>1792.1333333333332</v>
      </c>
      <c r="F361" s="272">
        <v>1763.1166666666666</v>
      </c>
      <c r="G361" s="272">
        <v>1740.1833333333332</v>
      </c>
      <c r="H361" s="272">
        <v>1844.0833333333333</v>
      </c>
      <c r="I361" s="272">
        <v>1867.0166666666667</v>
      </c>
      <c r="J361" s="272">
        <v>1896.0333333333333</v>
      </c>
      <c r="K361" s="271">
        <v>1838</v>
      </c>
      <c r="L361" s="271">
        <v>1786.05</v>
      </c>
      <c r="M361" s="271">
        <v>12.964600000000001</v>
      </c>
      <c r="N361" s="1"/>
      <c r="O361" s="1"/>
    </row>
    <row r="362" spans="1:15" ht="12.75" customHeight="1">
      <c r="A362" s="30">
        <v>352</v>
      </c>
      <c r="B362" s="281" t="s">
        <v>451</v>
      </c>
      <c r="C362" s="271">
        <v>735.15</v>
      </c>
      <c r="D362" s="272">
        <v>740.38333333333333</v>
      </c>
      <c r="E362" s="272">
        <v>725.76666666666665</v>
      </c>
      <c r="F362" s="272">
        <v>716.38333333333333</v>
      </c>
      <c r="G362" s="272">
        <v>701.76666666666665</v>
      </c>
      <c r="H362" s="272">
        <v>749.76666666666665</v>
      </c>
      <c r="I362" s="272">
        <v>764.38333333333321</v>
      </c>
      <c r="J362" s="272">
        <v>773.76666666666665</v>
      </c>
      <c r="K362" s="271">
        <v>755</v>
      </c>
      <c r="L362" s="271">
        <v>731</v>
      </c>
      <c r="M362" s="271">
        <v>0.95630000000000004</v>
      </c>
      <c r="N362" s="1"/>
      <c r="O362" s="1"/>
    </row>
    <row r="363" spans="1:15" ht="12.75" customHeight="1">
      <c r="A363" s="30">
        <v>353</v>
      </c>
      <c r="B363" s="281" t="s">
        <v>270</v>
      </c>
      <c r="C363" s="271">
        <v>2421.15</v>
      </c>
      <c r="D363" s="272">
        <v>2401.5833333333335</v>
      </c>
      <c r="E363" s="272">
        <v>2370.166666666667</v>
      </c>
      <c r="F363" s="272">
        <v>2319.1833333333334</v>
      </c>
      <c r="G363" s="272">
        <v>2287.7666666666669</v>
      </c>
      <c r="H363" s="272">
        <v>2452.5666666666671</v>
      </c>
      <c r="I363" s="272">
        <v>2483.983333333334</v>
      </c>
      <c r="J363" s="272">
        <v>2534.9666666666672</v>
      </c>
      <c r="K363" s="271">
        <v>2433</v>
      </c>
      <c r="L363" s="271">
        <v>2350.6</v>
      </c>
      <c r="M363" s="271">
        <v>6.6082999999999998</v>
      </c>
      <c r="N363" s="1"/>
      <c r="O363" s="1"/>
    </row>
    <row r="364" spans="1:15" ht="12.75" customHeight="1">
      <c r="A364" s="30">
        <v>354</v>
      </c>
      <c r="B364" s="281" t="s">
        <v>452</v>
      </c>
      <c r="C364" s="271">
        <v>2318</v>
      </c>
      <c r="D364" s="272">
        <v>2334.3333333333335</v>
      </c>
      <c r="E364" s="272">
        <v>2293.666666666667</v>
      </c>
      <c r="F364" s="272">
        <v>2269.3333333333335</v>
      </c>
      <c r="G364" s="272">
        <v>2228.666666666667</v>
      </c>
      <c r="H364" s="272">
        <v>2358.666666666667</v>
      </c>
      <c r="I364" s="272">
        <v>2399.3333333333339</v>
      </c>
      <c r="J364" s="272">
        <v>2423.666666666667</v>
      </c>
      <c r="K364" s="271">
        <v>2375</v>
      </c>
      <c r="L364" s="271">
        <v>2310</v>
      </c>
      <c r="M364" s="271">
        <v>1.34046</v>
      </c>
      <c r="N364" s="1"/>
      <c r="O364" s="1"/>
    </row>
    <row r="365" spans="1:15" ht="12.75" customHeight="1">
      <c r="A365" s="30">
        <v>355</v>
      </c>
      <c r="B365" s="281" t="s">
        <v>808</v>
      </c>
      <c r="C365" s="271">
        <v>272.2</v>
      </c>
      <c r="D365" s="272">
        <v>273.0333333333333</v>
      </c>
      <c r="E365" s="272">
        <v>269.16666666666663</v>
      </c>
      <c r="F365" s="272">
        <v>266.13333333333333</v>
      </c>
      <c r="G365" s="272">
        <v>262.26666666666665</v>
      </c>
      <c r="H365" s="272">
        <v>276.06666666666661</v>
      </c>
      <c r="I365" s="272">
        <v>279.93333333333328</v>
      </c>
      <c r="J365" s="272">
        <v>282.96666666666658</v>
      </c>
      <c r="K365" s="271">
        <v>276.89999999999998</v>
      </c>
      <c r="L365" s="271">
        <v>270</v>
      </c>
      <c r="M365" s="271">
        <v>17.712150000000001</v>
      </c>
      <c r="N365" s="1"/>
      <c r="O365" s="1"/>
    </row>
    <row r="366" spans="1:15" ht="12.75" customHeight="1">
      <c r="A366" s="30">
        <v>356</v>
      </c>
      <c r="B366" s="281" t="s">
        <v>174</v>
      </c>
      <c r="C366" s="271">
        <v>118.35</v>
      </c>
      <c r="D366" s="272">
        <v>118.19999999999999</v>
      </c>
      <c r="E366" s="272">
        <v>117.59999999999998</v>
      </c>
      <c r="F366" s="272">
        <v>116.85</v>
      </c>
      <c r="G366" s="272">
        <v>116.24999999999999</v>
      </c>
      <c r="H366" s="272">
        <v>118.94999999999997</v>
      </c>
      <c r="I366" s="272">
        <v>119.55</v>
      </c>
      <c r="J366" s="272">
        <v>120.29999999999997</v>
      </c>
      <c r="K366" s="271">
        <v>118.8</v>
      </c>
      <c r="L366" s="271">
        <v>117.45</v>
      </c>
      <c r="M366" s="271">
        <v>31.751139999999999</v>
      </c>
      <c r="N366" s="1"/>
      <c r="O366" s="1"/>
    </row>
    <row r="367" spans="1:15" ht="12.75" customHeight="1">
      <c r="A367" s="30">
        <v>357</v>
      </c>
      <c r="B367" s="281" t="s">
        <v>179</v>
      </c>
      <c r="C367" s="271">
        <v>223.5</v>
      </c>
      <c r="D367" s="272">
        <v>222.98333333333335</v>
      </c>
      <c r="E367" s="272">
        <v>221.06666666666669</v>
      </c>
      <c r="F367" s="272">
        <v>218.63333333333335</v>
      </c>
      <c r="G367" s="272">
        <v>216.7166666666667</v>
      </c>
      <c r="H367" s="272">
        <v>225.41666666666669</v>
      </c>
      <c r="I367" s="272">
        <v>227.33333333333331</v>
      </c>
      <c r="J367" s="272">
        <v>229.76666666666668</v>
      </c>
      <c r="K367" s="271">
        <v>224.9</v>
      </c>
      <c r="L367" s="271">
        <v>220.55</v>
      </c>
      <c r="M367" s="271">
        <v>64.389499999999998</v>
      </c>
      <c r="N367" s="1"/>
      <c r="O367" s="1"/>
    </row>
    <row r="368" spans="1:15" ht="12.75" customHeight="1">
      <c r="A368" s="30">
        <v>358</v>
      </c>
      <c r="B368" s="281" t="s">
        <v>809</v>
      </c>
      <c r="C368" s="271">
        <v>374.2</v>
      </c>
      <c r="D368" s="272">
        <v>375.98333333333329</v>
      </c>
      <c r="E368" s="272">
        <v>370.31666666666661</v>
      </c>
      <c r="F368" s="272">
        <v>366.43333333333334</v>
      </c>
      <c r="G368" s="272">
        <v>360.76666666666665</v>
      </c>
      <c r="H368" s="272">
        <v>379.86666666666656</v>
      </c>
      <c r="I368" s="272">
        <v>385.53333333333319</v>
      </c>
      <c r="J368" s="272">
        <v>389.41666666666652</v>
      </c>
      <c r="K368" s="271">
        <v>381.65</v>
      </c>
      <c r="L368" s="271">
        <v>372.1</v>
      </c>
      <c r="M368" s="271">
        <v>4.5905699999999996</v>
      </c>
      <c r="N368" s="1"/>
      <c r="O368" s="1"/>
    </row>
    <row r="369" spans="1:15" ht="12.75" customHeight="1">
      <c r="A369" s="30">
        <v>359</v>
      </c>
      <c r="B369" s="281" t="s">
        <v>271</v>
      </c>
      <c r="C369" s="271">
        <v>435.55</v>
      </c>
      <c r="D369" s="272">
        <v>432.75</v>
      </c>
      <c r="E369" s="272">
        <v>426.8</v>
      </c>
      <c r="F369" s="272">
        <v>418.05</v>
      </c>
      <c r="G369" s="272">
        <v>412.1</v>
      </c>
      <c r="H369" s="272">
        <v>441.5</v>
      </c>
      <c r="I369" s="272">
        <v>447.45000000000005</v>
      </c>
      <c r="J369" s="272">
        <v>456.2</v>
      </c>
      <c r="K369" s="271">
        <v>438.7</v>
      </c>
      <c r="L369" s="271">
        <v>424</v>
      </c>
      <c r="M369" s="271">
        <v>3.6660499999999998</v>
      </c>
      <c r="N369" s="1"/>
      <c r="O369" s="1"/>
    </row>
    <row r="370" spans="1:15" ht="12.75" customHeight="1">
      <c r="A370" s="30">
        <v>360</v>
      </c>
      <c r="B370" s="281" t="s">
        <v>453</v>
      </c>
      <c r="C370" s="271">
        <v>608.4</v>
      </c>
      <c r="D370" s="272">
        <v>604.06666666666661</v>
      </c>
      <c r="E370" s="272">
        <v>596.33333333333326</v>
      </c>
      <c r="F370" s="272">
        <v>584.26666666666665</v>
      </c>
      <c r="G370" s="272">
        <v>576.5333333333333</v>
      </c>
      <c r="H370" s="272">
        <v>616.13333333333321</v>
      </c>
      <c r="I370" s="272">
        <v>623.86666666666656</v>
      </c>
      <c r="J370" s="272">
        <v>635.93333333333317</v>
      </c>
      <c r="K370" s="271">
        <v>611.79999999999995</v>
      </c>
      <c r="L370" s="271">
        <v>592</v>
      </c>
      <c r="M370" s="271">
        <v>8.3506800000000005</v>
      </c>
      <c r="N370" s="1"/>
      <c r="O370" s="1"/>
    </row>
    <row r="371" spans="1:15" ht="12.75" customHeight="1">
      <c r="A371" s="30">
        <v>361</v>
      </c>
      <c r="B371" s="281" t="s">
        <v>454</v>
      </c>
      <c r="C371" s="271">
        <v>119.85</v>
      </c>
      <c r="D371" s="272">
        <v>121.23333333333333</v>
      </c>
      <c r="E371" s="272">
        <v>117.66666666666667</v>
      </c>
      <c r="F371" s="272">
        <v>115.48333333333333</v>
      </c>
      <c r="G371" s="272">
        <v>111.91666666666667</v>
      </c>
      <c r="H371" s="272">
        <v>123.41666666666667</v>
      </c>
      <c r="I371" s="272">
        <v>126.98333333333333</v>
      </c>
      <c r="J371" s="272">
        <v>129.16666666666669</v>
      </c>
      <c r="K371" s="271">
        <v>124.8</v>
      </c>
      <c r="L371" s="271">
        <v>119.05</v>
      </c>
      <c r="M371" s="271">
        <v>2.2127300000000001</v>
      </c>
      <c r="N371" s="1"/>
      <c r="O371" s="1"/>
    </row>
    <row r="372" spans="1:15" ht="12.75" customHeight="1">
      <c r="A372" s="30">
        <v>362</v>
      </c>
      <c r="B372" s="281" t="s">
        <v>861</v>
      </c>
      <c r="C372" s="271">
        <v>1291.55</v>
      </c>
      <c r="D372" s="272">
        <v>1299.5166666666667</v>
      </c>
      <c r="E372" s="272">
        <v>1264.0333333333333</v>
      </c>
      <c r="F372" s="272">
        <v>1236.5166666666667</v>
      </c>
      <c r="G372" s="272">
        <v>1201.0333333333333</v>
      </c>
      <c r="H372" s="272">
        <v>1327.0333333333333</v>
      </c>
      <c r="I372" s="272">
        <v>1362.5166666666664</v>
      </c>
      <c r="J372" s="272">
        <v>1390.0333333333333</v>
      </c>
      <c r="K372" s="271">
        <v>1335</v>
      </c>
      <c r="L372" s="271">
        <v>1272</v>
      </c>
      <c r="M372" s="271">
        <v>0.41374</v>
      </c>
      <c r="N372" s="1"/>
      <c r="O372" s="1"/>
    </row>
    <row r="373" spans="1:15" ht="12.75" customHeight="1">
      <c r="A373" s="30">
        <v>363</v>
      </c>
      <c r="B373" s="281" t="s">
        <v>455</v>
      </c>
      <c r="C373" s="271">
        <v>4405.8500000000004</v>
      </c>
      <c r="D373" s="272">
        <v>4424.9333333333334</v>
      </c>
      <c r="E373" s="272">
        <v>4370.916666666667</v>
      </c>
      <c r="F373" s="272">
        <v>4335.9833333333336</v>
      </c>
      <c r="G373" s="272">
        <v>4281.9666666666672</v>
      </c>
      <c r="H373" s="272">
        <v>4459.8666666666668</v>
      </c>
      <c r="I373" s="272">
        <v>4513.8833333333332</v>
      </c>
      <c r="J373" s="272">
        <v>4548.8166666666666</v>
      </c>
      <c r="K373" s="271">
        <v>4478.95</v>
      </c>
      <c r="L373" s="271">
        <v>4390</v>
      </c>
      <c r="M373" s="271">
        <v>4.4150000000000002E-2</v>
      </c>
      <c r="N373" s="1"/>
      <c r="O373" s="1"/>
    </row>
    <row r="374" spans="1:15" ht="12.75" customHeight="1">
      <c r="A374" s="30">
        <v>364</v>
      </c>
      <c r="B374" s="281" t="s">
        <v>272</v>
      </c>
      <c r="C374" s="271">
        <v>14502.5</v>
      </c>
      <c r="D374" s="272">
        <v>14527.166666666666</v>
      </c>
      <c r="E374" s="272">
        <v>14311.483333333332</v>
      </c>
      <c r="F374" s="272">
        <v>14120.466666666665</v>
      </c>
      <c r="G374" s="272">
        <v>13904.783333333331</v>
      </c>
      <c r="H374" s="272">
        <v>14718.183333333332</v>
      </c>
      <c r="I374" s="272">
        <v>14933.866666666667</v>
      </c>
      <c r="J374" s="272">
        <v>15124.883333333333</v>
      </c>
      <c r="K374" s="271">
        <v>14742.85</v>
      </c>
      <c r="L374" s="271">
        <v>14336.15</v>
      </c>
      <c r="M374" s="271">
        <v>4.9820000000000003E-2</v>
      </c>
      <c r="N374" s="1"/>
      <c r="O374" s="1"/>
    </row>
    <row r="375" spans="1:15" ht="12.75" customHeight="1">
      <c r="A375" s="30">
        <v>365</v>
      </c>
      <c r="B375" s="281" t="s">
        <v>178</v>
      </c>
      <c r="C375" s="271">
        <v>33</v>
      </c>
      <c r="D375" s="272">
        <v>33.1</v>
      </c>
      <c r="E375" s="272">
        <v>32.700000000000003</v>
      </c>
      <c r="F375" s="272">
        <v>32.4</v>
      </c>
      <c r="G375" s="272">
        <v>32</v>
      </c>
      <c r="H375" s="272">
        <v>33.400000000000006</v>
      </c>
      <c r="I375" s="272">
        <v>33.799999999999997</v>
      </c>
      <c r="J375" s="272">
        <v>34.100000000000009</v>
      </c>
      <c r="K375" s="271">
        <v>33.5</v>
      </c>
      <c r="L375" s="271">
        <v>32.799999999999997</v>
      </c>
      <c r="M375" s="271">
        <v>220.44562999999999</v>
      </c>
      <c r="N375" s="1"/>
      <c r="O375" s="1"/>
    </row>
    <row r="376" spans="1:15" ht="12.75" customHeight="1">
      <c r="A376" s="30">
        <v>366</v>
      </c>
      <c r="B376" s="281" t="s">
        <v>456</v>
      </c>
      <c r="C376" s="271">
        <v>569.4</v>
      </c>
      <c r="D376" s="272">
        <v>570.30000000000007</v>
      </c>
      <c r="E376" s="272">
        <v>566.20000000000016</v>
      </c>
      <c r="F376" s="272">
        <v>563.00000000000011</v>
      </c>
      <c r="G376" s="272">
        <v>558.9000000000002</v>
      </c>
      <c r="H376" s="272">
        <v>573.50000000000011</v>
      </c>
      <c r="I376" s="272">
        <v>577.6</v>
      </c>
      <c r="J376" s="272">
        <v>580.80000000000007</v>
      </c>
      <c r="K376" s="271">
        <v>574.4</v>
      </c>
      <c r="L376" s="271">
        <v>567.1</v>
      </c>
      <c r="M376" s="271">
        <v>0.78154999999999997</v>
      </c>
      <c r="N376" s="1"/>
      <c r="O376" s="1"/>
    </row>
    <row r="377" spans="1:15" ht="12.75" customHeight="1">
      <c r="A377" s="30">
        <v>367</v>
      </c>
      <c r="B377" s="281" t="s">
        <v>183</v>
      </c>
      <c r="C377" s="271">
        <v>96.95</v>
      </c>
      <c r="D377" s="272">
        <v>97.033333333333346</v>
      </c>
      <c r="E377" s="272">
        <v>95.666666666666686</v>
      </c>
      <c r="F377" s="272">
        <v>94.38333333333334</v>
      </c>
      <c r="G377" s="272">
        <v>93.01666666666668</v>
      </c>
      <c r="H377" s="272">
        <v>98.316666666666691</v>
      </c>
      <c r="I377" s="272">
        <v>99.683333333333337</v>
      </c>
      <c r="J377" s="272">
        <v>100.9666666666667</v>
      </c>
      <c r="K377" s="271">
        <v>98.4</v>
      </c>
      <c r="L377" s="271">
        <v>95.75</v>
      </c>
      <c r="M377" s="271">
        <v>93.962490000000003</v>
      </c>
      <c r="N377" s="1"/>
      <c r="O377" s="1"/>
    </row>
    <row r="378" spans="1:15" ht="12.75" customHeight="1">
      <c r="A378" s="30">
        <v>368</v>
      </c>
      <c r="B378" s="281" t="s">
        <v>184</v>
      </c>
      <c r="C378" s="271">
        <v>133.6</v>
      </c>
      <c r="D378" s="272">
        <v>133.30000000000001</v>
      </c>
      <c r="E378" s="272">
        <v>132.60000000000002</v>
      </c>
      <c r="F378" s="272">
        <v>131.60000000000002</v>
      </c>
      <c r="G378" s="272">
        <v>130.90000000000003</v>
      </c>
      <c r="H378" s="272">
        <v>134.30000000000001</v>
      </c>
      <c r="I378" s="272">
        <v>135</v>
      </c>
      <c r="J378" s="272">
        <v>136</v>
      </c>
      <c r="K378" s="271">
        <v>134</v>
      </c>
      <c r="L378" s="271">
        <v>132.30000000000001</v>
      </c>
      <c r="M378" s="271">
        <v>27.84496</v>
      </c>
      <c r="N378" s="1"/>
      <c r="O378" s="1"/>
    </row>
    <row r="379" spans="1:15" ht="12.75" customHeight="1">
      <c r="A379" s="30">
        <v>369</v>
      </c>
      <c r="B379" s="281" t="s">
        <v>811</v>
      </c>
      <c r="C379" s="271">
        <v>519.15</v>
      </c>
      <c r="D379" s="272">
        <v>517.16666666666663</v>
      </c>
      <c r="E379" s="272">
        <v>509.93333333333328</v>
      </c>
      <c r="F379" s="272">
        <v>500.71666666666664</v>
      </c>
      <c r="G379" s="272">
        <v>493.48333333333329</v>
      </c>
      <c r="H379" s="272">
        <v>526.38333333333321</v>
      </c>
      <c r="I379" s="272">
        <v>533.61666666666656</v>
      </c>
      <c r="J379" s="272">
        <v>542.83333333333326</v>
      </c>
      <c r="K379" s="271">
        <v>524.4</v>
      </c>
      <c r="L379" s="271">
        <v>507.95</v>
      </c>
      <c r="M379" s="271">
        <v>1.30393</v>
      </c>
      <c r="N379" s="1"/>
      <c r="O379" s="1"/>
    </row>
    <row r="380" spans="1:15" ht="12.75" customHeight="1">
      <c r="A380" s="30">
        <v>370</v>
      </c>
      <c r="B380" s="281" t="s">
        <v>457</v>
      </c>
      <c r="C380" s="271">
        <v>268.60000000000002</v>
      </c>
      <c r="D380" s="272">
        <v>267.34999999999997</v>
      </c>
      <c r="E380" s="272">
        <v>265.69999999999993</v>
      </c>
      <c r="F380" s="272">
        <v>262.79999999999995</v>
      </c>
      <c r="G380" s="272">
        <v>261.14999999999992</v>
      </c>
      <c r="H380" s="272">
        <v>270.24999999999994</v>
      </c>
      <c r="I380" s="272">
        <v>271.89999999999992</v>
      </c>
      <c r="J380" s="272">
        <v>274.79999999999995</v>
      </c>
      <c r="K380" s="271">
        <v>269</v>
      </c>
      <c r="L380" s="271">
        <v>264.45</v>
      </c>
      <c r="M380" s="271">
        <v>1.08307</v>
      </c>
      <c r="N380" s="1"/>
      <c r="O380" s="1"/>
    </row>
    <row r="381" spans="1:15" ht="12.75" customHeight="1">
      <c r="A381" s="30">
        <v>371</v>
      </c>
      <c r="B381" s="281" t="s">
        <v>458</v>
      </c>
      <c r="C381" s="271">
        <v>913.95</v>
      </c>
      <c r="D381" s="272">
        <v>916.73333333333323</v>
      </c>
      <c r="E381" s="272">
        <v>905.46666666666647</v>
      </c>
      <c r="F381" s="272">
        <v>896.98333333333323</v>
      </c>
      <c r="G381" s="272">
        <v>885.71666666666647</v>
      </c>
      <c r="H381" s="272">
        <v>925.21666666666647</v>
      </c>
      <c r="I381" s="272">
        <v>936.48333333333312</v>
      </c>
      <c r="J381" s="272">
        <v>944.96666666666647</v>
      </c>
      <c r="K381" s="271">
        <v>928</v>
      </c>
      <c r="L381" s="271">
        <v>908.25</v>
      </c>
      <c r="M381" s="271">
        <v>1.8118300000000001</v>
      </c>
      <c r="N381" s="1"/>
      <c r="O381" s="1"/>
    </row>
    <row r="382" spans="1:15" ht="12.75" customHeight="1">
      <c r="A382" s="30">
        <v>372</v>
      </c>
      <c r="B382" s="281" t="s">
        <v>459</v>
      </c>
      <c r="C382" s="271">
        <v>31.2</v>
      </c>
      <c r="D382" s="272">
        <v>31.233333333333331</v>
      </c>
      <c r="E382" s="272">
        <v>31.066666666666663</v>
      </c>
      <c r="F382" s="272">
        <v>30.933333333333334</v>
      </c>
      <c r="G382" s="272">
        <v>30.766666666666666</v>
      </c>
      <c r="H382" s="272">
        <v>31.36666666666666</v>
      </c>
      <c r="I382" s="272">
        <v>31.533333333333324</v>
      </c>
      <c r="J382" s="272">
        <v>31.666666666666657</v>
      </c>
      <c r="K382" s="271">
        <v>31.4</v>
      </c>
      <c r="L382" s="271">
        <v>31.1</v>
      </c>
      <c r="M382" s="271">
        <v>13.32591</v>
      </c>
      <c r="N382" s="1"/>
      <c r="O382" s="1"/>
    </row>
    <row r="383" spans="1:15" ht="12.75" customHeight="1">
      <c r="A383" s="30">
        <v>373</v>
      </c>
      <c r="B383" s="281" t="s">
        <v>810</v>
      </c>
      <c r="C383" s="271">
        <v>97.95</v>
      </c>
      <c r="D383" s="272">
        <v>98.133333333333326</v>
      </c>
      <c r="E383" s="272">
        <v>96.816666666666649</v>
      </c>
      <c r="F383" s="272">
        <v>95.683333333333323</v>
      </c>
      <c r="G383" s="272">
        <v>94.366666666666646</v>
      </c>
      <c r="H383" s="272">
        <v>99.266666666666652</v>
      </c>
      <c r="I383" s="272">
        <v>100.58333333333331</v>
      </c>
      <c r="J383" s="272">
        <v>101.71666666666665</v>
      </c>
      <c r="K383" s="271">
        <v>99.45</v>
      </c>
      <c r="L383" s="271">
        <v>97</v>
      </c>
      <c r="M383" s="271">
        <v>2.2491400000000001</v>
      </c>
      <c r="N383" s="1"/>
      <c r="O383" s="1"/>
    </row>
    <row r="384" spans="1:15" ht="12.75" customHeight="1">
      <c r="A384" s="30">
        <v>374</v>
      </c>
      <c r="B384" s="281" t="s">
        <v>460</v>
      </c>
      <c r="C384" s="271">
        <v>197.35</v>
      </c>
      <c r="D384" s="272">
        <v>195.69999999999996</v>
      </c>
      <c r="E384" s="272">
        <v>192.84999999999991</v>
      </c>
      <c r="F384" s="272">
        <v>188.34999999999994</v>
      </c>
      <c r="G384" s="272">
        <v>185.49999999999989</v>
      </c>
      <c r="H384" s="272">
        <v>200.19999999999993</v>
      </c>
      <c r="I384" s="272">
        <v>203.05</v>
      </c>
      <c r="J384" s="272">
        <v>207.54999999999995</v>
      </c>
      <c r="K384" s="271">
        <v>198.55</v>
      </c>
      <c r="L384" s="271">
        <v>191.2</v>
      </c>
      <c r="M384" s="271">
        <v>35.603560000000002</v>
      </c>
      <c r="N384" s="1"/>
      <c r="O384" s="1"/>
    </row>
    <row r="385" spans="1:15" ht="12.75" customHeight="1">
      <c r="A385" s="30">
        <v>375</v>
      </c>
      <c r="B385" s="281" t="s">
        <v>461</v>
      </c>
      <c r="C385" s="271">
        <v>580.70000000000005</v>
      </c>
      <c r="D385" s="272">
        <v>589.6</v>
      </c>
      <c r="E385" s="272">
        <v>567.6</v>
      </c>
      <c r="F385" s="272">
        <v>554.5</v>
      </c>
      <c r="G385" s="272">
        <v>532.5</v>
      </c>
      <c r="H385" s="272">
        <v>602.70000000000005</v>
      </c>
      <c r="I385" s="272">
        <v>624.70000000000005</v>
      </c>
      <c r="J385" s="272">
        <v>637.80000000000007</v>
      </c>
      <c r="K385" s="271">
        <v>611.6</v>
      </c>
      <c r="L385" s="271">
        <v>576.5</v>
      </c>
      <c r="M385" s="271">
        <v>2.1268899999999999</v>
      </c>
      <c r="N385" s="1"/>
      <c r="O385" s="1"/>
    </row>
    <row r="386" spans="1:15" ht="12.75" customHeight="1">
      <c r="A386" s="30">
        <v>376</v>
      </c>
      <c r="B386" s="281" t="s">
        <v>462</v>
      </c>
      <c r="C386" s="271">
        <v>230.35</v>
      </c>
      <c r="D386" s="272">
        <v>228.71666666666667</v>
      </c>
      <c r="E386" s="272">
        <v>225.88333333333333</v>
      </c>
      <c r="F386" s="272">
        <v>221.41666666666666</v>
      </c>
      <c r="G386" s="272">
        <v>218.58333333333331</v>
      </c>
      <c r="H386" s="272">
        <v>233.18333333333334</v>
      </c>
      <c r="I386" s="272">
        <v>236.01666666666665</v>
      </c>
      <c r="J386" s="272">
        <v>240.48333333333335</v>
      </c>
      <c r="K386" s="271">
        <v>231.55</v>
      </c>
      <c r="L386" s="271">
        <v>224.25</v>
      </c>
      <c r="M386" s="271">
        <v>4.9324300000000001</v>
      </c>
      <c r="N386" s="1"/>
      <c r="O386" s="1"/>
    </row>
    <row r="387" spans="1:15" ht="12.75" customHeight="1">
      <c r="A387" s="30">
        <v>377</v>
      </c>
      <c r="B387" s="281" t="s">
        <v>463</v>
      </c>
      <c r="C387" s="271">
        <v>93.95</v>
      </c>
      <c r="D387" s="272">
        <v>95.433333333333337</v>
      </c>
      <c r="E387" s="272">
        <v>91.26666666666668</v>
      </c>
      <c r="F387" s="272">
        <v>88.583333333333343</v>
      </c>
      <c r="G387" s="272">
        <v>84.416666666666686</v>
      </c>
      <c r="H387" s="272">
        <v>98.116666666666674</v>
      </c>
      <c r="I387" s="272">
        <v>102.28333333333333</v>
      </c>
      <c r="J387" s="272">
        <v>104.96666666666667</v>
      </c>
      <c r="K387" s="271">
        <v>99.6</v>
      </c>
      <c r="L387" s="271">
        <v>92.75</v>
      </c>
      <c r="M387" s="271">
        <v>94.751509999999996</v>
      </c>
      <c r="N387" s="1"/>
      <c r="O387" s="1"/>
    </row>
    <row r="388" spans="1:15" ht="12.75" customHeight="1">
      <c r="A388" s="30">
        <v>378</v>
      </c>
      <c r="B388" s="281" t="s">
        <v>464</v>
      </c>
      <c r="C388" s="271">
        <v>1730.55</v>
      </c>
      <c r="D388" s="272">
        <v>1726</v>
      </c>
      <c r="E388" s="272">
        <v>1713.1</v>
      </c>
      <c r="F388" s="272">
        <v>1695.6499999999999</v>
      </c>
      <c r="G388" s="272">
        <v>1682.7499999999998</v>
      </c>
      <c r="H388" s="272">
        <v>1743.45</v>
      </c>
      <c r="I388" s="272">
        <v>1756.3500000000001</v>
      </c>
      <c r="J388" s="272">
        <v>1773.8000000000002</v>
      </c>
      <c r="K388" s="271">
        <v>1738.9</v>
      </c>
      <c r="L388" s="271">
        <v>1708.55</v>
      </c>
      <c r="M388" s="271">
        <v>0.15514</v>
      </c>
      <c r="N388" s="1"/>
      <c r="O388" s="1"/>
    </row>
    <row r="389" spans="1:15" ht="12.75" customHeight="1">
      <c r="A389" s="30">
        <v>379</v>
      </c>
      <c r="B389" s="281" t="s">
        <v>862</v>
      </c>
      <c r="C389" s="271">
        <v>43.95</v>
      </c>
      <c r="D389" s="272">
        <v>44.35</v>
      </c>
      <c r="E389" s="272">
        <v>43.300000000000004</v>
      </c>
      <c r="F389" s="272">
        <v>42.650000000000006</v>
      </c>
      <c r="G389" s="272">
        <v>41.600000000000009</v>
      </c>
      <c r="H389" s="272">
        <v>45</v>
      </c>
      <c r="I389" s="272">
        <v>46.05</v>
      </c>
      <c r="J389" s="272">
        <v>46.699999999999996</v>
      </c>
      <c r="K389" s="271">
        <v>45.4</v>
      </c>
      <c r="L389" s="271">
        <v>43.7</v>
      </c>
      <c r="M389" s="271">
        <v>10.68627</v>
      </c>
      <c r="N389" s="1"/>
      <c r="O389" s="1"/>
    </row>
    <row r="390" spans="1:15" ht="12.75" customHeight="1">
      <c r="A390" s="30">
        <v>380</v>
      </c>
      <c r="B390" s="281" t="s">
        <v>465</v>
      </c>
      <c r="C390" s="271">
        <v>141.69999999999999</v>
      </c>
      <c r="D390" s="272">
        <v>143.06666666666669</v>
      </c>
      <c r="E390" s="272">
        <v>139.23333333333338</v>
      </c>
      <c r="F390" s="272">
        <v>136.76666666666668</v>
      </c>
      <c r="G390" s="272">
        <v>132.93333333333337</v>
      </c>
      <c r="H390" s="272">
        <v>145.53333333333339</v>
      </c>
      <c r="I390" s="272">
        <v>149.3666666666667</v>
      </c>
      <c r="J390" s="272">
        <v>151.8333333333334</v>
      </c>
      <c r="K390" s="271">
        <v>146.9</v>
      </c>
      <c r="L390" s="271">
        <v>140.6</v>
      </c>
      <c r="M390" s="271">
        <v>28.163070000000001</v>
      </c>
      <c r="N390" s="1"/>
      <c r="O390" s="1"/>
    </row>
    <row r="391" spans="1:15" ht="12.75" customHeight="1">
      <c r="A391" s="30">
        <v>381</v>
      </c>
      <c r="B391" s="281" t="s">
        <v>466</v>
      </c>
      <c r="C391" s="271">
        <v>1002.75</v>
      </c>
      <c r="D391" s="272">
        <v>1004.9166666666666</v>
      </c>
      <c r="E391" s="272">
        <v>996.83333333333326</v>
      </c>
      <c r="F391" s="272">
        <v>990.91666666666663</v>
      </c>
      <c r="G391" s="272">
        <v>982.83333333333326</v>
      </c>
      <c r="H391" s="272">
        <v>1010.8333333333333</v>
      </c>
      <c r="I391" s="272">
        <v>1018.9166666666665</v>
      </c>
      <c r="J391" s="272">
        <v>1024.8333333333333</v>
      </c>
      <c r="K391" s="271">
        <v>1013</v>
      </c>
      <c r="L391" s="271">
        <v>999</v>
      </c>
      <c r="M391" s="271">
        <v>1.4392</v>
      </c>
      <c r="N391" s="1"/>
      <c r="O391" s="1"/>
    </row>
    <row r="392" spans="1:15" ht="12.75" customHeight="1">
      <c r="A392" s="30">
        <v>382</v>
      </c>
      <c r="B392" s="281" t="s">
        <v>185</v>
      </c>
      <c r="C392" s="271">
        <v>2582.5</v>
      </c>
      <c r="D392" s="272">
        <v>2576.4833333333331</v>
      </c>
      <c r="E392" s="272">
        <v>2563.0666666666662</v>
      </c>
      <c r="F392" s="272">
        <v>2543.6333333333332</v>
      </c>
      <c r="G392" s="272">
        <v>2530.2166666666662</v>
      </c>
      <c r="H392" s="272">
        <v>2595.9166666666661</v>
      </c>
      <c r="I392" s="272">
        <v>2609.333333333333</v>
      </c>
      <c r="J392" s="272">
        <v>2628.766666666666</v>
      </c>
      <c r="K392" s="271">
        <v>2589.9</v>
      </c>
      <c r="L392" s="271">
        <v>2557.0500000000002</v>
      </c>
      <c r="M392" s="271">
        <v>49.494419999999998</v>
      </c>
      <c r="N392" s="1"/>
      <c r="O392" s="1"/>
    </row>
    <row r="393" spans="1:15" ht="12.75" customHeight="1">
      <c r="A393" s="30">
        <v>383</v>
      </c>
      <c r="B393" s="281" t="s">
        <v>825</v>
      </c>
      <c r="C393" s="271">
        <v>125.1</v>
      </c>
      <c r="D393" s="272">
        <v>125.31666666666668</v>
      </c>
      <c r="E393" s="272">
        <v>124.18333333333335</v>
      </c>
      <c r="F393" s="272">
        <v>123.26666666666668</v>
      </c>
      <c r="G393" s="272">
        <v>122.13333333333335</v>
      </c>
      <c r="H393" s="272">
        <v>126.23333333333335</v>
      </c>
      <c r="I393" s="272">
        <v>127.36666666666667</v>
      </c>
      <c r="J393" s="272">
        <v>128.28333333333336</v>
      </c>
      <c r="K393" s="271">
        <v>126.45</v>
      </c>
      <c r="L393" s="271">
        <v>124.4</v>
      </c>
      <c r="M393" s="271">
        <v>5.1988799999999999</v>
      </c>
      <c r="N393" s="1"/>
      <c r="O393" s="1"/>
    </row>
    <row r="394" spans="1:15" ht="12.75" customHeight="1">
      <c r="A394" s="30">
        <v>384</v>
      </c>
      <c r="B394" s="281" t="s">
        <v>467</v>
      </c>
      <c r="C394" s="271">
        <v>908.25</v>
      </c>
      <c r="D394" s="272">
        <v>915.9666666666667</v>
      </c>
      <c r="E394" s="272">
        <v>897.23333333333335</v>
      </c>
      <c r="F394" s="272">
        <v>886.2166666666667</v>
      </c>
      <c r="G394" s="272">
        <v>867.48333333333335</v>
      </c>
      <c r="H394" s="272">
        <v>926.98333333333335</v>
      </c>
      <c r="I394" s="272">
        <v>945.7166666666667</v>
      </c>
      <c r="J394" s="272">
        <v>956.73333333333335</v>
      </c>
      <c r="K394" s="271">
        <v>934.7</v>
      </c>
      <c r="L394" s="271">
        <v>904.95</v>
      </c>
      <c r="M394" s="271">
        <v>0.37913999999999998</v>
      </c>
      <c r="N394" s="1"/>
      <c r="O394" s="1"/>
    </row>
    <row r="395" spans="1:15" ht="12.75" customHeight="1">
      <c r="A395" s="30">
        <v>385</v>
      </c>
      <c r="B395" s="281" t="s">
        <v>468</v>
      </c>
      <c r="C395" s="271">
        <v>1488</v>
      </c>
      <c r="D395" s="272">
        <v>1488.6666666666667</v>
      </c>
      <c r="E395" s="272">
        <v>1471.2333333333336</v>
      </c>
      <c r="F395" s="272">
        <v>1454.4666666666669</v>
      </c>
      <c r="G395" s="272">
        <v>1437.0333333333338</v>
      </c>
      <c r="H395" s="272">
        <v>1505.4333333333334</v>
      </c>
      <c r="I395" s="272">
        <v>1522.8666666666663</v>
      </c>
      <c r="J395" s="272">
        <v>1539.6333333333332</v>
      </c>
      <c r="K395" s="271">
        <v>1506.1</v>
      </c>
      <c r="L395" s="271">
        <v>1471.9</v>
      </c>
      <c r="M395" s="271">
        <v>2.4556499999999999</v>
      </c>
      <c r="N395" s="1"/>
      <c r="O395" s="1"/>
    </row>
    <row r="396" spans="1:15" ht="12.75" customHeight="1">
      <c r="A396" s="30">
        <v>386</v>
      </c>
      <c r="B396" s="281" t="s">
        <v>273</v>
      </c>
      <c r="C396" s="271">
        <v>907</v>
      </c>
      <c r="D396" s="272">
        <v>911.18333333333339</v>
      </c>
      <c r="E396" s="272">
        <v>897.86666666666679</v>
      </c>
      <c r="F396" s="272">
        <v>888.73333333333335</v>
      </c>
      <c r="G396" s="272">
        <v>875.41666666666674</v>
      </c>
      <c r="H396" s="272">
        <v>920.31666666666683</v>
      </c>
      <c r="I396" s="272">
        <v>933.63333333333344</v>
      </c>
      <c r="J396" s="272">
        <v>942.76666666666688</v>
      </c>
      <c r="K396" s="271">
        <v>924.5</v>
      </c>
      <c r="L396" s="271">
        <v>902.05</v>
      </c>
      <c r="M396" s="271">
        <v>9.7088099999999997</v>
      </c>
      <c r="N396" s="1"/>
      <c r="O396" s="1"/>
    </row>
    <row r="397" spans="1:15" ht="12.75" customHeight="1">
      <c r="A397" s="30">
        <v>387</v>
      </c>
      <c r="B397" s="281" t="s">
        <v>187</v>
      </c>
      <c r="C397" s="271">
        <v>1273.2</v>
      </c>
      <c r="D397" s="272">
        <v>1278.8500000000001</v>
      </c>
      <c r="E397" s="272">
        <v>1263.4000000000003</v>
      </c>
      <c r="F397" s="272">
        <v>1253.6000000000001</v>
      </c>
      <c r="G397" s="272">
        <v>1238.1500000000003</v>
      </c>
      <c r="H397" s="272">
        <v>1288.6500000000003</v>
      </c>
      <c r="I397" s="272">
        <v>1304.1000000000001</v>
      </c>
      <c r="J397" s="272">
        <v>1313.9000000000003</v>
      </c>
      <c r="K397" s="271">
        <v>1294.3</v>
      </c>
      <c r="L397" s="271">
        <v>1269.05</v>
      </c>
      <c r="M397" s="271">
        <v>11.8771</v>
      </c>
      <c r="N397" s="1"/>
      <c r="O397" s="1"/>
    </row>
    <row r="398" spans="1:15" ht="12.75" customHeight="1">
      <c r="A398" s="30">
        <v>388</v>
      </c>
      <c r="B398" s="281" t="s">
        <v>469</v>
      </c>
      <c r="C398" s="271">
        <v>454.25</v>
      </c>
      <c r="D398" s="272">
        <v>451.33333333333331</v>
      </c>
      <c r="E398" s="272">
        <v>446.66666666666663</v>
      </c>
      <c r="F398" s="272">
        <v>439.08333333333331</v>
      </c>
      <c r="G398" s="272">
        <v>434.41666666666663</v>
      </c>
      <c r="H398" s="272">
        <v>458.91666666666663</v>
      </c>
      <c r="I398" s="272">
        <v>463.58333333333326</v>
      </c>
      <c r="J398" s="272">
        <v>471.16666666666663</v>
      </c>
      <c r="K398" s="271">
        <v>456</v>
      </c>
      <c r="L398" s="271">
        <v>443.75</v>
      </c>
      <c r="M398" s="271">
        <v>0.64595000000000002</v>
      </c>
      <c r="N398" s="1"/>
      <c r="O398" s="1"/>
    </row>
    <row r="399" spans="1:15" ht="12.75" customHeight="1">
      <c r="A399" s="30">
        <v>389</v>
      </c>
      <c r="B399" s="281" t="s">
        <v>470</v>
      </c>
      <c r="C399" s="271">
        <v>28.05</v>
      </c>
      <c r="D399" s="272">
        <v>28.116666666666664</v>
      </c>
      <c r="E399" s="272">
        <v>27.933333333333326</v>
      </c>
      <c r="F399" s="272">
        <v>27.816666666666663</v>
      </c>
      <c r="G399" s="272">
        <v>27.633333333333326</v>
      </c>
      <c r="H399" s="272">
        <v>28.233333333333327</v>
      </c>
      <c r="I399" s="272">
        <v>28.416666666666664</v>
      </c>
      <c r="J399" s="272">
        <v>28.533333333333328</v>
      </c>
      <c r="K399" s="271">
        <v>28.3</v>
      </c>
      <c r="L399" s="271">
        <v>28</v>
      </c>
      <c r="M399" s="271">
        <v>12.970929999999999</v>
      </c>
      <c r="N399" s="1"/>
      <c r="O399" s="1"/>
    </row>
    <row r="400" spans="1:15" ht="12.75" customHeight="1">
      <c r="A400" s="30">
        <v>390</v>
      </c>
      <c r="B400" s="281" t="s">
        <v>471</v>
      </c>
      <c r="C400" s="271">
        <v>4404.5</v>
      </c>
      <c r="D400" s="272">
        <v>4400.25</v>
      </c>
      <c r="E400" s="272">
        <v>4359.5</v>
      </c>
      <c r="F400" s="272">
        <v>4314.5</v>
      </c>
      <c r="G400" s="272">
        <v>4273.75</v>
      </c>
      <c r="H400" s="272">
        <v>4445.25</v>
      </c>
      <c r="I400" s="272">
        <v>4486</v>
      </c>
      <c r="J400" s="272">
        <v>4531</v>
      </c>
      <c r="K400" s="271">
        <v>4441</v>
      </c>
      <c r="L400" s="271">
        <v>4355.25</v>
      </c>
      <c r="M400" s="271">
        <v>0.76280999999999999</v>
      </c>
      <c r="N400" s="1"/>
      <c r="O400" s="1"/>
    </row>
    <row r="401" spans="1:15" ht="12.75" customHeight="1">
      <c r="A401" s="30">
        <v>391</v>
      </c>
      <c r="B401" s="281" t="s">
        <v>191</v>
      </c>
      <c r="C401" s="271">
        <v>2436.8000000000002</v>
      </c>
      <c r="D401" s="272">
        <v>2452.9500000000003</v>
      </c>
      <c r="E401" s="272">
        <v>2397.9000000000005</v>
      </c>
      <c r="F401" s="272">
        <v>2359.0000000000005</v>
      </c>
      <c r="G401" s="272">
        <v>2303.9500000000007</v>
      </c>
      <c r="H401" s="272">
        <v>2491.8500000000004</v>
      </c>
      <c r="I401" s="272">
        <v>2546.9000000000005</v>
      </c>
      <c r="J401" s="272">
        <v>2585.8000000000002</v>
      </c>
      <c r="K401" s="271">
        <v>2508</v>
      </c>
      <c r="L401" s="271">
        <v>2414.0500000000002</v>
      </c>
      <c r="M401" s="271">
        <v>5.3805399999999999</v>
      </c>
      <c r="N401" s="1"/>
      <c r="O401" s="1"/>
    </row>
    <row r="402" spans="1:15" ht="12.75" customHeight="1">
      <c r="A402" s="30">
        <v>392</v>
      </c>
      <c r="B402" s="281" t="s">
        <v>274</v>
      </c>
      <c r="C402" s="271">
        <v>6414.5</v>
      </c>
      <c r="D402" s="272">
        <v>6439.166666666667</v>
      </c>
      <c r="E402" s="272">
        <v>6379.3333333333339</v>
      </c>
      <c r="F402" s="272">
        <v>6344.166666666667</v>
      </c>
      <c r="G402" s="272">
        <v>6284.3333333333339</v>
      </c>
      <c r="H402" s="272">
        <v>6474.3333333333339</v>
      </c>
      <c r="I402" s="272">
        <v>6534.1666666666679</v>
      </c>
      <c r="J402" s="272">
        <v>6569.3333333333339</v>
      </c>
      <c r="K402" s="271">
        <v>6499</v>
      </c>
      <c r="L402" s="271">
        <v>6404</v>
      </c>
      <c r="M402" s="271">
        <v>0.22078999999999999</v>
      </c>
      <c r="N402" s="1"/>
      <c r="O402" s="1"/>
    </row>
    <row r="403" spans="1:15" ht="12.75" customHeight="1">
      <c r="A403" s="30">
        <v>393</v>
      </c>
      <c r="B403" s="281" t="s">
        <v>863</v>
      </c>
      <c r="C403" s="271">
        <v>1270.25</v>
      </c>
      <c r="D403" s="272">
        <v>1268.05</v>
      </c>
      <c r="E403" s="272">
        <v>1257.1999999999998</v>
      </c>
      <c r="F403" s="272">
        <v>1244.1499999999999</v>
      </c>
      <c r="G403" s="272">
        <v>1233.2999999999997</v>
      </c>
      <c r="H403" s="272">
        <v>1281.0999999999999</v>
      </c>
      <c r="I403" s="272">
        <v>1291.9499999999998</v>
      </c>
      <c r="J403" s="272">
        <v>1305</v>
      </c>
      <c r="K403" s="271">
        <v>1278.9000000000001</v>
      </c>
      <c r="L403" s="271">
        <v>1255</v>
      </c>
      <c r="M403" s="271">
        <v>0.37869000000000003</v>
      </c>
      <c r="N403" s="1"/>
      <c r="O403" s="1"/>
    </row>
    <row r="404" spans="1:15" ht="12.75" customHeight="1">
      <c r="A404" s="30">
        <v>394</v>
      </c>
      <c r="B404" s="281" t="s">
        <v>864</v>
      </c>
      <c r="C404" s="271">
        <v>393.9</v>
      </c>
      <c r="D404" s="272">
        <v>395.0333333333333</v>
      </c>
      <c r="E404" s="272">
        <v>390.06666666666661</v>
      </c>
      <c r="F404" s="272">
        <v>386.23333333333329</v>
      </c>
      <c r="G404" s="272">
        <v>381.26666666666659</v>
      </c>
      <c r="H404" s="272">
        <v>398.86666666666662</v>
      </c>
      <c r="I404" s="272">
        <v>403.83333333333331</v>
      </c>
      <c r="J404" s="272">
        <v>407.66666666666663</v>
      </c>
      <c r="K404" s="271">
        <v>400</v>
      </c>
      <c r="L404" s="271">
        <v>391.2</v>
      </c>
      <c r="M404" s="271">
        <v>2.4538000000000002</v>
      </c>
      <c r="N404" s="1"/>
      <c r="O404" s="1"/>
    </row>
    <row r="405" spans="1:15" ht="12.75" customHeight="1">
      <c r="A405" s="30">
        <v>395</v>
      </c>
      <c r="B405" s="281" t="s">
        <v>472</v>
      </c>
      <c r="C405" s="271">
        <v>2878.25</v>
      </c>
      <c r="D405" s="272">
        <v>2875.4666666666667</v>
      </c>
      <c r="E405" s="272">
        <v>2835.9333333333334</v>
      </c>
      <c r="F405" s="272">
        <v>2793.6166666666668</v>
      </c>
      <c r="G405" s="272">
        <v>2754.0833333333335</v>
      </c>
      <c r="H405" s="272">
        <v>2917.7833333333333</v>
      </c>
      <c r="I405" s="272">
        <v>2957.3166666666671</v>
      </c>
      <c r="J405" s="272">
        <v>2999.6333333333332</v>
      </c>
      <c r="K405" s="271">
        <v>2915</v>
      </c>
      <c r="L405" s="271">
        <v>2833.15</v>
      </c>
      <c r="M405" s="271">
        <v>1.82891</v>
      </c>
      <c r="N405" s="1"/>
      <c r="O405" s="1"/>
    </row>
    <row r="406" spans="1:15" ht="12.75" customHeight="1">
      <c r="A406" s="30">
        <v>396</v>
      </c>
      <c r="B406" s="281" t="s">
        <v>473</v>
      </c>
      <c r="C406" s="271">
        <v>108.2</v>
      </c>
      <c r="D406" s="272">
        <v>109.43333333333332</v>
      </c>
      <c r="E406" s="272">
        <v>105.61666666666665</v>
      </c>
      <c r="F406" s="272">
        <v>103.03333333333332</v>
      </c>
      <c r="G406" s="272">
        <v>99.21666666666664</v>
      </c>
      <c r="H406" s="272">
        <v>112.01666666666665</v>
      </c>
      <c r="I406" s="272">
        <v>115.83333333333334</v>
      </c>
      <c r="J406" s="272">
        <v>118.41666666666666</v>
      </c>
      <c r="K406" s="271">
        <v>113.25</v>
      </c>
      <c r="L406" s="271">
        <v>106.85</v>
      </c>
      <c r="M406" s="271">
        <v>52.584739999999996</v>
      </c>
      <c r="N406" s="1"/>
      <c r="O406" s="1"/>
    </row>
    <row r="407" spans="1:15" ht="12.75" customHeight="1">
      <c r="A407" s="30">
        <v>397</v>
      </c>
      <c r="B407" s="281" t="s">
        <v>474</v>
      </c>
      <c r="C407" s="271">
        <v>2869.75</v>
      </c>
      <c r="D407" s="272">
        <v>2875.6333333333332</v>
      </c>
      <c r="E407" s="272">
        <v>2851.2666666666664</v>
      </c>
      <c r="F407" s="272">
        <v>2832.7833333333333</v>
      </c>
      <c r="G407" s="272">
        <v>2808.4166666666665</v>
      </c>
      <c r="H407" s="272">
        <v>2894.1166666666663</v>
      </c>
      <c r="I407" s="272">
        <v>2918.4833333333331</v>
      </c>
      <c r="J407" s="272">
        <v>2936.9666666666662</v>
      </c>
      <c r="K407" s="271">
        <v>2900</v>
      </c>
      <c r="L407" s="271">
        <v>2857.15</v>
      </c>
      <c r="M407" s="271">
        <v>2.3730000000000001E-2</v>
      </c>
      <c r="N407" s="1"/>
      <c r="O407" s="1"/>
    </row>
    <row r="408" spans="1:15" ht="12.75" customHeight="1">
      <c r="A408" s="30">
        <v>398</v>
      </c>
      <c r="B408" s="281" t="s">
        <v>475</v>
      </c>
      <c r="C408" s="271">
        <v>407.5</v>
      </c>
      <c r="D408" s="272">
        <v>408.05</v>
      </c>
      <c r="E408" s="272">
        <v>403.45000000000005</v>
      </c>
      <c r="F408" s="272">
        <v>399.40000000000003</v>
      </c>
      <c r="G408" s="272">
        <v>394.80000000000007</v>
      </c>
      <c r="H408" s="272">
        <v>412.1</v>
      </c>
      <c r="I408" s="272">
        <v>416.70000000000005</v>
      </c>
      <c r="J408" s="272">
        <v>420.75</v>
      </c>
      <c r="K408" s="271">
        <v>412.65</v>
      </c>
      <c r="L408" s="271">
        <v>404</v>
      </c>
      <c r="M408" s="271">
        <v>0.60463999999999996</v>
      </c>
      <c r="N408" s="1"/>
      <c r="O408" s="1"/>
    </row>
    <row r="409" spans="1:15" ht="12.75" customHeight="1">
      <c r="A409" s="30">
        <v>399</v>
      </c>
      <c r="B409" s="281" t="s">
        <v>476</v>
      </c>
      <c r="C409" s="271">
        <v>106.2</v>
      </c>
      <c r="D409" s="272">
        <v>106.56666666666666</v>
      </c>
      <c r="E409" s="272">
        <v>105.33333333333333</v>
      </c>
      <c r="F409" s="272">
        <v>104.46666666666667</v>
      </c>
      <c r="G409" s="272">
        <v>103.23333333333333</v>
      </c>
      <c r="H409" s="272">
        <v>107.43333333333332</v>
      </c>
      <c r="I409" s="272">
        <v>108.66666666666667</v>
      </c>
      <c r="J409" s="272">
        <v>109.53333333333332</v>
      </c>
      <c r="K409" s="271">
        <v>107.8</v>
      </c>
      <c r="L409" s="271">
        <v>105.7</v>
      </c>
      <c r="M409" s="271">
        <v>8.1724800000000002</v>
      </c>
      <c r="N409" s="1"/>
      <c r="O409" s="1"/>
    </row>
    <row r="410" spans="1:15" ht="12.75" customHeight="1">
      <c r="A410" s="30">
        <v>400</v>
      </c>
      <c r="B410" s="281" t="s">
        <v>189</v>
      </c>
      <c r="C410" s="271">
        <v>21104.9</v>
      </c>
      <c r="D410" s="272">
        <v>21136.633333333335</v>
      </c>
      <c r="E410" s="272">
        <v>20823.26666666667</v>
      </c>
      <c r="F410" s="272">
        <v>20541.633333333335</v>
      </c>
      <c r="G410" s="272">
        <v>20228.26666666667</v>
      </c>
      <c r="H410" s="272">
        <v>21418.26666666667</v>
      </c>
      <c r="I410" s="272">
        <v>21731.633333333331</v>
      </c>
      <c r="J410" s="272">
        <v>22013.26666666667</v>
      </c>
      <c r="K410" s="271">
        <v>21450</v>
      </c>
      <c r="L410" s="271">
        <v>20855</v>
      </c>
      <c r="M410" s="271">
        <v>0.25095000000000001</v>
      </c>
      <c r="N410" s="1"/>
      <c r="O410" s="1"/>
    </row>
    <row r="411" spans="1:15" ht="12.75" customHeight="1">
      <c r="A411" s="30">
        <v>401</v>
      </c>
      <c r="B411" s="281" t="s">
        <v>865</v>
      </c>
      <c r="C411" s="271">
        <v>44.8</v>
      </c>
      <c r="D411" s="272">
        <v>45.066666666666663</v>
      </c>
      <c r="E411" s="272">
        <v>43.983333333333327</v>
      </c>
      <c r="F411" s="272">
        <v>43.166666666666664</v>
      </c>
      <c r="G411" s="272">
        <v>42.083333333333329</v>
      </c>
      <c r="H411" s="272">
        <v>45.883333333333326</v>
      </c>
      <c r="I411" s="272">
        <v>46.966666666666669</v>
      </c>
      <c r="J411" s="272">
        <v>47.783333333333324</v>
      </c>
      <c r="K411" s="271">
        <v>46.15</v>
      </c>
      <c r="L411" s="271">
        <v>44.25</v>
      </c>
      <c r="M411" s="271">
        <v>156.73688999999999</v>
      </c>
      <c r="N411" s="1"/>
      <c r="O411" s="1"/>
    </row>
    <row r="412" spans="1:15" ht="12.75" customHeight="1">
      <c r="A412" s="30">
        <v>402</v>
      </c>
      <c r="B412" s="281" t="s">
        <v>477</v>
      </c>
      <c r="C412" s="271">
        <v>2000.05</v>
      </c>
      <c r="D412" s="272">
        <v>1996.0166666666667</v>
      </c>
      <c r="E412" s="272">
        <v>1982.0333333333333</v>
      </c>
      <c r="F412" s="272">
        <v>1964.0166666666667</v>
      </c>
      <c r="G412" s="272">
        <v>1950.0333333333333</v>
      </c>
      <c r="H412" s="272">
        <v>2014.0333333333333</v>
      </c>
      <c r="I412" s="272">
        <v>2028.0166666666664</v>
      </c>
      <c r="J412" s="272">
        <v>2046.0333333333333</v>
      </c>
      <c r="K412" s="271">
        <v>2010</v>
      </c>
      <c r="L412" s="271">
        <v>1978</v>
      </c>
      <c r="M412" s="271">
        <v>0.25818999999999998</v>
      </c>
      <c r="N412" s="1"/>
      <c r="O412" s="1"/>
    </row>
    <row r="413" spans="1:15" ht="12.75" customHeight="1">
      <c r="A413" s="30">
        <v>403</v>
      </c>
      <c r="B413" s="281" t="s">
        <v>192</v>
      </c>
      <c r="C413" s="271">
        <v>1396.4</v>
      </c>
      <c r="D413" s="272">
        <v>1397.0666666666666</v>
      </c>
      <c r="E413" s="272">
        <v>1384.5333333333333</v>
      </c>
      <c r="F413" s="272">
        <v>1372.6666666666667</v>
      </c>
      <c r="G413" s="272">
        <v>1360.1333333333334</v>
      </c>
      <c r="H413" s="272">
        <v>1408.9333333333332</v>
      </c>
      <c r="I413" s="272">
        <v>1421.4666666666665</v>
      </c>
      <c r="J413" s="272">
        <v>1433.333333333333</v>
      </c>
      <c r="K413" s="271">
        <v>1409.6</v>
      </c>
      <c r="L413" s="271">
        <v>1385.2</v>
      </c>
      <c r="M413" s="271">
        <v>8.0079600000000006</v>
      </c>
      <c r="N413" s="1"/>
      <c r="O413" s="1"/>
    </row>
    <row r="414" spans="1:15" ht="12.75" customHeight="1">
      <c r="A414" s="30">
        <v>404</v>
      </c>
      <c r="B414" s="281" t="s">
        <v>866</v>
      </c>
      <c r="C414" s="271">
        <v>300.89999999999998</v>
      </c>
      <c r="D414" s="272">
        <v>301.96666666666664</v>
      </c>
      <c r="E414" s="272">
        <v>299.18333333333328</v>
      </c>
      <c r="F414" s="272">
        <v>297.46666666666664</v>
      </c>
      <c r="G414" s="272">
        <v>294.68333333333328</v>
      </c>
      <c r="H414" s="272">
        <v>303.68333333333328</v>
      </c>
      <c r="I414" s="272">
        <v>306.4666666666667</v>
      </c>
      <c r="J414" s="272">
        <v>308.18333333333328</v>
      </c>
      <c r="K414" s="271">
        <v>304.75</v>
      </c>
      <c r="L414" s="271">
        <v>300.25</v>
      </c>
      <c r="M414" s="271">
        <v>0.73211999999999999</v>
      </c>
      <c r="N414" s="1"/>
      <c r="O414" s="1"/>
    </row>
    <row r="415" spans="1:15" ht="12.75" customHeight="1">
      <c r="A415" s="30">
        <v>405</v>
      </c>
      <c r="B415" s="281" t="s">
        <v>190</v>
      </c>
      <c r="C415" s="271">
        <v>2807.8</v>
      </c>
      <c r="D415" s="272">
        <v>2817.8666666666668</v>
      </c>
      <c r="E415" s="272">
        <v>2785.9333333333334</v>
      </c>
      <c r="F415" s="272">
        <v>2764.0666666666666</v>
      </c>
      <c r="G415" s="272">
        <v>2732.1333333333332</v>
      </c>
      <c r="H415" s="272">
        <v>2839.7333333333336</v>
      </c>
      <c r="I415" s="272">
        <v>2871.666666666667</v>
      </c>
      <c r="J415" s="272">
        <v>2893.5333333333338</v>
      </c>
      <c r="K415" s="271">
        <v>2849.8</v>
      </c>
      <c r="L415" s="271">
        <v>2796</v>
      </c>
      <c r="M415" s="271">
        <v>6.4317000000000002</v>
      </c>
      <c r="N415" s="1"/>
      <c r="O415" s="1"/>
    </row>
    <row r="416" spans="1:15" ht="12.75" customHeight="1">
      <c r="A416" s="30">
        <v>406</v>
      </c>
      <c r="B416" s="281" t="s">
        <v>478</v>
      </c>
      <c r="C416" s="271">
        <v>675.35</v>
      </c>
      <c r="D416" s="272">
        <v>678.0333333333333</v>
      </c>
      <c r="E416" s="272">
        <v>667.81666666666661</v>
      </c>
      <c r="F416" s="272">
        <v>660.2833333333333</v>
      </c>
      <c r="G416" s="272">
        <v>650.06666666666661</v>
      </c>
      <c r="H416" s="272">
        <v>685.56666666666661</v>
      </c>
      <c r="I416" s="272">
        <v>695.7833333333333</v>
      </c>
      <c r="J416" s="272">
        <v>703.31666666666661</v>
      </c>
      <c r="K416" s="271">
        <v>688.25</v>
      </c>
      <c r="L416" s="271">
        <v>670.5</v>
      </c>
      <c r="M416" s="271">
        <v>1.55345</v>
      </c>
      <c r="N416" s="1"/>
      <c r="O416" s="1"/>
    </row>
    <row r="417" spans="1:15" ht="12.75" customHeight="1">
      <c r="A417" s="30">
        <v>407</v>
      </c>
      <c r="B417" s="281" t="s">
        <v>479</v>
      </c>
      <c r="C417" s="271">
        <v>3194</v>
      </c>
      <c r="D417" s="272">
        <v>3190.5166666666664</v>
      </c>
      <c r="E417" s="272">
        <v>3113.4833333333327</v>
      </c>
      <c r="F417" s="272">
        <v>3032.9666666666662</v>
      </c>
      <c r="G417" s="272">
        <v>2955.9333333333325</v>
      </c>
      <c r="H417" s="272">
        <v>3271.0333333333328</v>
      </c>
      <c r="I417" s="272">
        <v>3348.0666666666666</v>
      </c>
      <c r="J417" s="272">
        <v>3428.583333333333</v>
      </c>
      <c r="K417" s="271">
        <v>3267.55</v>
      </c>
      <c r="L417" s="271">
        <v>3110</v>
      </c>
      <c r="M417" s="271">
        <v>0.97304000000000002</v>
      </c>
      <c r="N417" s="1"/>
      <c r="O417" s="1"/>
    </row>
    <row r="418" spans="1:15" ht="12.75" customHeight="1">
      <c r="A418" s="30">
        <v>408</v>
      </c>
      <c r="B418" s="281" t="s">
        <v>480</v>
      </c>
      <c r="C418" s="271">
        <v>359.55</v>
      </c>
      <c r="D418" s="272">
        <v>362.51666666666665</v>
      </c>
      <c r="E418" s="272">
        <v>355.0333333333333</v>
      </c>
      <c r="F418" s="272">
        <v>350.51666666666665</v>
      </c>
      <c r="G418" s="272">
        <v>343.0333333333333</v>
      </c>
      <c r="H418" s="272">
        <v>367.0333333333333</v>
      </c>
      <c r="I418" s="272">
        <v>374.51666666666665</v>
      </c>
      <c r="J418" s="272">
        <v>379.0333333333333</v>
      </c>
      <c r="K418" s="271">
        <v>370</v>
      </c>
      <c r="L418" s="271">
        <v>358</v>
      </c>
      <c r="M418" s="271">
        <v>0.83577000000000001</v>
      </c>
      <c r="N418" s="1"/>
      <c r="O418" s="1"/>
    </row>
    <row r="419" spans="1:15" ht="12.75" customHeight="1">
      <c r="A419" s="30">
        <v>409</v>
      </c>
      <c r="B419" s="281" t="s">
        <v>826</v>
      </c>
      <c r="C419" s="271">
        <v>567.4</v>
      </c>
      <c r="D419" s="272">
        <v>567.7833333333333</v>
      </c>
      <c r="E419" s="272">
        <v>561.86666666666656</v>
      </c>
      <c r="F419" s="272">
        <v>556.33333333333326</v>
      </c>
      <c r="G419" s="272">
        <v>550.41666666666652</v>
      </c>
      <c r="H419" s="272">
        <v>573.31666666666661</v>
      </c>
      <c r="I419" s="272">
        <v>579.23333333333335</v>
      </c>
      <c r="J419" s="272">
        <v>584.76666666666665</v>
      </c>
      <c r="K419" s="271">
        <v>573.70000000000005</v>
      </c>
      <c r="L419" s="271">
        <v>562.25</v>
      </c>
      <c r="M419" s="271">
        <v>6.89194</v>
      </c>
      <c r="N419" s="1"/>
      <c r="O419" s="1"/>
    </row>
    <row r="420" spans="1:15" ht="12.75" customHeight="1">
      <c r="A420" s="30">
        <v>410</v>
      </c>
      <c r="B420" s="281" t="s">
        <v>481</v>
      </c>
      <c r="C420" s="271">
        <v>692.75</v>
      </c>
      <c r="D420" s="272">
        <v>697.18333333333339</v>
      </c>
      <c r="E420" s="272">
        <v>685.81666666666683</v>
      </c>
      <c r="F420" s="272">
        <v>678.88333333333344</v>
      </c>
      <c r="G420" s="272">
        <v>667.51666666666688</v>
      </c>
      <c r="H420" s="272">
        <v>704.11666666666679</v>
      </c>
      <c r="I420" s="272">
        <v>715.48333333333335</v>
      </c>
      <c r="J420" s="272">
        <v>722.41666666666674</v>
      </c>
      <c r="K420" s="271">
        <v>708.55</v>
      </c>
      <c r="L420" s="271">
        <v>690.25</v>
      </c>
      <c r="M420" s="271">
        <v>0.89953000000000005</v>
      </c>
      <c r="N420" s="1"/>
      <c r="O420" s="1"/>
    </row>
    <row r="421" spans="1:15" ht="12.75" customHeight="1">
      <c r="A421" s="30">
        <v>411</v>
      </c>
      <c r="B421" s="281" t="s">
        <v>482</v>
      </c>
      <c r="C421" s="271">
        <v>44.8</v>
      </c>
      <c r="D421" s="272">
        <v>45.383333333333333</v>
      </c>
      <c r="E421" s="272">
        <v>43.316666666666663</v>
      </c>
      <c r="F421" s="272">
        <v>41.833333333333329</v>
      </c>
      <c r="G421" s="272">
        <v>39.766666666666659</v>
      </c>
      <c r="H421" s="272">
        <v>46.866666666666667</v>
      </c>
      <c r="I421" s="272">
        <v>48.933333333333344</v>
      </c>
      <c r="J421" s="272">
        <v>50.416666666666671</v>
      </c>
      <c r="K421" s="271">
        <v>47.45</v>
      </c>
      <c r="L421" s="271">
        <v>43.9</v>
      </c>
      <c r="M421" s="271">
        <v>53.632190000000001</v>
      </c>
      <c r="N421" s="1"/>
      <c r="O421" s="1"/>
    </row>
    <row r="422" spans="1:15" ht="12.75" customHeight="1">
      <c r="A422" s="30">
        <v>412</v>
      </c>
      <c r="B422" s="281" t="s">
        <v>867</v>
      </c>
      <c r="C422" s="271">
        <v>697.3</v>
      </c>
      <c r="D422" s="272">
        <v>703.76666666666677</v>
      </c>
      <c r="E422" s="272">
        <v>689.53333333333353</v>
      </c>
      <c r="F422" s="272">
        <v>681.76666666666677</v>
      </c>
      <c r="G422" s="272">
        <v>667.53333333333353</v>
      </c>
      <c r="H422" s="272">
        <v>711.53333333333353</v>
      </c>
      <c r="I422" s="272">
        <v>725.76666666666688</v>
      </c>
      <c r="J422" s="272">
        <v>733.53333333333353</v>
      </c>
      <c r="K422" s="271">
        <v>718</v>
      </c>
      <c r="L422" s="271">
        <v>696</v>
      </c>
      <c r="M422" s="271">
        <v>1.85711</v>
      </c>
      <c r="N422" s="1"/>
      <c r="O422" s="1"/>
    </row>
    <row r="423" spans="1:15" ht="12.75" customHeight="1">
      <c r="A423" s="30">
        <v>413</v>
      </c>
      <c r="B423" s="281" t="s">
        <v>188</v>
      </c>
      <c r="C423" s="271">
        <v>514.70000000000005</v>
      </c>
      <c r="D423" s="272">
        <v>517.19999999999993</v>
      </c>
      <c r="E423" s="272">
        <v>510.89999999999986</v>
      </c>
      <c r="F423" s="272">
        <v>507.09999999999991</v>
      </c>
      <c r="G423" s="272">
        <v>500.79999999999984</v>
      </c>
      <c r="H423" s="272">
        <v>520.99999999999989</v>
      </c>
      <c r="I423" s="272">
        <v>527.29999999999984</v>
      </c>
      <c r="J423" s="272">
        <v>531.09999999999991</v>
      </c>
      <c r="K423" s="271">
        <v>523.5</v>
      </c>
      <c r="L423" s="271">
        <v>513.4</v>
      </c>
      <c r="M423" s="271">
        <v>169.04150999999999</v>
      </c>
      <c r="N423" s="1"/>
      <c r="O423" s="1"/>
    </row>
    <row r="424" spans="1:15" ht="12.75" customHeight="1">
      <c r="A424" s="30">
        <v>414</v>
      </c>
      <c r="B424" s="281" t="s">
        <v>186</v>
      </c>
      <c r="C424" s="271">
        <v>79.900000000000006</v>
      </c>
      <c r="D424" s="272">
        <v>79.283333333333331</v>
      </c>
      <c r="E424" s="272">
        <v>78.266666666666666</v>
      </c>
      <c r="F424" s="272">
        <v>76.63333333333334</v>
      </c>
      <c r="G424" s="272">
        <v>75.616666666666674</v>
      </c>
      <c r="H424" s="272">
        <v>80.916666666666657</v>
      </c>
      <c r="I424" s="272">
        <v>81.933333333333309</v>
      </c>
      <c r="J424" s="272">
        <v>83.566666666666649</v>
      </c>
      <c r="K424" s="271">
        <v>80.3</v>
      </c>
      <c r="L424" s="271">
        <v>77.650000000000006</v>
      </c>
      <c r="M424" s="271">
        <v>355.59062999999998</v>
      </c>
      <c r="N424" s="1"/>
      <c r="O424" s="1"/>
    </row>
    <row r="425" spans="1:15" ht="12.75" customHeight="1">
      <c r="A425" s="30">
        <v>415</v>
      </c>
      <c r="B425" s="281" t="s">
        <v>483</v>
      </c>
      <c r="C425" s="271">
        <v>298.14999999999998</v>
      </c>
      <c r="D425" s="272">
        <v>297.38333333333333</v>
      </c>
      <c r="E425" s="272">
        <v>291.76666666666665</v>
      </c>
      <c r="F425" s="272">
        <v>285.38333333333333</v>
      </c>
      <c r="G425" s="272">
        <v>279.76666666666665</v>
      </c>
      <c r="H425" s="272">
        <v>303.76666666666665</v>
      </c>
      <c r="I425" s="272">
        <v>309.38333333333333</v>
      </c>
      <c r="J425" s="272">
        <v>315.76666666666665</v>
      </c>
      <c r="K425" s="271">
        <v>303</v>
      </c>
      <c r="L425" s="271">
        <v>291</v>
      </c>
      <c r="M425" s="271">
        <v>2.1564999999999999</v>
      </c>
      <c r="N425" s="1"/>
      <c r="O425" s="1"/>
    </row>
    <row r="426" spans="1:15" ht="12.75" customHeight="1">
      <c r="A426" s="30">
        <v>416</v>
      </c>
      <c r="B426" s="281" t="s">
        <v>484</v>
      </c>
      <c r="C426" s="271">
        <v>147.69999999999999</v>
      </c>
      <c r="D426" s="272">
        <v>149.4</v>
      </c>
      <c r="E426" s="272">
        <v>145.30000000000001</v>
      </c>
      <c r="F426" s="272">
        <v>142.9</v>
      </c>
      <c r="G426" s="272">
        <v>138.80000000000001</v>
      </c>
      <c r="H426" s="272">
        <v>151.80000000000001</v>
      </c>
      <c r="I426" s="272">
        <v>155.89999999999998</v>
      </c>
      <c r="J426" s="272">
        <v>158.30000000000001</v>
      </c>
      <c r="K426" s="271">
        <v>153.5</v>
      </c>
      <c r="L426" s="271">
        <v>147</v>
      </c>
      <c r="M426" s="271">
        <v>6.4675900000000004</v>
      </c>
      <c r="N426" s="1"/>
      <c r="O426" s="1"/>
    </row>
    <row r="427" spans="1:15" ht="12.75" customHeight="1">
      <c r="A427" s="30">
        <v>417</v>
      </c>
      <c r="B427" s="281" t="s">
        <v>485</v>
      </c>
      <c r="C427" s="271">
        <v>345.8</v>
      </c>
      <c r="D427" s="272">
        <v>347.4666666666667</v>
      </c>
      <c r="E427" s="272">
        <v>341.23333333333341</v>
      </c>
      <c r="F427" s="272">
        <v>336.66666666666669</v>
      </c>
      <c r="G427" s="272">
        <v>330.43333333333339</v>
      </c>
      <c r="H427" s="272">
        <v>352.03333333333342</v>
      </c>
      <c r="I427" s="272">
        <v>358.26666666666677</v>
      </c>
      <c r="J427" s="272">
        <v>362.83333333333343</v>
      </c>
      <c r="K427" s="271">
        <v>353.7</v>
      </c>
      <c r="L427" s="271">
        <v>342.9</v>
      </c>
      <c r="M427" s="271">
        <v>5.4180000000000001</v>
      </c>
      <c r="N427" s="1"/>
      <c r="O427" s="1"/>
    </row>
    <row r="428" spans="1:15" ht="12.75" customHeight="1">
      <c r="A428" s="30">
        <v>418</v>
      </c>
      <c r="B428" s="281" t="s">
        <v>486</v>
      </c>
      <c r="C428" s="271">
        <v>448.25</v>
      </c>
      <c r="D428" s="272">
        <v>449.15000000000003</v>
      </c>
      <c r="E428" s="272">
        <v>444.30000000000007</v>
      </c>
      <c r="F428" s="272">
        <v>440.35</v>
      </c>
      <c r="G428" s="272">
        <v>435.50000000000006</v>
      </c>
      <c r="H428" s="272">
        <v>453.10000000000008</v>
      </c>
      <c r="I428" s="272">
        <v>457.9500000000001</v>
      </c>
      <c r="J428" s="272">
        <v>461.90000000000009</v>
      </c>
      <c r="K428" s="271">
        <v>454</v>
      </c>
      <c r="L428" s="271">
        <v>445.2</v>
      </c>
      <c r="M428" s="271">
        <v>1.7653700000000001</v>
      </c>
      <c r="N428" s="1"/>
      <c r="O428" s="1"/>
    </row>
    <row r="429" spans="1:15" ht="12.75" customHeight="1">
      <c r="A429" s="30">
        <v>419</v>
      </c>
      <c r="B429" s="281" t="s">
        <v>487</v>
      </c>
      <c r="C429" s="271">
        <v>476.5</v>
      </c>
      <c r="D429" s="272">
        <v>481.81666666666666</v>
      </c>
      <c r="E429" s="272">
        <v>468.68333333333334</v>
      </c>
      <c r="F429" s="272">
        <v>460.86666666666667</v>
      </c>
      <c r="G429" s="272">
        <v>447.73333333333335</v>
      </c>
      <c r="H429" s="272">
        <v>489.63333333333333</v>
      </c>
      <c r="I429" s="272">
        <v>502.76666666666665</v>
      </c>
      <c r="J429" s="272">
        <v>510.58333333333331</v>
      </c>
      <c r="K429" s="271">
        <v>494.95</v>
      </c>
      <c r="L429" s="271">
        <v>474</v>
      </c>
      <c r="M429" s="271">
        <v>6.4537399999999998</v>
      </c>
      <c r="N429" s="1"/>
      <c r="O429" s="1"/>
    </row>
    <row r="430" spans="1:15" ht="12.75" customHeight="1">
      <c r="A430" s="30">
        <v>420</v>
      </c>
      <c r="B430" s="281" t="s">
        <v>488</v>
      </c>
      <c r="C430" s="271">
        <v>218.95</v>
      </c>
      <c r="D430" s="272">
        <v>219.81666666666669</v>
      </c>
      <c r="E430" s="272">
        <v>217.13333333333338</v>
      </c>
      <c r="F430" s="272">
        <v>215.31666666666669</v>
      </c>
      <c r="G430" s="272">
        <v>212.63333333333338</v>
      </c>
      <c r="H430" s="272">
        <v>221.63333333333338</v>
      </c>
      <c r="I430" s="272">
        <v>224.31666666666672</v>
      </c>
      <c r="J430" s="272">
        <v>226.13333333333338</v>
      </c>
      <c r="K430" s="271">
        <v>222.5</v>
      </c>
      <c r="L430" s="271">
        <v>218</v>
      </c>
      <c r="M430" s="271">
        <v>1.3330200000000001</v>
      </c>
      <c r="N430" s="1"/>
      <c r="O430" s="1"/>
    </row>
    <row r="431" spans="1:15" ht="12.75" customHeight="1">
      <c r="A431" s="30">
        <v>421</v>
      </c>
      <c r="B431" s="281" t="s">
        <v>193</v>
      </c>
      <c r="C431" s="271">
        <v>919.7</v>
      </c>
      <c r="D431" s="272">
        <v>919.9666666666667</v>
      </c>
      <c r="E431" s="272">
        <v>912.93333333333339</v>
      </c>
      <c r="F431" s="272">
        <v>906.16666666666674</v>
      </c>
      <c r="G431" s="272">
        <v>899.13333333333344</v>
      </c>
      <c r="H431" s="272">
        <v>926.73333333333335</v>
      </c>
      <c r="I431" s="272">
        <v>933.76666666666665</v>
      </c>
      <c r="J431" s="272">
        <v>940.5333333333333</v>
      </c>
      <c r="K431" s="271">
        <v>927</v>
      </c>
      <c r="L431" s="271">
        <v>913.2</v>
      </c>
      <c r="M431" s="271">
        <v>30.778700000000001</v>
      </c>
      <c r="N431" s="1"/>
      <c r="O431" s="1"/>
    </row>
    <row r="432" spans="1:15" ht="12.75" customHeight="1">
      <c r="A432" s="30">
        <v>422</v>
      </c>
      <c r="B432" s="281" t="s">
        <v>194</v>
      </c>
      <c r="C432" s="271">
        <v>464.75</v>
      </c>
      <c r="D432" s="272">
        <v>465.61666666666662</v>
      </c>
      <c r="E432" s="272">
        <v>460.23333333333323</v>
      </c>
      <c r="F432" s="272">
        <v>455.71666666666664</v>
      </c>
      <c r="G432" s="272">
        <v>450.33333333333326</v>
      </c>
      <c r="H432" s="272">
        <v>470.13333333333321</v>
      </c>
      <c r="I432" s="272">
        <v>475.51666666666654</v>
      </c>
      <c r="J432" s="272">
        <v>480.03333333333319</v>
      </c>
      <c r="K432" s="271">
        <v>471</v>
      </c>
      <c r="L432" s="271">
        <v>461.1</v>
      </c>
      <c r="M432" s="271">
        <v>4.7223499999999996</v>
      </c>
      <c r="N432" s="1"/>
      <c r="O432" s="1"/>
    </row>
    <row r="433" spans="1:15" ht="12.75" customHeight="1">
      <c r="A433" s="30">
        <v>423</v>
      </c>
      <c r="B433" s="281" t="s">
        <v>489</v>
      </c>
      <c r="C433" s="271">
        <v>2053.25</v>
      </c>
      <c r="D433" s="272">
        <v>2059.0833333333335</v>
      </c>
      <c r="E433" s="272">
        <v>1979.166666666667</v>
      </c>
      <c r="F433" s="272">
        <v>1905.0833333333335</v>
      </c>
      <c r="G433" s="272">
        <v>1825.166666666667</v>
      </c>
      <c r="H433" s="272">
        <v>2133.166666666667</v>
      </c>
      <c r="I433" s="272">
        <v>2213.0833333333339</v>
      </c>
      <c r="J433" s="272">
        <v>2287.166666666667</v>
      </c>
      <c r="K433" s="271">
        <v>2139</v>
      </c>
      <c r="L433" s="271">
        <v>1985</v>
      </c>
      <c r="M433" s="271">
        <v>0.70943999999999996</v>
      </c>
      <c r="N433" s="1"/>
      <c r="O433" s="1"/>
    </row>
    <row r="434" spans="1:15" ht="12.75" customHeight="1">
      <c r="A434" s="30">
        <v>424</v>
      </c>
      <c r="B434" s="281" t="s">
        <v>490</v>
      </c>
      <c r="C434" s="271">
        <v>810.3</v>
      </c>
      <c r="D434" s="272">
        <v>816.43333333333339</v>
      </c>
      <c r="E434" s="272">
        <v>800.86666666666679</v>
      </c>
      <c r="F434" s="272">
        <v>791.43333333333339</v>
      </c>
      <c r="G434" s="272">
        <v>775.86666666666679</v>
      </c>
      <c r="H434" s="272">
        <v>825.86666666666679</v>
      </c>
      <c r="I434" s="272">
        <v>841.43333333333339</v>
      </c>
      <c r="J434" s="272">
        <v>850.86666666666679</v>
      </c>
      <c r="K434" s="271">
        <v>832</v>
      </c>
      <c r="L434" s="271">
        <v>807</v>
      </c>
      <c r="M434" s="271">
        <v>0.87063999999999997</v>
      </c>
      <c r="N434" s="1"/>
      <c r="O434" s="1"/>
    </row>
    <row r="435" spans="1:15" ht="12.75" customHeight="1">
      <c r="A435" s="30">
        <v>425</v>
      </c>
      <c r="B435" s="281" t="s">
        <v>491</v>
      </c>
      <c r="C435" s="271">
        <v>477.45</v>
      </c>
      <c r="D435" s="272">
        <v>481.4666666666667</v>
      </c>
      <c r="E435" s="272">
        <v>468.23333333333341</v>
      </c>
      <c r="F435" s="272">
        <v>459.01666666666671</v>
      </c>
      <c r="G435" s="272">
        <v>445.78333333333342</v>
      </c>
      <c r="H435" s="272">
        <v>490.68333333333339</v>
      </c>
      <c r="I435" s="272">
        <v>503.91666666666674</v>
      </c>
      <c r="J435" s="272">
        <v>513.13333333333344</v>
      </c>
      <c r="K435" s="271">
        <v>494.7</v>
      </c>
      <c r="L435" s="271">
        <v>472.25</v>
      </c>
      <c r="M435" s="271">
        <v>2.9114200000000001</v>
      </c>
      <c r="N435" s="1"/>
      <c r="O435" s="1"/>
    </row>
    <row r="436" spans="1:15" ht="12.75" customHeight="1">
      <c r="A436" s="30">
        <v>426</v>
      </c>
      <c r="B436" s="281" t="s">
        <v>492</v>
      </c>
      <c r="C436" s="271">
        <v>345.05</v>
      </c>
      <c r="D436" s="272">
        <v>344.91666666666669</v>
      </c>
      <c r="E436" s="272">
        <v>339.13333333333338</v>
      </c>
      <c r="F436" s="272">
        <v>333.2166666666667</v>
      </c>
      <c r="G436" s="272">
        <v>327.43333333333339</v>
      </c>
      <c r="H436" s="272">
        <v>350.83333333333337</v>
      </c>
      <c r="I436" s="272">
        <v>356.61666666666667</v>
      </c>
      <c r="J436" s="272">
        <v>362.53333333333336</v>
      </c>
      <c r="K436" s="271">
        <v>350.7</v>
      </c>
      <c r="L436" s="271">
        <v>339</v>
      </c>
      <c r="M436" s="271">
        <v>2.29623</v>
      </c>
      <c r="N436" s="1"/>
      <c r="O436" s="1"/>
    </row>
    <row r="437" spans="1:15" ht="12.75" customHeight="1">
      <c r="A437" s="30">
        <v>427</v>
      </c>
      <c r="B437" s="281" t="s">
        <v>493</v>
      </c>
      <c r="C437" s="271">
        <v>1887.6</v>
      </c>
      <c r="D437" s="272">
        <v>1882.2666666666667</v>
      </c>
      <c r="E437" s="272">
        <v>1865.5333333333333</v>
      </c>
      <c r="F437" s="272">
        <v>1843.4666666666667</v>
      </c>
      <c r="G437" s="272">
        <v>1826.7333333333333</v>
      </c>
      <c r="H437" s="272">
        <v>1904.3333333333333</v>
      </c>
      <c r="I437" s="272">
        <v>1921.0666666666664</v>
      </c>
      <c r="J437" s="272">
        <v>1943.1333333333332</v>
      </c>
      <c r="K437" s="271">
        <v>1899</v>
      </c>
      <c r="L437" s="271">
        <v>1860.2</v>
      </c>
      <c r="M437" s="271">
        <v>0.69706999999999997</v>
      </c>
      <c r="N437" s="1"/>
      <c r="O437" s="1"/>
    </row>
    <row r="438" spans="1:15" ht="12.75" customHeight="1">
      <c r="A438" s="30">
        <v>428</v>
      </c>
      <c r="B438" s="281" t="s">
        <v>494</v>
      </c>
      <c r="C438" s="271">
        <v>439</v>
      </c>
      <c r="D438" s="272">
        <v>452.11666666666662</v>
      </c>
      <c r="E438" s="272">
        <v>421.88333333333321</v>
      </c>
      <c r="F438" s="272">
        <v>404.76666666666659</v>
      </c>
      <c r="G438" s="272">
        <v>374.53333333333319</v>
      </c>
      <c r="H438" s="272">
        <v>469.23333333333323</v>
      </c>
      <c r="I438" s="272">
        <v>499.4666666666667</v>
      </c>
      <c r="J438" s="272">
        <v>516.58333333333326</v>
      </c>
      <c r="K438" s="271">
        <v>482.35</v>
      </c>
      <c r="L438" s="271">
        <v>435</v>
      </c>
      <c r="M438" s="271">
        <v>7.4084899999999996</v>
      </c>
      <c r="N438" s="1"/>
      <c r="O438" s="1"/>
    </row>
    <row r="439" spans="1:15" ht="12.75" customHeight="1">
      <c r="A439" s="30">
        <v>429</v>
      </c>
      <c r="B439" s="281" t="s">
        <v>495</v>
      </c>
      <c r="C439" s="271">
        <v>7.4</v>
      </c>
      <c r="D439" s="272">
        <v>7.5666666666666673</v>
      </c>
      <c r="E439" s="272">
        <v>7.1833333333333345</v>
      </c>
      <c r="F439" s="272">
        <v>6.9666666666666668</v>
      </c>
      <c r="G439" s="272">
        <v>6.5833333333333339</v>
      </c>
      <c r="H439" s="272">
        <v>7.783333333333335</v>
      </c>
      <c r="I439" s="272">
        <v>8.1666666666666679</v>
      </c>
      <c r="J439" s="272">
        <v>8.3833333333333364</v>
      </c>
      <c r="K439" s="271">
        <v>7.95</v>
      </c>
      <c r="L439" s="271">
        <v>7.35</v>
      </c>
      <c r="M439" s="271">
        <v>832.10765000000004</v>
      </c>
      <c r="N439" s="1"/>
      <c r="O439" s="1"/>
    </row>
    <row r="440" spans="1:15" ht="12.75" customHeight="1">
      <c r="A440" s="30">
        <v>430</v>
      </c>
      <c r="B440" s="281" t="s">
        <v>496</v>
      </c>
      <c r="C440" s="271">
        <v>912.4</v>
      </c>
      <c r="D440" s="272">
        <v>911.6</v>
      </c>
      <c r="E440" s="272">
        <v>907.2</v>
      </c>
      <c r="F440" s="272">
        <v>902</v>
      </c>
      <c r="G440" s="272">
        <v>897.6</v>
      </c>
      <c r="H440" s="272">
        <v>916.80000000000007</v>
      </c>
      <c r="I440" s="272">
        <v>921.19999999999993</v>
      </c>
      <c r="J440" s="272">
        <v>926.40000000000009</v>
      </c>
      <c r="K440" s="271">
        <v>916</v>
      </c>
      <c r="L440" s="271">
        <v>906.4</v>
      </c>
      <c r="M440" s="271">
        <v>0.22425999999999999</v>
      </c>
      <c r="N440" s="1"/>
      <c r="O440" s="1"/>
    </row>
    <row r="441" spans="1:15" ht="12.75" customHeight="1">
      <c r="A441" s="30">
        <v>431</v>
      </c>
      <c r="B441" s="281" t="s">
        <v>275</v>
      </c>
      <c r="C441" s="271">
        <v>577.79999999999995</v>
      </c>
      <c r="D441" s="272">
        <v>577.09999999999991</v>
      </c>
      <c r="E441" s="272">
        <v>571.29999999999984</v>
      </c>
      <c r="F441" s="272">
        <v>564.79999999999995</v>
      </c>
      <c r="G441" s="272">
        <v>558.99999999999989</v>
      </c>
      <c r="H441" s="272">
        <v>583.5999999999998</v>
      </c>
      <c r="I441" s="272">
        <v>589.4</v>
      </c>
      <c r="J441" s="272">
        <v>595.89999999999975</v>
      </c>
      <c r="K441" s="271">
        <v>582.9</v>
      </c>
      <c r="L441" s="271">
        <v>570.6</v>
      </c>
      <c r="M441" s="271">
        <v>3.7597900000000002</v>
      </c>
      <c r="N441" s="1"/>
      <c r="O441" s="1"/>
    </row>
    <row r="442" spans="1:15" ht="12.75" customHeight="1">
      <c r="A442" s="30">
        <v>432</v>
      </c>
      <c r="B442" s="281" t="s">
        <v>497</v>
      </c>
      <c r="C442" s="271">
        <v>1679.3</v>
      </c>
      <c r="D442" s="272">
        <v>1675.5</v>
      </c>
      <c r="E442" s="272">
        <v>1651</v>
      </c>
      <c r="F442" s="272">
        <v>1622.7</v>
      </c>
      <c r="G442" s="272">
        <v>1598.2</v>
      </c>
      <c r="H442" s="272">
        <v>1703.8</v>
      </c>
      <c r="I442" s="272">
        <v>1728.3</v>
      </c>
      <c r="J442" s="272">
        <v>1756.6</v>
      </c>
      <c r="K442" s="271">
        <v>1700</v>
      </c>
      <c r="L442" s="271">
        <v>1647.2</v>
      </c>
      <c r="M442" s="271">
        <v>0.45650000000000002</v>
      </c>
      <c r="N442" s="1"/>
      <c r="O442" s="1"/>
    </row>
    <row r="443" spans="1:15" ht="12.75" customHeight="1">
      <c r="A443" s="30">
        <v>433</v>
      </c>
      <c r="B443" s="281" t="s">
        <v>498</v>
      </c>
      <c r="C443" s="271">
        <v>599.29999999999995</v>
      </c>
      <c r="D443" s="272">
        <v>605.91666666666663</v>
      </c>
      <c r="E443" s="272">
        <v>589.38333333333321</v>
      </c>
      <c r="F443" s="272">
        <v>579.46666666666658</v>
      </c>
      <c r="G443" s="272">
        <v>562.93333333333317</v>
      </c>
      <c r="H443" s="272">
        <v>615.83333333333326</v>
      </c>
      <c r="I443" s="272">
        <v>632.36666666666679</v>
      </c>
      <c r="J443" s="272">
        <v>642.2833333333333</v>
      </c>
      <c r="K443" s="271">
        <v>622.45000000000005</v>
      </c>
      <c r="L443" s="271">
        <v>596</v>
      </c>
      <c r="M443" s="271">
        <v>0.22042999999999999</v>
      </c>
      <c r="N443" s="1"/>
      <c r="O443" s="1"/>
    </row>
    <row r="444" spans="1:15" ht="12.75" customHeight="1">
      <c r="A444" s="30">
        <v>434</v>
      </c>
      <c r="B444" s="281" t="s">
        <v>499</v>
      </c>
      <c r="C444" s="271">
        <v>868.45</v>
      </c>
      <c r="D444" s="272">
        <v>871.38333333333333</v>
      </c>
      <c r="E444" s="272">
        <v>863.06666666666661</v>
      </c>
      <c r="F444" s="272">
        <v>857.68333333333328</v>
      </c>
      <c r="G444" s="272">
        <v>849.36666666666656</v>
      </c>
      <c r="H444" s="272">
        <v>876.76666666666665</v>
      </c>
      <c r="I444" s="272">
        <v>885.08333333333348</v>
      </c>
      <c r="J444" s="272">
        <v>890.4666666666667</v>
      </c>
      <c r="K444" s="271">
        <v>879.7</v>
      </c>
      <c r="L444" s="271">
        <v>866</v>
      </c>
      <c r="M444" s="271">
        <v>0.23874999999999999</v>
      </c>
      <c r="N444" s="1"/>
      <c r="O444" s="1"/>
    </row>
    <row r="445" spans="1:15" ht="12.75" customHeight="1">
      <c r="A445" s="30">
        <v>435</v>
      </c>
      <c r="B445" s="281" t="s">
        <v>500</v>
      </c>
      <c r="C445" s="271">
        <v>37.1</v>
      </c>
      <c r="D445" s="272">
        <v>37.266666666666673</v>
      </c>
      <c r="E445" s="272">
        <v>36.733333333333348</v>
      </c>
      <c r="F445" s="272">
        <v>36.366666666666674</v>
      </c>
      <c r="G445" s="272">
        <v>35.83333333333335</v>
      </c>
      <c r="H445" s="272">
        <v>37.633333333333347</v>
      </c>
      <c r="I445" s="272">
        <v>38.166666666666664</v>
      </c>
      <c r="J445" s="272">
        <v>38.533333333333346</v>
      </c>
      <c r="K445" s="271">
        <v>37.799999999999997</v>
      </c>
      <c r="L445" s="271">
        <v>36.9</v>
      </c>
      <c r="M445" s="271">
        <v>37.691789999999997</v>
      </c>
      <c r="N445" s="1"/>
      <c r="O445" s="1"/>
    </row>
    <row r="446" spans="1:15" ht="12.75" customHeight="1">
      <c r="A446" s="30">
        <v>436</v>
      </c>
      <c r="B446" s="281" t="s">
        <v>206</v>
      </c>
      <c r="C446" s="271">
        <v>966.6</v>
      </c>
      <c r="D446" s="272">
        <v>961.9</v>
      </c>
      <c r="E446" s="272">
        <v>954.8</v>
      </c>
      <c r="F446" s="272">
        <v>943</v>
      </c>
      <c r="G446" s="272">
        <v>935.9</v>
      </c>
      <c r="H446" s="272">
        <v>973.69999999999993</v>
      </c>
      <c r="I446" s="272">
        <v>980.80000000000007</v>
      </c>
      <c r="J446" s="272">
        <v>992.59999999999991</v>
      </c>
      <c r="K446" s="271">
        <v>969</v>
      </c>
      <c r="L446" s="271">
        <v>950.1</v>
      </c>
      <c r="M446" s="271">
        <v>12.4742</v>
      </c>
      <c r="N446" s="1"/>
      <c r="O446" s="1"/>
    </row>
    <row r="447" spans="1:15" ht="12.75" customHeight="1">
      <c r="A447" s="30">
        <v>437</v>
      </c>
      <c r="B447" s="281" t="s">
        <v>501</v>
      </c>
      <c r="C447" s="271">
        <v>756.2</v>
      </c>
      <c r="D447" s="272">
        <v>744.15</v>
      </c>
      <c r="E447" s="272">
        <v>732.09999999999991</v>
      </c>
      <c r="F447" s="272">
        <v>707.99999999999989</v>
      </c>
      <c r="G447" s="272">
        <v>695.94999999999982</v>
      </c>
      <c r="H447" s="272">
        <v>768.25</v>
      </c>
      <c r="I447" s="272">
        <v>780.3</v>
      </c>
      <c r="J447" s="272">
        <v>804.40000000000009</v>
      </c>
      <c r="K447" s="271">
        <v>756.2</v>
      </c>
      <c r="L447" s="271">
        <v>720.05</v>
      </c>
      <c r="M447" s="271">
        <v>8.8626900000000006</v>
      </c>
      <c r="N447" s="1"/>
      <c r="O447" s="1"/>
    </row>
    <row r="448" spans="1:15" ht="12.75" customHeight="1">
      <c r="A448" s="30">
        <v>438</v>
      </c>
      <c r="B448" s="281" t="s">
        <v>195</v>
      </c>
      <c r="C448" s="271">
        <v>1074.1500000000001</v>
      </c>
      <c r="D448" s="272">
        <v>1056.9333333333332</v>
      </c>
      <c r="E448" s="272">
        <v>1027.3166666666664</v>
      </c>
      <c r="F448" s="272">
        <v>980.48333333333323</v>
      </c>
      <c r="G448" s="272">
        <v>950.86666666666645</v>
      </c>
      <c r="H448" s="272">
        <v>1103.7666666666664</v>
      </c>
      <c r="I448" s="272">
        <v>1133.3833333333332</v>
      </c>
      <c r="J448" s="272">
        <v>1180.2166666666662</v>
      </c>
      <c r="K448" s="271">
        <v>1086.55</v>
      </c>
      <c r="L448" s="271">
        <v>1010.1</v>
      </c>
      <c r="M448" s="271">
        <v>155.04356999999999</v>
      </c>
      <c r="N448" s="1"/>
      <c r="O448" s="1"/>
    </row>
    <row r="449" spans="1:15" ht="12.75" customHeight="1">
      <c r="A449" s="30">
        <v>439</v>
      </c>
      <c r="B449" s="281" t="s">
        <v>502</v>
      </c>
      <c r="C449" s="271">
        <v>218.4</v>
      </c>
      <c r="D449" s="272">
        <v>218.04999999999998</v>
      </c>
      <c r="E449" s="272">
        <v>216.84999999999997</v>
      </c>
      <c r="F449" s="272">
        <v>215.29999999999998</v>
      </c>
      <c r="G449" s="272">
        <v>214.09999999999997</v>
      </c>
      <c r="H449" s="272">
        <v>219.59999999999997</v>
      </c>
      <c r="I449" s="272">
        <v>220.79999999999995</v>
      </c>
      <c r="J449" s="272">
        <v>222.34999999999997</v>
      </c>
      <c r="K449" s="271">
        <v>219.25</v>
      </c>
      <c r="L449" s="271">
        <v>216.5</v>
      </c>
      <c r="M449" s="271">
        <v>4.9793500000000002</v>
      </c>
      <c r="N449" s="1"/>
      <c r="O449" s="1"/>
    </row>
    <row r="450" spans="1:15" ht="12.75" customHeight="1">
      <c r="A450" s="30">
        <v>440</v>
      </c>
      <c r="B450" s="281" t="s">
        <v>503</v>
      </c>
      <c r="C450" s="271">
        <v>1083.5999999999999</v>
      </c>
      <c r="D450" s="272">
        <v>1085.8999999999999</v>
      </c>
      <c r="E450" s="272">
        <v>1072.7999999999997</v>
      </c>
      <c r="F450" s="272">
        <v>1061.9999999999998</v>
      </c>
      <c r="G450" s="272">
        <v>1048.8999999999996</v>
      </c>
      <c r="H450" s="272">
        <v>1096.6999999999998</v>
      </c>
      <c r="I450" s="272">
        <v>1109.7999999999997</v>
      </c>
      <c r="J450" s="272">
        <v>1120.5999999999999</v>
      </c>
      <c r="K450" s="271">
        <v>1099</v>
      </c>
      <c r="L450" s="271">
        <v>1075.0999999999999</v>
      </c>
      <c r="M450" s="271">
        <v>3.7126700000000001</v>
      </c>
      <c r="N450" s="1"/>
      <c r="O450" s="1"/>
    </row>
    <row r="451" spans="1:15" ht="12.75" customHeight="1">
      <c r="A451" s="30">
        <v>441</v>
      </c>
      <c r="B451" s="281" t="s">
        <v>200</v>
      </c>
      <c r="C451" s="271">
        <v>3354.25</v>
      </c>
      <c r="D451" s="272">
        <v>3358.0833333333335</v>
      </c>
      <c r="E451" s="272">
        <v>3331.166666666667</v>
      </c>
      <c r="F451" s="272">
        <v>3308.0833333333335</v>
      </c>
      <c r="G451" s="272">
        <v>3281.166666666667</v>
      </c>
      <c r="H451" s="272">
        <v>3381.166666666667</v>
      </c>
      <c r="I451" s="272">
        <v>3408.0833333333339</v>
      </c>
      <c r="J451" s="272">
        <v>3431.166666666667</v>
      </c>
      <c r="K451" s="271">
        <v>3385</v>
      </c>
      <c r="L451" s="271">
        <v>3335</v>
      </c>
      <c r="M451" s="271">
        <v>18.78359</v>
      </c>
      <c r="N451" s="1"/>
      <c r="O451" s="1"/>
    </row>
    <row r="452" spans="1:15" ht="12.75" customHeight="1">
      <c r="A452" s="30">
        <v>442</v>
      </c>
      <c r="B452" s="281" t="s">
        <v>196</v>
      </c>
      <c r="C452" s="271">
        <v>790.55</v>
      </c>
      <c r="D452" s="272">
        <v>790.19999999999993</v>
      </c>
      <c r="E452" s="272">
        <v>786.69999999999982</v>
      </c>
      <c r="F452" s="272">
        <v>782.84999999999991</v>
      </c>
      <c r="G452" s="272">
        <v>779.3499999999998</v>
      </c>
      <c r="H452" s="272">
        <v>794.04999999999984</v>
      </c>
      <c r="I452" s="272">
        <v>797.55000000000007</v>
      </c>
      <c r="J452" s="272">
        <v>801.39999999999986</v>
      </c>
      <c r="K452" s="271">
        <v>793.7</v>
      </c>
      <c r="L452" s="271">
        <v>786.35</v>
      </c>
      <c r="M452" s="271">
        <v>11.851749999999999</v>
      </c>
      <c r="N452" s="1"/>
      <c r="O452" s="1"/>
    </row>
    <row r="453" spans="1:15" ht="12.75" customHeight="1">
      <c r="A453" s="30">
        <v>443</v>
      </c>
      <c r="B453" s="281" t="s">
        <v>276</v>
      </c>
      <c r="C453" s="271">
        <v>9461.5</v>
      </c>
      <c r="D453" s="272">
        <v>9520.75</v>
      </c>
      <c r="E453" s="272">
        <v>9340.75</v>
      </c>
      <c r="F453" s="272">
        <v>9220</v>
      </c>
      <c r="G453" s="272">
        <v>9040</v>
      </c>
      <c r="H453" s="272">
        <v>9641.5</v>
      </c>
      <c r="I453" s="272">
        <v>9821.5</v>
      </c>
      <c r="J453" s="272">
        <v>9942.25</v>
      </c>
      <c r="K453" s="271">
        <v>9700.75</v>
      </c>
      <c r="L453" s="271">
        <v>9400</v>
      </c>
      <c r="M453" s="271">
        <v>3.6621700000000001</v>
      </c>
      <c r="N453" s="1"/>
      <c r="O453" s="1"/>
    </row>
    <row r="454" spans="1:15" ht="12.75" customHeight="1">
      <c r="A454" s="30">
        <v>444</v>
      </c>
      <c r="B454" s="281" t="s">
        <v>868</v>
      </c>
      <c r="C454" s="271">
        <v>1472.55</v>
      </c>
      <c r="D454" s="272">
        <v>1471.3166666666666</v>
      </c>
      <c r="E454" s="272">
        <v>1463.3333333333333</v>
      </c>
      <c r="F454" s="272">
        <v>1454.1166666666666</v>
      </c>
      <c r="G454" s="272">
        <v>1446.1333333333332</v>
      </c>
      <c r="H454" s="272">
        <v>1480.5333333333333</v>
      </c>
      <c r="I454" s="272">
        <v>1488.5166666666669</v>
      </c>
      <c r="J454" s="272">
        <v>1497.7333333333333</v>
      </c>
      <c r="K454" s="271">
        <v>1479.3</v>
      </c>
      <c r="L454" s="271">
        <v>1462.1</v>
      </c>
      <c r="M454" s="271">
        <v>0.16993</v>
      </c>
      <c r="N454" s="1"/>
      <c r="O454" s="1"/>
    </row>
    <row r="455" spans="1:15" ht="12.75" customHeight="1">
      <c r="A455" s="30">
        <v>445</v>
      </c>
      <c r="B455" s="281" t="s">
        <v>504</v>
      </c>
      <c r="C455" s="271">
        <v>229.65</v>
      </c>
      <c r="D455" s="272">
        <v>227.98333333333335</v>
      </c>
      <c r="E455" s="272">
        <v>225.2166666666667</v>
      </c>
      <c r="F455" s="272">
        <v>220.78333333333336</v>
      </c>
      <c r="G455" s="272">
        <v>218.01666666666671</v>
      </c>
      <c r="H455" s="272">
        <v>232.41666666666669</v>
      </c>
      <c r="I455" s="272">
        <v>235.18333333333334</v>
      </c>
      <c r="J455" s="272">
        <v>239.61666666666667</v>
      </c>
      <c r="K455" s="271">
        <v>230.75</v>
      </c>
      <c r="L455" s="271">
        <v>223.55</v>
      </c>
      <c r="M455" s="271">
        <v>16.517949999999999</v>
      </c>
      <c r="N455" s="1"/>
      <c r="O455" s="1"/>
    </row>
    <row r="456" spans="1:15" ht="12.75" customHeight="1">
      <c r="A456" s="30">
        <v>446</v>
      </c>
      <c r="B456" s="281" t="s">
        <v>197</v>
      </c>
      <c r="C456" s="271">
        <v>475.55</v>
      </c>
      <c r="D456" s="272">
        <v>472.0333333333333</v>
      </c>
      <c r="E456" s="272">
        <v>466.86666666666662</v>
      </c>
      <c r="F456" s="272">
        <v>458.18333333333334</v>
      </c>
      <c r="G456" s="272">
        <v>453.01666666666665</v>
      </c>
      <c r="H456" s="272">
        <v>480.71666666666658</v>
      </c>
      <c r="I456" s="272">
        <v>485.88333333333333</v>
      </c>
      <c r="J456" s="272">
        <v>494.56666666666655</v>
      </c>
      <c r="K456" s="271">
        <v>477.2</v>
      </c>
      <c r="L456" s="271">
        <v>463.35</v>
      </c>
      <c r="M456" s="271">
        <v>133.60758999999999</v>
      </c>
      <c r="N456" s="1"/>
      <c r="O456" s="1"/>
    </row>
    <row r="457" spans="1:15" ht="12.75" customHeight="1">
      <c r="A457" s="30">
        <v>447</v>
      </c>
      <c r="B457" s="281" t="s">
        <v>198</v>
      </c>
      <c r="C457" s="271">
        <v>228.5</v>
      </c>
      <c r="D457" s="272">
        <v>228.68333333333331</v>
      </c>
      <c r="E457" s="272">
        <v>226.96666666666661</v>
      </c>
      <c r="F457" s="272">
        <v>225.43333333333331</v>
      </c>
      <c r="G457" s="272">
        <v>223.71666666666661</v>
      </c>
      <c r="H457" s="272">
        <v>230.21666666666661</v>
      </c>
      <c r="I457" s="272">
        <v>231.93333333333331</v>
      </c>
      <c r="J457" s="272">
        <v>233.46666666666661</v>
      </c>
      <c r="K457" s="271">
        <v>230.4</v>
      </c>
      <c r="L457" s="271">
        <v>227.15</v>
      </c>
      <c r="M457" s="271">
        <v>113.92194000000001</v>
      </c>
      <c r="N457" s="1"/>
      <c r="O457" s="1"/>
    </row>
    <row r="458" spans="1:15" ht="12.75" customHeight="1">
      <c r="A458" s="30">
        <v>448</v>
      </c>
      <c r="B458" s="281" t="s">
        <v>812</v>
      </c>
      <c r="C458" s="271">
        <v>608.4</v>
      </c>
      <c r="D458" s="272">
        <v>610.26666666666665</v>
      </c>
      <c r="E458" s="272">
        <v>604.68333333333328</v>
      </c>
      <c r="F458" s="272">
        <v>600.96666666666658</v>
      </c>
      <c r="G458" s="272">
        <v>595.38333333333321</v>
      </c>
      <c r="H458" s="272">
        <v>613.98333333333335</v>
      </c>
      <c r="I458" s="272">
        <v>619.56666666666683</v>
      </c>
      <c r="J458" s="272">
        <v>623.28333333333342</v>
      </c>
      <c r="K458" s="271">
        <v>615.85</v>
      </c>
      <c r="L458" s="271">
        <v>606.54999999999995</v>
      </c>
      <c r="M458" s="271">
        <v>0.29649999999999999</v>
      </c>
      <c r="N458" s="1"/>
      <c r="O458" s="1"/>
    </row>
    <row r="459" spans="1:15" ht="12.75" customHeight="1">
      <c r="A459" s="30">
        <v>449</v>
      </c>
      <c r="B459" s="281" t="s">
        <v>199</v>
      </c>
      <c r="C459" s="271">
        <v>109.2</v>
      </c>
      <c r="D459" s="272">
        <v>108.53333333333335</v>
      </c>
      <c r="E459" s="272">
        <v>107.16666666666669</v>
      </c>
      <c r="F459" s="272">
        <v>105.13333333333334</v>
      </c>
      <c r="G459" s="272">
        <v>103.76666666666668</v>
      </c>
      <c r="H459" s="272">
        <v>110.56666666666669</v>
      </c>
      <c r="I459" s="272">
        <v>111.93333333333334</v>
      </c>
      <c r="J459" s="272">
        <v>113.9666666666667</v>
      </c>
      <c r="K459" s="271">
        <v>109.9</v>
      </c>
      <c r="L459" s="271">
        <v>106.5</v>
      </c>
      <c r="M459" s="271">
        <v>738.80697999999995</v>
      </c>
      <c r="N459" s="1"/>
      <c r="O459" s="1"/>
    </row>
    <row r="460" spans="1:15" ht="12.75" customHeight="1">
      <c r="A460" s="30">
        <v>450</v>
      </c>
      <c r="B460" s="281" t="s">
        <v>813</v>
      </c>
      <c r="C460" s="271">
        <v>106.6</v>
      </c>
      <c r="D460" s="272">
        <v>105.60000000000001</v>
      </c>
      <c r="E460" s="272">
        <v>102.30000000000001</v>
      </c>
      <c r="F460" s="272">
        <v>98</v>
      </c>
      <c r="G460" s="272">
        <v>94.7</v>
      </c>
      <c r="H460" s="272">
        <v>109.90000000000002</v>
      </c>
      <c r="I460" s="272">
        <v>113.2</v>
      </c>
      <c r="J460" s="272">
        <v>117.50000000000003</v>
      </c>
      <c r="K460" s="271">
        <v>108.9</v>
      </c>
      <c r="L460" s="271">
        <v>101.3</v>
      </c>
      <c r="M460" s="271">
        <v>62.83334</v>
      </c>
      <c r="N460" s="1"/>
      <c r="O460" s="1"/>
    </row>
    <row r="461" spans="1:15" ht="12.75" customHeight="1">
      <c r="A461" s="30">
        <v>451</v>
      </c>
      <c r="B461" s="281" t="s">
        <v>505</v>
      </c>
      <c r="C461" s="271">
        <v>3263.2</v>
      </c>
      <c r="D461" s="272">
        <v>3274.0333333333333</v>
      </c>
      <c r="E461" s="272">
        <v>3189.1666666666665</v>
      </c>
      <c r="F461" s="272">
        <v>3115.1333333333332</v>
      </c>
      <c r="G461" s="272">
        <v>3030.2666666666664</v>
      </c>
      <c r="H461" s="272">
        <v>3348.0666666666666</v>
      </c>
      <c r="I461" s="272">
        <v>3432.9333333333334</v>
      </c>
      <c r="J461" s="272">
        <v>3506.9666666666667</v>
      </c>
      <c r="K461" s="271">
        <v>3358.9</v>
      </c>
      <c r="L461" s="271">
        <v>3200</v>
      </c>
      <c r="M461" s="271">
        <v>0.28721999999999998</v>
      </c>
      <c r="N461" s="1"/>
      <c r="O461" s="1"/>
    </row>
    <row r="462" spans="1:15" ht="12.75" customHeight="1">
      <c r="A462" s="30">
        <v>452</v>
      </c>
      <c r="B462" s="281" t="s">
        <v>201</v>
      </c>
      <c r="C462" s="271">
        <v>1055.2</v>
      </c>
      <c r="D462" s="272">
        <v>1052.4666666666669</v>
      </c>
      <c r="E462" s="272">
        <v>1045.7833333333338</v>
      </c>
      <c r="F462" s="272">
        <v>1036.3666666666668</v>
      </c>
      <c r="G462" s="272">
        <v>1029.6833333333336</v>
      </c>
      <c r="H462" s="272">
        <v>1061.8833333333339</v>
      </c>
      <c r="I462" s="272">
        <v>1068.5666666666668</v>
      </c>
      <c r="J462" s="272">
        <v>1077.983333333334</v>
      </c>
      <c r="K462" s="271">
        <v>1059.1500000000001</v>
      </c>
      <c r="L462" s="271">
        <v>1043.05</v>
      </c>
      <c r="M462" s="271">
        <v>28.23021</v>
      </c>
      <c r="N462" s="1"/>
      <c r="O462" s="1"/>
    </row>
    <row r="463" spans="1:15" ht="12.75" customHeight="1">
      <c r="A463" s="30">
        <v>453</v>
      </c>
      <c r="B463" s="281" t="s">
        <v>506</v>
      </c>
      <c r="C463" s="271">
        <v>88.35</v>
      </c>
      <c r="D463" s="272">
        <v>88.983333333333334</v>
      </c>
      <c r="E463" s="272">
        <v>86.966666666666669</v>
      </c>
      <c r="F463" s="272">
        <v>85.583333333333329</v>
      </c>
      <c r="G463" s="272">
        <v>83.566666666666663</v>
      </c>
      <c r="H463" s="272">
        <v>90.366666666666674</v>
      </c>
      <c r="I463" s="272">
        <v>92.383333333333354</v>
      </c>
      <c r="J463" s="272">
        <v>93.76666666666668</v>
      </c>
      <c r="K463" s="271">
        <v>91</v>
      </c>
      <c r="L463" s="271">
        <v>87.6</v>
      </c>
      <c r="M463" s="271">
        <v>4.6581299999999999</v>
      </c>
      <c r="N463" s="1"/>
      <c r="O463" s="1"/>
    </row>
    <row r="464" spans="1:15" ht="12.75" customHeight="1">
      <c r="A464" s="30">
        <v>454</v>
      </c>
      <c r="B464" s="281" t="s">
        <v>182</v>
      </c>
      <c r="C464" s="271">
        <v>755.25</v>
      </c>
      <c r="D464" s="272">
        <v>751.7833333333333</v>
      </c>
      <c r="E464" s="272">
        <v>745.56666666666661</v>
      </c>
      <c r="F464" s="272">
        <v>735.88333333333333</v>
      </c>
      <c r="G464" s="272">
        <v>729.66666666666663</v>
      </c>
      <c r="H464" s="272">
        <v>761.46666666666658</v>
      </c>
      <c r="I464" s="272">
        <v>767.68333333333328</v>
      </c>
      <c r="J464" s="272">
        <v>777.36666666666656</v>
      </c>
      <c r="K464" s="271">
        <v>758</v>
      </c>
      <c r="L464" s="271">
        <v>742.1</v>
      </c>
      <c r="M464" s="271">
        <v>3.1189300000000002</v>
      </c>
      <c r="N464" s="1"/>
      <c r="O464" s="1"/>
    </row>
    <row r="465" spans="1:15" ht="12.75" customHeight="1">
      <c r="A465" s="30">
        <v>455</v>
      </c>
      <c r="B465" s="281" t="s">
        <v>507</v>
      </c>
      <c r="C465" s="271">
        <v>2112.85</v>
      </c>
      <c r="D465" s="272">
        <v>2122.7833333333333</v>
      </c>
      <c r="E465" s="272">
        <v>2060.5666666666666</v>
      </c>
      <c r="F465" s="272">
        <v>2008.2833333333333</v>
      </c>
      <c r="G465" s="272">
        <v>1946.0666666666666</v>
      </c>
      <c r="H465" s="272">
        <v>2175.0666666666666</v>
      </c>
      <c r="I465" s="272">
        <v>2237.2833333333328</v>
      </c>
      <c r="J465" s="272">
        <v>2289.5666666666666</v>
      </c>
      <c r="K465" s="271">
        <v>2185</v>
      </c>
      <c r="L465" s="271">
        <v>2070.5</v>
      </c>
      <c r="M465" s="271">
        <v>1.80609</v>
      </c>
      <c r="N465" s="1"/>
      <c r="O465" s="1"/>
    </row>
    <row r="466" spans="1:15" ht="12.75" customHeight="1">
      <c r="A466" s="30">
        <v>456</v>
      </c>
      <c r="B466" s="281" t="s">
        <v>508</v>
      </c>
      <c r="C466" s="271">
        <v>627.75</v>
      </c>
      <c r="D466" s="272">
        <v>630.16666666666663</v>
      </c>
      <c r="E466" s="272">
        <v>621.2833333333333</v>
      </c>
      <c r="F466" s="272">
        <v>614.81666666666672</v>
      </c>
      <c r="G466" s="272">
        <v>605.93333333333339</v>
      </c>
      <c r="H466" s="272">
        <v>636.63333333333321</v>
      </c>
      <c r="I466" s="272">
        <v>645.51666666666665</v>
      </c>
      <c r="J466" s="272">
        <v>651.98333333333312</v>
      </c>
      <c r="K466" s="271">
        <v>639.04999999999995</v>
      </c>
      <c r="L466" s="271">
        <v>623.70000000000005</v>
      </c>
      <c r="M466" s="271">
        <v>0.44997999999999999</v>
      </c>
      <c r="N466" s="1"/>
      <c r="O466" s="1"/>
    </row>
    <row r="467" spans="1:15" ht="12.75" customHeight="1">
      <c r="A467" s="30">
        <v>457</v>
      </c>
      <c r="B467" s="281" t="s">
        <v>509</v>
      </c>
      <c r="C467" s="271">
        <v>3094.6</v>
      </c>
      <c r="D467" s="272">
        <v>3066.5500000000006</v>
      </c>
      <c r="E467" s="272">
        <v>3013.1000000000013</v>
      </c>
      <c r="F467" s="272">
        <v>2931.6000000000008</v>
      </c>
      <c r="G467" s="272">
        <v>2878.1500000000015</v>
      </c>
      <c r="H467" s="272">
        <v>3148.0500000000011</v>
      </c>
      <c r="I467" s="272">
        <v>3201.5000000000009</v>
      </c>
      <c r="J467" s="272">
        <v>3283.0000000000009</v>
      </c>
      <c r="K467" s="271">
        <v>3120</v>
      </c>
      <c r="L467" s="271">
        <v>2985.05</v>
      </c>
      <c r="M467" s="271">
        <v>1.01369</v>
      </c>
      <c r="N467" s="1"/>
      <c r="O467" s="1"/>
    </row>
    <row r="468" spans="1:15" ht="12.75" customHeight="1">
      <c r="A468" s="30">
        <v>458</v>
      </c>
      <c r="B468" s="281" t="s">
        <v>202</v>
      </c>
      <c r="C468" s="271">
        <v>2433.6</v>
      </c>
      <c r="D468" s="272">
        <v>2440.2000000000003</v>
      </c>
      <c r="E468" s="272">
        <v>2410.5000000000005</v>
      </c>
      <c r="F468" s="272">
        <v>2387.4</v>
      </c>
      <c r="G468" s="272">
        <v>2357.7000000000003</v>
      </c>
      <c r="H468" s="272">
        <v>2463.3000000000006</v>
      </c>
      <c r="I468" s="272">
        <v>2493.0000000000005</v>
      </c>
      <c r="J468" s="272">
        <v>2516.1000000000008</v>
      </c>
      <c r="K468" s="271">
        <v>2469.9</v>
      </c>
      <c r="L468" s="271">
        <v>2417.1</v>
      </c>
      <c r="M468" s="271">
        <v>10.659979999999999</v>
      </c>
      <c r="N468" s="1"/>
      <c r="O468" s="1"/>
    </row>
    <row r="469" spans="1:15" ht="12.75" customHeight="1">
      <c r="A469" s="30">
        <v>459</v>
      </c>
      <c r="B469" s="281" t="s">
        <v>203</v>
      </c>
      <c r="C469" s="271">
        <v>1542.9</v>
      </c>
      <c r="D469" s="272">
        <v>1549.3</v>
      </c>
      <c r="E469" s="272">
        <v>1514.6</v>
      </c>
      <c r="F469" s="272">
        <v>1486.3</v>
      </c>
      <c r="G469" s="272">
        <v>1451.6</v>
      </c>
      <c r="H469" s="272">
        <v>1577.6</v>
      </c>
      <c r="I469" s="272">
        <v>1612.3000000000002</v>
      </c>
      <c r="J469" s="272">
        <v>1640.6</v>
      </c>
      <c r="K469" s="271">
        <v>1584</v>
      </c>
      <c r="L469" s="271">
        <v>1521</v>
      </c>
      <c r="M469" s="271">
        <v>2.8359100000000002</v>
      </c>
      <c r="N469" s="1"/>
      <c r="O469" s="1"/>
    </row>
    <row r="470" spans="1:15" ht="12.75" customHeight="1">
      <c r="A470" s="30">
        <v>460</v>
      </c>
      <c r="B470" s="281" t="s">
        <v>204</v>
      </c>
      <c r="C470" s="271">
        <v>542.25</v>
      </c>
      <c r="D470" s="272">
        <v>549.31666666666672</v>
      </c>
      <c r="E470" s="272">
        <v>533.63333333333344</v>
      </c>
      <c r="F470" s="272">
        <v>525.01666666666677</v>
      </c>
      <c r="G470" s="272">
        <v>509.33333333333348</v>
      </c>
      <c r="H470" s="272">
        <v>557.93333333333339</v>
      </c>
      <c r="I470" s="272">
        <v>573.61666666666656</v>
      </c>
      <c r="J470" s="272">
        <v>582.23333333333335</v>
      </c>
      <c r="K470" s="271">
        <v>565</v>
      </c>
      <c r="L470" s="271">
        <v>540.70000000000005</v>
      </c>
      <c r="M470" s="271">
        <v>15.09501</v>
      </c>
      <c r="N470" s="1"/>
      <c r="O470" s="1"/>
    </row>
    <row r="471" spans="1:15" ht="12.75" customHeight="1">
      <c r="A471" s="30">
        <v>461</v>
      </c>
      <c r="B471" s="281" t="s">
        <v>205</v>
      </c>
      <c r="C471" s="271">
        <v>1311.25</v>
      </c>
      <c r="D471" s="272">
        <v>1314.7</v>
      </c>
      <c r="E471" s="272">
        <v>1297.5500000000002</v>
      </c>
      <c r="F471" s="272">
        <v>1283.8500000000001</v>
      </c>
      <c r="G471" s="272">
        <v>1266.7000000000003</v>
      </c>
      <c r="H471" s="272">
        <v>1328.4</v>
      </c>
      <c r="I471" s="272">
        <v>1345.5500000000002</v>
      </c>
      <c r="J471" s="272">
        <v>1359.25</v>
      </c>
      <c r="K471" s="271">
        <v>1331.85</v>
      </c>
      <c r="L471" s="271">
        <v>1301</v>
      </c>
      <c r="M471" s="271">
        <v>3.13632</v>
      </c>
      <c r="N471" s="1"/>
      <c r="O471" s="1"/>
    </row>
    <row r="472" spans="1:15" ht="12.75" customHeight="1">
      <c r="A472" s="30">
        <v>462</v>
      </c>
      <c r="B472" s="281" t="s">
        <v>510</v>
      </c>
      <c r="C472" s="271">
        <v>38.049999999999997</v>
      </c>
      <c r="D472" s="272">
        <v>37.166666666666664</v>
      </c>
      <c r="E472" s="272">
        <v>35.883333333333326</v>
      </c>
      <c r="F472" s="272">
        <v>33.716666666666661</v>
      </c>
      <c r="G472" s="272">
        <v>32.433333333333323</v>
      </c>
      <c r="H472" s="272">
        <v>39.333333333333329</v>
      </c>
      <c r="I472" s="272">
        <v>40.616666666666674</v>
      </c>
      <c r="J472" s="272">
        <v>42.783333333333331</v>
      </c>
      <c r="K472" s="271">
        <v>38.450000000000003</v>
      </c>
      <c r="L472" s="271">
        <v>35</v>
      </c>
      <c r="M472" s="271">
        <v>185.04476</v>
      </c>
      <c r="N472" s="1"/>
      <c r="O472" s="1"/>
    </row>
    <row r="473" spans="1:15" ht="12.75" customHeight="1">
      <c r="A473" s="30">
        <v>463</v>
      </c>
      <c r="B473" s="281" t="s">
        <v>869</v>
      </c>
      <c r="C473" s="271">
        <v>218.8</v>
      </c>
      <c r="D473" s="272">
        <v>221.66666666666666</v>
      </c>
      <c r="E473" s="272">
        <v>215.13333333333333</v>
      </c>
      <c r="F473" s="272">
        <v>211.46666666666667</v>
      </c>
      <c r="G473" s="272">
        <v>204.93333333333334</v>
      </c>
      <c r="H473" s="272">
        <v>225.33333333333331</v>
      </c>
      <c r="I473" s="272">
        <v>231.86666666666667</v>
      </c>
      <c r="J473" s="272">
        <v>235.5333333333333</v>
      </c>
      <c r="K473" s="271">
        <v>228.2</v>
      </c>
      <c r="L473" s="271">
        <v>218</v>
      </c>
      <c r="M473" s="271">
        <v>10.0076</v>
      </c>
      <c r="N473" s="1"/>
      <c r="O473" s="1"/>
    </row>
    <row r="474" spans="1:15" ht="12.75" customHeight="1">
      <c r="A474" s="30">
        <v>464</v>
      </c>
      <c r="B474" s="281" t="s">
        <v>511</v>
      </c>
      <c r="C474" s="271">
        <v>194.95</v>
      </c>
      <c r="D474" s="272">
        <v>195.25</v>
      </c>
      <c r="E474" s="272">
        <v>192.85</v>
      </c>
      <c r="F474" s="272">
        <v>190.75</v>
      </c>
      <c r="G474" s="272">
        <v>188.35</v>
      </c>
      <c r="H474" s="272">
        <v>197.35</v>
      </c>
      <c r="I474" s="272">
        <v>199.74999999999997</v>
      </c>
      <c r="J474" s="272">
        <v>201.85</v>
      </c>
      <c r="K474" s="271">
        <v>197.65</v>
      </c>
      <c r="L474" s="271">
        <v>193.15</v>
      </c>
      <c r="M474" s="271">
        <v>4.1261799999999997</v>
      </c>
      <c r="N474" s="1"/>
      <c r="O474" s="1"/>
    </row>
    <row r="475" spans="1:15" ht="12.75" customHeight="1">
      <c r="A475" s="30">
        <v>465</v>
      </c>
      <c r="B475" s="281" t="s">
        <v>512</v>
      </c>
      <c r="C475" s="271">
        <v>2318.5500000000002</v>
      </c>
      <c r="D475" s="272">
        <v>2318.2166666666667</v>
      </c>
      <c r="E475" s="272">
        <v>2271.4833333333336</v>
      </c>
      <c r="F475" s="272">
        <v>2224.416666666667</v>
      </c>
      <c r="G475" s="272">
        <v>2177.6833333333338</v>
      </c>
      <c r="H475" s="272">
        <v>2365.2833333333333</v>
      </c>
      <c r="I475" s="272">
        <v>2412.016666666666</v>
      </c>
      <c r="J475" s="272">
        <v>2459.083333333333</v>
      </c>
      <c r="K475" s="271">
        <v>2364.9499999999998</v>
      </c>
      <c r="L475" s="271">
        <v>2271.15</v>
      </c>
      <c r="M475" s="271">
        <v>2.7921200000000002</v>
      </c>
      <c r="N475" s="1"/>
      <c r="O475" s="1"/>
    </row>
    <row r="476" spans="1:15" ht="12.75" customHeight="1">
      <c r="A476" s="30">
        <v>466</v>
      </c>
      <c r="B476" s="281" t="s">
        <v>513</v>
      </c>
      <c r="C476" s="271">
        <v>11.55</v>
      </c>
      <c r="D476" s="272">
        <v>11.6</v>
      </c>
      <c r="E476" s="272">
        <v>11.45</v>
      </c>
      <c r="F476" s="272">
        <v>11.35</v>
      </c>
      <c r="G476" s="272">
        <v>11.2</v>
      </c>
      <c r="H476" s="272">
        <v>11.7</v>
      </c>
      <c r="I476" s="272">
        <v>11.850000000000001</v>
      </c>
      <c r="J476" s="272">
        <v>11.95</v>
      </c>
      <c r="K476" s="271">
        <v>11.75</v>
      </c>
      <c r="L476" s="271">
        <v>11.5</v>
      </c>
      <c r="M476" s="271">
        <v>16.761340000000001</v>
      </c>
      <c r="N476" s="1"/>
      <c r="O476" s="1"/>
    </row>
    <row r="477" spans="1:15" ht="12.75" customHeight="1">
      <c r="A477" s="30">
        <v>467</v>
      </c>
      <c r="B477" s="281" t="s">
        <v>514</v>
      </c>
      <c r="C477" s="271">
        <v>626.29999999999995</v>
      </c>
      <c r="D477" s="272">
        <v>629.65</v>
      </c>
      <c r="E477" s="272">
        <v>619.84999999999991</v>
      </c>
      <c r="F477" s="272">
        <v>613.4</v>
      </c>
      <c r="G477" s="272">
        <v>603.59999999999991</v>
      </c>
      <c r="H477" s="272">
        <v>636.09999999999991</v>
      </c>
      <c r="I477" s="272">
        <v>645.89999999999986</v>
      </c>
      <c r="J477" s="272">
        <v>652.34999999999991</v>
      </c>
      <c r="K477" s="271">
        <v>639.45000000000005</v>
      </c>
      <c r="L477" s="271">
        <v>623.20000000000005</v>
      </c>
      <c r="M477" s="271">
        <v>1.4312199999999999</v>
      </c>
      <c r="N477" s="1"/>
      <c r="O477" s="1"/>
    </row>
    <row r="478" spans="1:15" ht="12.75" customHeight="1">
      <c r="A478" s="30">
        <v>468</v>
      </c>
      <c r="B478" s="281" t="s">
        <v>209</v>
      </c>
      <c r="C478" s="271">
        <v>765.3</v>
      </c>
      <c r="D478" s="272">
        <v>761.56666666666661</v>
      </c>
      <c r="E478" s="272">
        <v>755.73333333333323</v>
      </c>
      <c r="F478" s="272">
        <v>746.16666666666663</v>
      </c>
      <c r="G478" s="272">
        <v>740.33333333333326</v>
      </c>
      <c r="H478" s="272">
        <v>771.13333333333321</v>
      </c>
      <c r="I478" s="272">
        <v>776.9666666666667</v>
      </c>
      <c r="J478" s="272">
        <v>786.53333333333319</v>
      </c>
      <c r="K478" s="271">
        <v>767.4</v>
      </c>
      <c r="L478" s="271">
        <v>752</v>
      </c>
      <c r="M478" s="271">
        <v>32.487729999999999</v>
      </c>
      <c r="N478" s="1"/>
      <c r="O478" s="1"/>
    </row>
    <row r="479" spans="1:15" ht="12.75" customHeight="1">
      <c r="A479" s="30">
        <v>469</v>
      </c>
      <c r="B479" s="281" t="s">
        <v>515</v>
      </c>
      <c r="C479" s="271">
        <v>749.8</v>
      </c>
      <c r="D479" s="272">
        <v>748.25</v>
      </c>
      <c r="E479" s="272">
        <v>736.65</v>
      </c>
      <c r="F479" s="272">
        <v>723.5</v>
      </c>
      <c r="G479" s="272">
        <v>711.9</v>
      </c>
      <c r="H479" s="272">
        <v>761.4</v>
      </c>
      <c r="I479" s="272">
        <v>772.99999999999989</v>
      </c>
      <c r="J479" s="272">
        <v>786.15</v>
      </c>
      <c r="K479" s="271">
        <v>759.85</v>
      </c>
      <c r="L479" s="271">
        <v>735.1</v>
      </c>
      <c r="M479" s="271">
        <v>1.0141899999999999</v>
      </c>
      <c r="N479" s="1"/>
      <c r="O479" s="1"/>
    </row>
    <row r="480" spans="1:15" ht="12.75" customHeight="1">
      <c r="A480" s="30">
        <v>470</v>
      </c>
      <c r="B480" s="281" t="s">
        <v>208</v>
      </c>
      <c r="C480" s="271">
        <v>6595.65</v>
      </c>
      <c r="D480" s="272">
        <v>6639.4333333333334</v>
      </c>
      <c r="E480" s="272">
        <v>6536.7666666666664</v>
      </c>
      <c r="F480" s="272">
        <v>6477.8833333333332</v>
      </c>
      <c r="G480" s="272">
        <v>6375.2166666666662</v>
      </c>
      <c r="H480" s="272">
        <v>6698.3166666666666</v>
      </c>
      <c r="I480" s="272">
        <v>6800.9833333333327</v>
      </c>
      <c r="J480" s="272">
        <v>6859.8666666666668</v>
      </c>
      <c r="K480" s="271">
        <v>6742.1</v>
      </c>
      <c r="L480" s="271">
        <v>6580.55</v>
      </c>
      <c r="M480" s="271">
        <v>2.7129099999999999</v>
      </c>
      <c r="N480" s="1"/>
      <c r="O480" s="1"/>
    </row>
    <row r="481" spans="1:15" ht="12.75" customHeight="1">
      <c r="A481" s="30">
        <v>471</v>
      </c>
      <c r="B481" s="281" t="s">
        <v>277</v>
      </c>
      <c r="C481" s="271">
        <v>38.75</v>
      </c>
      <c r="D481" s="272">
        <v>38.68333333333333</v>
      </c>
      <c r="E481" s="272">
        <v>38.36666666666666</v>
      </c>
      <c r="F481" s="272">
        <v>37.983333333333327</v>
      </c>
      <c r="G481" s="272">
        <v>37.666666666666657</v>
      </c>
      <c r="H481" s="272">
        <v>39.066666666666663</v>
      </c>
      <c r="I481" s="272">
        <v>39.38333333333334</v>
      </c>
      <c r="J481" s="272">
        <v>39.766666666666666</v>
      </c>
      <c r="K481" s="271">
        <v>39</v>
      </c>
      <c r="L481" s="271">
        <v>38.299999999999997</v>
      </c>
      <c r="M481" s="271">
        <v>45.90748</v>
      </c>
      <c r="N481" s="1"/>
      <c r="O481" s="1"/>
    </row>
    <row r="482" spans="1:15" ht="12.75" customHeight="1">
      <c r="A482" s="30">
        <v>472</v>
      </c>
      <c r="B482" s="281" t="s">
        <v>207</v>
      </c>
      <c r="C482" s="271">
        <v>1639.65</v>
      </c>
      <c r="D482" s="272">
        <v>1630.3666666666668</v>
      </c>
      <c r="E482" s="272">
        <v>1615.9333333333336</v>
      </c>
      <c r="F482" s="272">
        <v>1592.2166666666669</v>
      </c>
      <c r="G482" s="272">
        <v>1577.7833333333338</v>
      </c>
      <c r="H482" s="272">
        <v>1654.0833333333335</v>
      </c>
      <c r="I482" s="272">
        <v>1668.5166666666669</v>
      </c>
      <c r="J482" s="272">
        <v>1692.2333333333333</v>
      </c>
      <c r="K482" s="271">
        <v>1644.8</v>
      </c>
      <c r="L482" s="271">
        <v>1606.65</v>
      </c>
      <c r="M482" s="271">
        <v>2.0280100000000001</v>
      </c>
      <c r="N482" s="1"/>
      <c r="O482" s="1"/>
    </row>
    <row r="483" spans="1:15" ht="12.75" customHeight="1">
      <c r="A483" s="30">
        <v>473</v>
      </c>
      <c r="B483" s="281" t="s">
        <v>154</v>
      </c>
      <c r="C483" s="271">
        <v>776.3</v>
      </c>
      <c r="D483" s="272">
        <v>777.05000000000007</v>
      </c>
      <c r="E483" s="272">
        <v>770.15000000000009</v>
      </c>
      <c r="F483" s="272">
        <v>764</v>
      </c>
      <c r="G483" s="272">
        <v>757.1</v>
      </c>
      <c r="H483" s="272">
        <v>783.20000000000016</v>
      </c>
      <c r="I483" s="272">
        <v>790.1</v>
      </c>
      <c r="J483" s="272">
        <v>796.25000000000023</v>
      </c>
      <c r="K483" s="271">
        <v>783.95</v>
      </c>
      <c r="L483" s="271">
        <v>770.9</v>
      </c>
      <c r="M483" s="271">
        <v>10.7117</v>
      </c>
      <c r="N483" s="1"/>
      <c r="O483" s="1"/>
    </row>
    <row r="484" spans="1:15" ht="12.75" customHeight="1">
      <c r="A484" s="30">
        <v>474</v>
      </c>
      <c r="B484" s="281" t="s">
        <v>278</v>
      </c>
      <c r="C484" s="271">
        <v>237.15</v>
      </c>
      <c r="D484" s="272">
        <v>238.4</v>
      </c>
      <c r="E484" s="272">
        <v>233.8</v>
      </c>
      <c r="F484" s="272">
        <v>230.45000000000002</v>
      </c>
      <c r="G484" s="272">
        <v>225.85000000000002</v>
      </c>
      <c r="H484" s="272">
        <v>241.75</v>
      </c>
      <c r="I484" s="272">
        <v>246.34999999999997</v>
      </c>
      <c r="J484" s="272">
        <v>249.7</v>
      </c>
      <c r="K484" s="271">
        <v>243</v>
      </c>
      <c r="L484" s="271">
        <v>235.05</v>
      </c>
      <c r="M484" s="271">
        <v>1.06125</v>
      </c>
      <c r="N484" s="1"/>
      <c r="O484" s="1"/>
    </row>
    <row r="485" spans="1:15" ht="12.75" customHeight="1">
      <c r="A485" s="30">
        <v>475</v>
      </c>
      <c r="B485" s="281" t="s">
        <v>516</v>
      </c>
      <c r="C485" s="271">
        <v>2946.75</v>
      </c>
      <c r="D485" s="272">
        <v>2926.7333333333336</v>
      </c>
      <c r="E485" s="272">
        <v>2890.0166666666673</v>
      </c>
      <c r="F485" s="272">
        <v>2833.2833333333338</v>
      </c>
      <c r="G485" s="272">
        <v>2796.5666666666675</v>
      </c>
      <c r="H485" s="272">
        <v>2983.4666666666672</v>
      </c>
      <c r="I485" s="272">
        <v>3020.1833333333334</v>
      </c>
      <c r="J485" s="272">
        <v>3076.916666666667</v>
      </c>
      <c r="K485" s="271">
        <v>2963.45</v>
      </c>
      <c r="L485" s="271">
        <v>2870</v>
      </c>
      <c r="M485" s="271">
        <v>0.49284</v>
      </c>
      <c r="N485" s="1"/>
      <c r="O485" s="1"/>
    </row>
    <row r="486" spans="1:15" ht="12.75" customHeight="1">
      <c r="A486" s="30">
        <v>476</v>
      </c>
      <c r="B486" s="281" t="s">
        <v>517</v>
      </c>
      <c r="C486" s="271">
        <v>586.95000000000005</v>
      </c>
      <c r="D486" s="272">
        <v>591.98333333333335</v>
      </c>
      <c r="E486" s="272">
        <v>579.9666666666667</v>
      </c>
      <c r="F486" s="272">
        <v>572.98333333333335</v>
      </c>
      <c r="G486" s="272">
        <v>560.9666666666667</v>
      </c>
      <c r="H486" s="272">
        <v>598.9666666666667</v>
      </c>
      <c r="I486" s="272">
        <v>610.98333333333335</v>
      </c>
      <c r="J486" s="272">
        <v>617.9666666666667</v>
      </c>
      <c r="K486" s="271">
        <v>604</v>
      </c>
      <c r="L486" s="271">
        <v>585</v>
      </c>
      <c r="M486" s="271">
        <v>2.1834199999999999</v>
      </c>
      <c r="N486" s="1"/>
      <c r="O486" s="1"/>
    </row>
    <row r="487" spans="1:15" ht="12.75" customHeight="1">
      <c r="A487" s="30">
        <v>477</v>
      </c>
      <c r="B487" s="281" t="s">
        <v>518</v>
      </c>
      <c r="C487" s="271">
        <v>295.10000000000002</v>
      </c>
      <c r="D487" s="272">
        <v>297.91666666666669</v>
      </c>
      <c r="E487" s="272">
        <v>290.18333333333339</v>
      </c>
      <c r="F487" s="272">
        <v>285.26666666666671</v>
      </c>
      <c r="G487" s="272">
        <v>277.53333333333342</v>
      </c>
      <c r="H487" s="272">
        <v>302.83333333333337</v>
      </c>
      <c r="I487" s="272">
        <v>310.56666666666661</v>
      </c>
      <c r="J487" s="272">
        <v>315.48333333333335</v>
      </c>
      <c r="K487" s="271">
        <v>305.64999999999998</v>
      </c>
      <c r="L487" s="271">
        <v>293</v>
      </c>
      <c r="M487" s="271">
        <v>4.31393</v>
      </c>
      <c r="N487" s="1"/>
      <c r="O487" s="1"/>
    </row>
    <row r="488" spans="1:15" ht="12.75" customHeight="1">
      <c r="A488" s="30">
        <v>478</v>
      </c>
      <c r="B488" s="286" t="s">
        <v>519</v>
      </c>
      <c r="C488" s="287">
        <v>28</v>
      </c>
      <c r="D488" s="287">
        <v>28.133333333333336</v>
      </c>
      <c r="E488" s="287">
        <v>27.666666666666671</v>
      </c>
      <c r="F488" s="287">
        <v>27.333333333333336</v>
      </c>
      <c r="G488" s="287">
        <v>26.866666666666671</v>
      </c>
      <c r="H488" s="287">
        <v>28.466666666666672</v>
      </c>
      <c r="I488" s="287">
        <v>28.933333333333334</v>
      </c>
      <c r="J488" s="286">
        <v>29.266666666666673</v>
      </c>
      <c r="K488" s="286">
        <v>28.6</v>
      </c>
      <c r="L488" s="286">
        <v>27.8</v>
      </c>
      <c r="M488" s="242">
        <v>14.39874</v>
      </c>
      <c r="N488" s="1"/>
      <c r="O488" s="1"/>
    </row>
    <row r="489" spans="1:15" ht="12.75" customHeight="1">
      <c r="A489" s="30">
        <v>479</v>
      </c>
      <c r="B489" s="286" t="s">
        <v>520</v>
      </c>
      <c r="C489" s="287">
        <v>307.75</v>
      </c>
      <c r="D489" s="287">
        <v>310.5</v>
      </c>
      <c r="E489" s="287">
        <v>303.5</v>
      </c>
      <c r="F489" s="287">
        <v>299.25</v>
      </c>
      <c r="G489" s="287">
        <v>292.25</v>
      </c>
      <c r="H489" s="287">
        <v>314.75</v>
      </c>
      <c r="I489" s="287">
        <v>321.75</v>
      </c>
      <c r="J489" s="286">
        <v>326</v>
      </c>
      <c r="K489" s="286">
        <v>317.5</v>
      </c>
      <c r="L489" s="286">
        <v>306.25</v>
      </c>
      <c r="M489" s="242">
        <v>3.8725100000000001</v>
      </c>
      <c r="N489" s="1"/>
      <c r="O489" s="1"/>
    </row>
    <row r="490" spans="1:15" ht="12.75" customHeight="1">
      <c r="A490" s="30">
        <v>480</v>
      </c>
      <c r="B490" s="286" t="s">
        <v>521</v>
      </c>
      <c r="C490" s="271">
        <v>339.25</v>
      </c>
      <c r="D490" s="272">
        <v>340.23333333333335</v>
      </c>
      <c r="E490" s="272">
        <v>336.51666666666671</v>
      </c>
      <c r="F490" s="272">
        <v>333.78333333333336</v>
      </c>
      <c r="G490" s="272">
        <v>330.06666666666672</v>
      </c>
      <c r="H490" s="272">
        <v>342.9666666666667</v>
      </c>
      <c r="I490" s="272">
        <v>346.68333333333339</v>
      </c>
      <c r="J490" s="272">
        <v>349.41666666666669</v>
      </c>
      <c r="K490" s="271">
        <v>343.95</v>
      </c>
      <c r="L490" s="271">
        <v>337.5</v>
      </c>
      <c r="M490" s="271">
        <v>1.0939300000000001</v>
      </c>
      <c r="N490" s="1"/>
      <c r="O490" s="1"/>
    </row>
    <row r="491" spans="1:15" ht="12.75" customHeight="1">
      <c r="A491" s="30">
        <v>481</v>
      </c>
      <c r="B491" s="286" t="s">
        <v>279</v>
      </c>
      <c r="C491" s="287">
        <v>1003</v>
      </c>
      <c r="D491" s="287">
        <v>1006.6166666666667</v>
      </c>
      <c r="E491" s="287">
        <v>991.38333333333333</v>
      </c>
      <c r="F491" s="287">
        <v>979.76666666666665</v>
      </c>
      <c r="G491" s="287">
        <v>964.5333333333333</v>
      </c>
      <c r="H491" s="287">
        <v>1018.2333333333333</v>
      </c>
      <c r="I491" s="287">
        <v>1033.4666666666667</v>
      </c>
      <c r="J491" s="286">
        <v>1045.0833333333335</v>
      </c>
      <c r="K491" s="286">
        <v>1021.85</v>
      </c>
      <c r="L491" s="286">
        <v>995</v>
      </c>
      <c r="M491" s="242">
        <v>20.895900000000001</v>
      </c>
      <c r="N491" s="1"/>
      <c r="O491" s="1"/>
    </row>
    <row r="492" spans="1:15" ht="12.75" customHeight="1">
      <c r="A492" s="30">
        <v>482</v>
      </c>
      <c r="B492" s="297" t="s">
        <v>210</v>
      </c>
      <c r="C492" s="271">
        <v>256.35000000000002</v>
      </c>
      <c r="D492" s="272">
        <v>256.06666666666666</v>
      </c>
      <c r="E492" s="272">
        <v>252.2833333333333</v>
      </c>
      <c r="F492" s="272">
        <v>248.21666666666664</v>
      </c>
      <c r="G492" s="272">
        <v>244.43333333333328</v>
      </c>
      <c r="H492" s="272">
        <v>260.13333333333333</v>
      </c>
      <c r="I492" s="272">
        <v>263.91666666666674</v>
      </c>
      <c r="J492" s="272">
        <v>267.98333333333335</v>
      </c>
      <c r="K492" s="271">
        <v>259.85000000000002</v>
      </c>
      <c r="L492" s="271">
        <v>252</v>
      </c>
      <c r="M492" s="271">
        <v>118.91569</v>
      </c>
      <c r="N492" s="1"/>
      <c r="O492" s="1"/>
    </row>
    <row r="493" spans="1:15" ht="12.75" customHeight="1">
      <c r="A493" s="30">
        <v>483</v>
      </c>
      <c r="B493" s="299" t="s">
        <v>522</v>
      </c>
      <c r="C493" s="287">
        <v>2121.6999999999998</v>
      </c>
      <c r="D493" s="287">
        <v>2140.8833333333332</v>
      </c>
      <c r="E493" s="272">
        <v>2092.8166666666666</v>
      </c>
      <c r="F493" s="272">
        <v>2063.9333333333334</v>
      </c>
      <c r="G493" s="272">
        <v>2015.8666666666668</v>
      </c>
      <c r="H493" s="272">
        <v>2169.7666666666664</v>
      </c>
      <c r="I493" s="272">
        <v>2217.833333333333</v>
      </c>
      <c r="J493" s="272">
        <v>2246.7166666666662</v>
      </c>
      <c r="K493" s="271">
        <v>2188.9499999999998</v>
      </c>
      <c r="L493" s="271">
        <v>2112</v>
      </c>
      <c r="M493" s="271">
        <v>0.34334999999999999</v>
      </c>
      <c r="N493" s="1"/>
      <c r="O493" s="1"/>
    </row>
    <row r="494" spans="1:15" ht="12.75" customHeight="1">
      <c r="A494" s="30">
        <v>484</v>
      </c>
      <c r="B494" s="252" t="s">
        <v>870</v>
      </c>
      <c r="C494" s="271">
        <v>355.25</v>
      </c>
      <c r="D494" s="272">
        <v>357.33333333333331</v>
      </c>
      <c r="E494" s="272">
        <v>349.91666666666663</v>
      </c>
      <c r="F494" s="272">
        <v>344.58333333333331</v>
      </c>
      <c r="G494" s="272">
        <v>337.16666666666663</v>
      </c>
      <c r="H494" s="272">
        <v>362.66666666666663</v>
      </c>
      <c r="I494" s="272">
        <v>370.08333333333326</v>
      </c>
      <c r="J494" s="272">
        <v>375.41666666666663</v>
      </c>
      <c r="K494" s="271">
        <v>364.75</v>
      </c>
      <c r="L494" s="271">
        <v>352</v>
      </c>
      <c r="M494" s="271">
        <v>1.5277700000000001</v>
      </c>
      <c r="N494" s="1"/>
      <c r="O494" s="1"/>
    </row>
    <row r="495" spans="1:15" ht="12.75" customHeight="1">
      <c r="A495" s="30">
        <v>485</v>
      </c>
      <c r="B495" s="286" t="s">
        <v>523</v>
      </c>
      <c r="C495" s="287">
        <v>2193.65</v>
      </c>
      <c r="D495" s="287">
        <v>2210.3000000000002</v>
      </c>
      <c r="E495" s="272">
        <v>2164.9000000000005</v>
      </c>
      <c r="F495" s="272">
        <v>2136.1500000000005</v>
      </c>
      <c r="G495" s="272">
        <v>2090.7500000000009</v>
      </c>
      <c r="H495" s="272">
        <v>2239.0500000000002</v>
      </c>
      <c r="I495" s="272">
        <v>2284.4499999999998</v>
      </c>
      <c r="J495" s="272">
        <v>2313.1999999999998</v>
      </c>
      <c r="K495" s="271">
        <v>2255.6999999999998</v>
      </c>
      <c r="L495" s="271">
        <v>2181.5500000000002</v>
      </c>
      <c r="M495" s="271">
        <v>0.50131999999999999</v>
      </c>
      <c r="N495" s="1"/>
      <c r="O495" s="1"/>
    </row>
    <row r="496" spans="1:15" ht="12.75" customHeight="1">
      <c r="A496" s="30">
        <v>486</v>
      </c>
      <c r="B496" s="242" t="s">
        <v>127</v>
      </c>
      <c r="C496" s="271">
        <v>8.6</v>
      </c>
      <c r="D496" s="272">
        <v>8.6333333333333346</v>
      </c>
      <c r="E496" s="272">
        <v>8.5166666666666693</v>
      </c>
      <c r="F496" s="272">
        <v>8.4333333333333353</v>
      </c>
      <c r="G496" s="272">
        <v>8.31666666666667</v>
      </c>
      <c r="H496" s="272">
        <v>8.7166666666666686</v>
      </c>
      <c r="I496" s="272">
        <v>8.8333333333333321</v>
      </c>
      <c r="J496" s="272">
        <v>8.9166666666666679</v>
      </c>
      <c r="K496" s="271">
        <v>8.75</v>
      </c>
      <c r="L496" s="271">
        <v>8.5500000000000007</v>
      </c>
      <c r="M496" s="271">
        <v>588.89485000000002</v>
      </c>
      <c r="N496" s="1"/>
      <c r="O496" s="1"/>
    </row>
    <row r="497" spans="1:15" ht="12.75" customHeight="1">
      <c r="A497" s="30">
        <v>487</v>
      </c>
      <c r="B497" s="298" t="s">
        <v>211</v>
      </c>
      <c r="C497" s="287">
        <v>973.95</v>
      </c>
      <c r="D497" s="287">
        <v>978.55000000000007</v>
      </c>
      <c r="E497" s="272">
        <v>968.05000000000018</v>
      </c>
      <c r="F497" s="272">
        <v>962.15000000000009</v>
      </c>
      <c r="G497" s="272">
        <v>951.6500000000002</v>
      </c>
      <c r="H497" s="272">
        <v>984.45000000000016</v>
      </c>
      <c r="I497" s="272">
        <v>994.94999999999993</v>
      </c>
      <c r="J497" s="272">
        <v>1000.8500000000001</v>
      </c>
      <c r="K497" s="271">
        <v>989.05</v>
      </c>
      <c r="L497" s="271">
        <v>972.65</v>
      </c>
      <c r="M497" s="271">
        <v>8.5445600000000006</v>
      </c>
      <c r="N497" s="1"/>
      <c r="O497" s="1"/>
    </row>
    <row r="498" spans="1:15" ht="12.75" customHeight="1">
      <c r="A498" s="30">
        <v>488</v>
      </c>
      <c r="B498" s="242" t="s">
        <v>524</v>
      </c>
      <c r="C498" s="271">
        <v>205.2</v>
      </c>
      <c r="D498" s="272">
        <v>207.38333333333333</v>
      </c>
      <c r="E498" s="272">
        <v>202.81666666666666</v>
      </c>
      <c r="F498" s="272">
        <v>200.43333333333334</v>
      </c>
      <c r="G498" s="272">
        <v>195.86666666666667</v>
      </c>
      <c r="H498" s="272">
        <v>209.76666666666665</v>
      </c>
      <c r="I498" s="272">
        <v>214.33333333333331</v>
      </c>
      <c r="J498" s="272">
        <v>216.71666666666664</v>
      </c>
      <c r="K498" s="271">
        <v>211.95</v>
      </c>
      <c r="L498" s="271">
        <v>205</v>
      </c>
      <c r="M498" s="271">
        <v>9.8433600000000006</v>
      </c>
      <c r="N498" s="1"/>
      <c r="O498" s="1"/>
    </row>
    <row r="499" spans="1:15" ht="12.75" customHeight="1">
      <c r="A499" s="30">
        <v>489</v>
      </c>
      <c r="B499" s="242" t="s">
        <v>525</v>
      </c>
      <c r="C499" s="287">
        <v>73.45</v>
      </c>
      <c r="D499" s="287">
        <v>73.316666666666663</v>
      </c>
      <c r="E499" s="272">
        <v>72.833333333333329</v>
      </c>
      <c r="F499" s="272">
        <v>72.216666666666669</v>
      </c>
      <c r="G499" s="272">
        <v>71.733333333333334</v>
      </c>
      <c r="H499" s="272">
        <v>73.933333333333323</v>
      </c>
      <c r="I499" s="272">
        <v>74.416666666666671</v>
      </c>
      <c r="J499" s="272">
        <v>75.033333333333317</v>
      </c>
      <c r="K499" s="271">
        <v>73.8</v>
      </c>
      <c r="L499" s="271">
        <v>72.7</v>
      </c>
      <c r="M499" s="271">
        <v>7.8586400000000003</v>
      </c>
      <c r="N499" s="1"/>
      <c r="O499" s="1"/>
    </row>
    <row r="500" spans="1:15" ht="12.75" customHeight="1">
      <c r="A500" s="30">
        <v>490</v>
      </c>
      <c r="B500" s="242" t="s">
        <v>526</v>
      </c>
      <c r="C500" s="287">
        <v>603.4</v>
      </c>
      <c r="D500" s="287">
        <v>607.11666666666667</v>
      </c>
      <c r="E500" s="272">
        <v>593.48333333333335</v>
      </c>
      <c r="F500" s="272">
        <v>583.56666666666672</v>
      </c>
      <c r="G500" s="272">
        <v>569.93333333333339</v>
      </c>
      <c r="H500" s="272">
        <v>617.0333333333333</v>
      </c>
      <c r="I500" s="272">
        <v>630.66666666666674</v>
      </c>
      <c r="J500" s="272">
        <v>640.58333333333326</v>
      </c>
      <c r="K500" s="271">
        <v>620.75</v>
      </c>
      <c r="L500" s="271">
        <v>597.20000000000005</v>
      </c>
      <c r="M500" s="271">
        <v>3.4981599999999999</v>
      </c>
      <c r="N500" s="1"/>
      <c r="O500" s="1"/>
    </row>
    <row r="501" spans="1:15" ht="12.75" customHeight="1">
      <c r="A501" s="30">
        <v>491</v>
      </c>
      <c r="B501" s="242" t="s">
        <v>280</v>
      </c>
      <c r="C501" s="287">
        <v>1794.45</v>
      </c>
      <c r="D501" s="287">
        <v>1810.1499999999999</v>
      </c>
      <c r="E501" s="272">
        <v>1762.2999999999997</v>
      </c>
      <c r="F501" s="272">
        <v>1730.1499999999999</v>
      </c>
      <c r="G501" s="272">
        <v>1682.2999999999997</v>
      </c>
      <c r="H501" s="272">
        <v>1842.2999999999997</v>
      </c>
      <c r="I501" s="272">
        <v>1890.1499999999996</v>
      </c>
      <c r="J501" s="272">
        <v>1922.2999999999997</v>
      </c>
      <c r="K501" s="271">
        <v>1858</v>
      </c>
      <c r="L501" s="271">
        <v>1778</v>
      </c>
      <c r="M501" s="271">
        <v>4.1914699999999998</v>
      </c>
      <c r="N501" s="1"/>
      <c r="O501" s="1"/>
    </row>
    <row r="502" spans="1:15" ht="12.75" customHeight="1">
      <c r="A502" s="30">
        <v>492</v>
      </c>
      <c r="B502" s="242" t="s">
        <v>212</v>
      </c>
      <c r="C502" s="287">
        <v>430.15</v>
      </c>
      <c r="D502" s="287">
        <v>430.81666666666666</v>
      </c>
      <c r="E502" s="272">
        <v>425.63333333333333</v>
      </c>
      <c r="F502" s="272">
        <v>421.11666666666667</v>
      </c>
      <c r="G502" s="272">
        <v>415.93333333333334</v>
      </c>
      <c r="H502" s="272">
        <v>435.33333333333331</v>
      </c>
      <c r="I502" s="272">
        <v>440.51666666666659</v>
      </c>
      <c r="J502" s="272">
        <v>445.0333333333333</v>
      </c>
      <c r="K502" s="271">
        <v>436</v>
      </c>
      <c r="L502" s="271">
        <v>426.3</v>
      </c>
      <c r="M502" s="271">
        <v>56.648710000000001</v>
      </c>
      <c r="N502" s="1"/>
      <c r="O502" s="1"/>
    </row>
    <row r="503" spans="1:15" ht="12.75" customHeight="1">
      <c r="A503" s="30">
        <v>493</v>
      </c>
      <c r="B503" s="242" t="s">
        <v>527</v>
      </c>
      <c r="C503" s="287">
        <v>230.4</v>
      </c>
      <c r="D503" s="287">
        <v>231.31666666666669</v>
      </c>
      <c r="E503" s="272">
        <v>228.18333333333339</v>
      </c>
      <c r="F503" s="272">
        <v>225.9666666666667</v>
      </c>
      <c r="G503" s="272">
        <v>222.8333333333334</v>
      </c>
      <c r="H503" s="272">
        <v>233.53333333333339</v>
      </c>
      <c r="I503" s="272">
        <v>236.66666666666666</v>
      </c>
      <c r="J503" s="272">
        <v>238.88333333333338</v>
      </c>
      <c r="K503" s="271">
        <v>234.45</v>
      </c>
      <c r="L503" s="271">
        <v>229.1</v>
      </c>
      <c r="M503" s="271">
        <v>3.0356800000000002</v>
      </c>
      <c r="N503" s="1"/>
      <c r="O503" s="1"/>
    </row>
    <row r="504" spans="1:15" ht="12.75" customHeight="1">
      <c r="A504" s="30">
        <v>494</v>
      </c>
      <c r="B504" s="242" t="s">
        <v>281</v>
      </c>
      <c r="C504" s="287">
        <v>15.4</v>
      </c>
      <c r="D504" s="287">
        <v>15.566666666666668</v>
      </c>
      <c r="E504" s="272">
        <v>15.083333333333336</v>
      </c>
      <c r="F504" s="272">
        <v>14.766666666666667</v>
      </c>
      <c r="G504" s="272">
        <v>14.283333333333335</v>
      </c>
      <c r="H504" s="272">
        <v>15.883333333333336</v>
      </c>
      <c r="I504" s="272">
        <v>16.366666666666667</v>
      </c>
      <c r="J504" s="272">
        <v>16.683333333333337</v>
      </c>
      <c r="K504" s="271">
        <v>16.05</v>
      </c>
      <c r="L504" s="271">
        <v>15.25</v>
      </c>
      <c r="M504" s="271">
        <v>1389.6810700000001</v>
      </c>
      <c r="N504" s="1"/>
      <c r="O504" s="1"/>
    </row>
    <row r="505" spans="1:15" ht="12.75" customHeight="1">
      <c r="A505" s="30">
        <v>495</v>
      </c>
      <c r="B505" s="242" t="s">
        <v>871</v>
      </c>
      <c r="C505" s="287">
        <v>9334.5499999999993</v>
      </c>
      <c r="D505" s="287">
        <v>9369.85</v>
      </c>
      <c r="E505" s="272">
        <v>9239.7000000000007</v>
      </c>
      <c r="F505" s="272">
        <v>9144.85</v>
      </c>
      <c r="G505" s="272">
        <v>9014.7000000000007</v>
      </c>
      <c r="H505" s="272">
        <v>9464.7000000000007</v>
      </c>
      <c r="I505" s="272">
        <v>9594.8499999999985</v>
      </c>
      <c r="J505" s="272">
        <v>9689.7000000000007</v>
      </c>
      <c r="K505" s="271">
        <v>9500</v>
      </c>
      <c r="L505" s="271">
        <v>9275</v>
      </c>
      <c r="M505" s="271">
        <v>6.0150000000000002E-2</v>
      </c>
      <c r="N505" s="1"/>
      <c r="O505" s="1"/>
    </row>
    <row r="506" spans="1:15" ht="12.75" customHeight="1">
      <c r="A506" s="30">
        <v>496</v>
      </c>
      <c r="B506" s="242" t="s">
        <v>213</v>
      </c>
      <c r="C506" s="242">
        <v>249.9</v>
      </c>
      <c r="D506" s="287">
        <v>250.43333333333337</v>
      </c>
      <c r="E506" s="272">
        <v>246.56666666666672</v>
      </c>
      <c r="F506" s="272">
        <v>243.23333333333335</v>
      </c>
      <c r="G506" s="272">
        <v>239.3666666666667</v>
      </c>
      <c r="H506" s="272">
        <v>253.76666666666674</v>
      </c>
      <c r="I506" s="272">
        <v>257.63333333333333</v>
      </c>
      <c r="J506" s="272">
        <v>260.96666666666675</v>
      </c>
      <c r="K506" s="271">
        <v>254.3</v>
      </c>
      <c r="L506" s="271">
        <v>247.1</v>
      </c>
      <c r="M506" s="271">
        <v>56.538260000000001</v>
      </c>
      <c r="N506" s="1"/>
      <c r="O506" s="1"/>
    </row>
    <row r="507" spans="1:15" ht="12.75" customHeight="1">
      <c r="A507" s="30">
        <v>497</v>
      </c>
      <c r="B507" s="242" t="s">
        <v>528</v>
      </c>
      <c r="C507" s="242">
        <v>234.55</v>
      </c>
      <c r="D507" s="287">
        <v>231.33333333333334</v>
      </c>
      <c r="E507" s="272">
        <v>224.9666666666667</v>
      </c>
      <c r="F507" s="272">
        <v>215.38333333333335</v>
      </c>
      <c r="G507" s="272">
        <v>209.01666666666671</v>
      </c>
      <c r="H507" s="272">
        <v>240.91666666666669</v>
      </c>
      <c r="I507" s="272">
        <v>247.2833333333333</v>
      </c>
      <c r="J507" s="272">
        <v>256.86666666666667</v>
      </c>
      <c r="K507" s="271">
        <v>237.7</v>
      </c>
      <c r="L507" s="271">
        <v>221.75</v>
      </c>
      <c r="M507" s="271">
        <v>48.426279999999998</v>
      </c>
      <c r="N507" s="1"/>
      <c r="O507" s="1"/>
    </row>
    <row r="508" spans="1:15" ht="12.75" customHeight="1">
      <c r="A508" s="30">
        <v>498</v>
      </c>
      <c r="B508" s="242" t="s">
        <v>843</v>
      </c>
      <c r="C508" s="242">
        <v>55.95</v>
      </c>
      <c r="D508" s="287">
        <v>55.666666666666664</v>
      </c>
      <c r="E508" s="272">
        <v>54.783333333333331</v>
      </c>
      <c r="F508" s="272">
        <v>53.616666666666667</v>
      </c>
      <c r="G508" s="272">
        <v>52.733333333333334</v>
      </c>
      <c r="H508" s="272">
        <v>56.833333333333329</v>
      </c>
      <c r="I508" s="272">
        <v>57.716666666666669</v>
      </c>
      <c r="J508" s="272">
        <v>58.883333333333326</v>
      </c>
      <c r="K508" s="271">
        <v>56.55</v>
      </c>
      <c r="L508" s="271">
        <v>54.5</v>
      </c>
      <c r="M508" s="271">
        <v>2006.9991199999999</v>
      </c>
      <c r="N508" s="1"/>
      <c r="O508" s="1"/>
    </row>
    <row r="509" spans="1:15" ht="12.75" customHeight="1">
      <c r="A509" s="30">
        <v>499</v>
      </c>
      <c r="B509" s="242" t="s">
        <v>827</v>
      </c>
      <c r="C509" s="242">
        <v>364.55</v>
      </c>
      <c r="D509" s="287">
        <v>363.25</v>
      </c>
      <c r="E509" s="272">
        <v>359.3</v>
      </c>
      <c r="F509" s="272">
        <v>354.05</v>
      </c>
      <c r="G509" s="272">
        <v>350.1</v>
      </c>
      <c r="H509" s="272">
        <v>368.5</v>
      </c>
      <c r="I509" s="272">
        <v>372.45000000000005</v>
      </c>
      <c r="J509" s="272">
        <v>377.7</v>
      </c>
      <c r="K509" s="271">
        <v>367.2</v>
      </c>
      <c r="L509" s="271">
        <v>358</v>
      </c>
      <c r="M509" s="271">
        <v>19.543060000000001</v>
      </c>
      <c r="N509" s="1"/>
      <c r="O509" s="1"/>
    </row>
    <row r="510" spans="1:15" ht="12.75" customHeight="1">
      <c r="A510" s="252">
        <v>500</v>
      </c>
      <c r="B510" s="242" t="s">
        <v>529</v>
      </c>
      <c r="C510" s="287">
        <v>1623.3</v>
      </c>
      <c r="D510" s="272">
        <v>1614.1000000000001</v>
      </c>
      <c r="E510" s="272">
        <v>1593.2000000000003</v>
      </c>
      <c r="F510" s="272">
        <v>1563.1000000000001</v>
      </c>
      <c r="G510" s="272">
        <v>1542.2000000000003</v>
      </c>
      <c r="H510" s="272">
        <v>1644.2000000000003</v>
      </c>
      <c r="I510" s="272">
        <v>1665.1000000000004</v>
      </c>
      <c r="J510" s="271">
        <v>1695.2000000000003</v>
      </c>
      <c r="K510" s="271">
        <v>1635</v>
      </c>
      <c r="L510" s="271">
        <v>1584</v>
      </c>
      <c r="M510" s="242">
        <v>0.33626</v>
      </c>
      <c r="N510" s="1"/>
      <c r="O510" s="1"/>
    </row>
    <row r="511" spans="1:15" ht="12.75" customHeight="1">
      <c r="A511" s="30">
        <v>501</v>
      </c>
      <c r="B511" s="242" t="s">
        <v>530</v>
      </c>
      <c r="C511" s="287">
        <v>2144</v>
      </c>
      <c r="D511" s="272">
        <v>2183.2666666666664</v>
      </c>
      <c r="E511" s="272">
        <v>2090.833333333333</v>
      </c>
      <c r="F511" s="272">
        <v>2037.6666666666665</v>
      </c>
      <c r="G511" s="272">
        <v>1945.2333333333331</v>
      </c>
      <c r="H511" s="272">
        <v>2236.4333333333329</v>
      </c>
      <c r="I511" s="272">
        <v>2328.8666666666663</v>
      </c>
      <c r="J511" s="271">
        <v>2382.0333333333328</v>
      </c>
      <c r="K511" s="271">
        <v>2275.6999999999998</v>
      </c>
      <c r="L511" s="271">
        <v>2130.1</v>
      </c>
      <c r="M511" s="242">
        <v>1.3825499999999999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63" t="s">
        <v>284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214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215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216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217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6" t="s">
        <v>218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220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221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222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223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224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225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67" t="s">
        <v>226</v>
      </c>
      <c r="N531" s="1"/>
      <c r="O531" s="1"/>
    </row>
    <row r="532" spans="1:15" ht="12.75" customHeight="1">
      <c r="A532" s="67" t="s">
        <v>227</v>
      </c>
      <c r="N532" s="1"/>
      <c r="O532" s="1"/>
    </row>
    <row r="533" spans="1:15" ht="12.75" customHeight="1">
      <c r="A533" s="67" t="s">
        <v>228</v>
      </c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286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32"/>
      <c r="B5" s="433"/>
      <c r="C5" s="432"/>
      <c r="D5" s="433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285" t="s">
        <v>285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531</v>
      </c>
      <c r="B7" s="434" t="s">
        <v>532</v>
      </c>
      <c r="C7" s="433"/>
      <c r="D7" s="7">
        <f>Main!B10</f>
        <v>44784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533</v>
      </c>
      <c r="B9" s="85" t="s">
        <v>534</v>
      </c>
      <c r="C9" s="85" t="s">
        <v>535</v>
      </c>
      <c r="D9" s="85" t="s">
        <v>536</v>
      </c>
      <c r="E9" s="85" t="s">
        <v>537</v>
      </c>
      <c r="F9" s="85" t="s">
        <v>538</v>
      </c>
      <c r="G9" s="85" t="s">
        <v>539</v>
      </c>
      <c r="H9" s="85" t="s">
        <v>540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44783</v>
      </c>
      <c r="B10" s="29">
        <v>539662</v>
      </c>
      <c r="C10" s="28" t="s">
        <v>1067</v>
      </c>
      <c r="D10" s="28" t="s">
        <v>1068</v>
      </c>
      <c r="E10" s="28" t="s">
        <v>542</v>
      </c>
      <c r="F10" s="87">
        <v>54037</v>
      </c>
      <c r="G10" s="29">
        <v>29.13</v>
      </c>
      <c r="H10" s="29" t="s">
        <v>306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44783</v>
      </c>
      <c r="B11" s="29">
        <v>540023</v>
      </c>
      <c r="C11" s="28" t="s">
        <v>1030</v>
      </c>
      <c r="D11" s="28" t="s">
        <v>1031</v>
      </c>
      <c r="E11" s="28" t="s">
        <v>542</v>
      </c>
      <c r="F11" s="87">
        <v>100000</v>
      </c>
      <c r="G11" s="29">
        <v>61.3</v>
      </c>
      <c r="H11" s="29" t="s">
        <v>306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44783</v>
      </c>
      <c r="B12" s="29">
        <v>542724</v>
      </c>
      <c r="C12" s="28" t="s">
        <v>1069</v>
      </c>
      <c r="D12" s="28" t="s">
        <v>1070</v>
      </c>
      <c r="E12" s="28" t="s">
        <v>542</v>
      </c>
      <c r="F12" s="87">
        <v>700000</v>
      </c>
      <c r="G12" s="29">
        <v>2.86</v>
      </c>
      <c r="H12" s="29" t="s">
        <v>306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44783</v>
      </c>
      <c r="B13" s="29">
        <v>542724</v>
      </c>
      <c r="C13" s="28" t="s">
        <v>1069</v>
      </c>
      <c r="D13" s="28" t="s">
        <v>1071</v>
      </c>
      <c r="E13" s="28" t="s">
        <v>542</v>
      </c>
      <c r="F13" s="87">
        <v>1168838</v>
      </c>
      <c r="G13" s="29">
        <v>2.86</v>
      </c>
      <c r="H13" s="29" t="s">
        <v>306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44783</v>
      </c>
      <c r="B14" s="29">
        <v>542666</v>
      </c>
      <c r="C14" s="28" t="s">
        <v>1033</v>
      </c>
      <c r="D14" s="28" t="s">
        <v>1036</v>
      </c>
      <c r="E14" s="28" t="s">
        <v>542</v>
      </c>
      <c r="F14" s="87">
        <v>70000</v>
      </c>
      <c r="G14" s="29">
        <v>271.39999999999998</v>
      </c>
      <c r="H14" s="29" t="s">
        <v>306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44783</v>
      </c>
      <c r="B15" s="29">
        <v>542666</v>
      </c>
      <c r="C15" s="28" t="s">
        <v>1033</v>
      </c>
      <c r="D15" s="28" t="s">
        <v>1034</v>
      </c>
      <c r="E15" s="28" t="s">
        <v>542</v>
      </c>
      <c r="F15" s="87">
        <v>99062</v>
      </c>
      <c r="G15" s="29">
        <v>271.73</v>
      </c>
      <c r="H15" s="29" t="s">
        <v>306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44783</v>
      </c>
      <c r="B16" s="29">
        <v>542666</v>
      </c>
      <c r="C16" s="28" t="s">
        <v>1033</v>
      </c>
      <c r="D16" s="28" t="s">
        <v>1035</v>
      </c>
      <c r="E16" s="28" t="s">
        <v>542</v>
      </c>
      <c r="F16" s="87">
        <v>107467</v>
      </c>
      <c r="G16" s="29">
        <v>272.66000000000003</v>
      </c>
      <c r="H16" s="29" t="s">
        <v>306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44783</v>
      </c>
      <c r="B17" s="29">
        <v>542666</v>
      </c>
      <c r="C17" s="28" t="s">
        <v>1033</v>
      </c>
      <c r="D17" s="28" t="s">
        <v>1036</v>
      </c>
      <c r="E17" s="28" t="s">
        <v>541</v>
      </c>
      <c r="F17" s="87">
        <v>77067</v>
      </c>
      <c r="G17" s="29">
        <v>272.68</v>
      </c>
      <c r="H17" s="29" t="s">
        <v>306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44783</v>
      </c>
      <c r="B18" s="29">
        <v>542666</v>
      </c>
      <c r="C18" s="28" t="s">
        <v>1033</v>
      </c>
      <c r="D18" s="28" t="s">
        <v>1034</v>
      </c>
      <c r="E18" s="28" t="s">
        <v>541</v>
      </c>
      <c r="F18" s="87">
        <v>99062</v>
      </c>
      <c r="G18" s="29">
        <v>272.29000000000002</v>
      </c>
      <c r="H18" s="29" t="s">
        <v>306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44783</v>
      </c>
      <c r="B19" s="29">
        <v>542666</v>
      </c>
      <c r="C19" s="28" t="s">
        <v>1033</v>
      </c>
      <c r="D19" s="28" t="s">
        <v>1035</v>
      </c>
      <c r="E19" s="28" t="s">
        <v>541</v>
      </c>
      <c r="F19" s="87">
        <v>107467</v>
      </c>
      <c r="G19" s="29">
        <v>272.41000000000003</v>
      </c>
      <c r="H19" s="29" t="s">
        <v>306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44783</v>
      </c>
      <c r="B20" s="29">
        <v>530469</v>
      </c>
      <c r="C20" s="28" t="s">
        <v>1037</v>
      </c>
      <c r="D20" s="28" t="s">
        <v>1072</v>
      </c>
      <c r="E20" s="28" t="s">
        <v>542</v>
      </c>
      <c r="F20" s="87">
        <v>30247</v>
      </c>
      <c r="G20" s="29">
        <v>10.5</v>
      </c>
      <c r="H20" s="29" t="s">
        <v>306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44783</v>
      </c>
      <c r="B21" s="29">
        <v>530469</v>
      </c>
      <c r="C21" s="28" t="s">
        <v>1037</v>
      </c>
      <c r="D21" s="28" t="s">
        <v>1038</v>
      </c>
      <c r="E21" s="28" t="s">
        <v>541</v>
      </c>
      <c r="F21" s="87">
        <v>29210</v>
      </c>
      <c r="G21" s="29">
        <v>10.5</v>
      </c>
      <c r="H21" s="29" t="s">
        <v>306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44783</v>
      </c>
      <c r="B22" s="29">
        <v>543546</v>
      </c>
      <c r="C22" s="28" t="s">
        <v>1073</v>
      </c>
      <c r="D22" s="28" t="s">
        <v>1074</v>
      </c>
      <c r="E22" s="28" t="s">
        <v>542</v>
      </c>
      <c r="F22" s="87">
        <v>140000</v>
      </c>
      <c r="G22" s="29">
        <v>10.68</v>
      </c>
      <c r="H22" s="29" t="s">
        <v>306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44783</v>
      </c>
      <c r="B23" s="29">
        <v>543546</v>
      </c>
      <c r="C23" s="28" t="s">
        <v>1073</v>
      </c>
      <c r="D23" s="28" t="s">
        <v>1074</v>
      </c>
      <c r="E23" s="28" t="s">
        <v>541</v>
      </c>
      <c r="F23" s="87">
        <v>20000</v>
      </c>
      <c r="G23" s="29">
        <v>10.76</v>
      </c>
      <c r="H23" s="29" t="s">
        <v>306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44783</v>
      </c>
      <c r="B24" s="29">
        <v>535667</v>
      </c>
      <c r="C24" s="28" t="s">
        <v>1075</v>
      </c>
      <c r="D24" s="28" t="s">
        <v>1076</v>
      </c>
      <c r="E24" s="28" t="s">
        <v>542</v>
      </c>
      <c r="F24" s="87">
        <v>200930</v>
      </c>
      <c r="G24" s="29">
        <v>21.55</v>
      </c>
      <c r="H24" s="29" t="s">
        <v>306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44783</v>
      </c>
      <c r="B25" s="29">
        <v>535667</v>
      </c>
      <c r="C25" s="28" t="s">
        <v>1075</v>
      </c>
      <c r="D25" s="28" t="s">
        <v>1077</v>
      </c>
      <c r="E25" s="28" t="s">
        <v>542</v>
      </c>
      <c r="F25" s="87">
        <v>236500</v>
      </c>
      <c r="G25" s="29">
        <v>21.55</v>
      </c>
      <c r="H25" s="29" t="s">
        <v>306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44783</v>
      </c>
      <c r="B26" s="29">
        <v>535667</v>
      </c>
      <c r="C26" s="28" t="s">
        <v>1075</v>
      </c>
      <c r="D26" s="28" t="s">
        <v>1078</v>
      </c>
      <c r="E26" s="28" t="s">
        <v>541</v>
      </c>
      <c r="F26" s="87">
        <v>758728</v>
      </c>
      <c r="G26" s="29">
        <v>21.55</v>
      </c>
      <c r="H26" s="29" t="s">
        <v>306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44783</v>
      </c>
      <c r="B27" s="29">
        <v>540377</v>
      </c>
      <c r="C27" s="28" t="s">
        <v>1079</v>
      </c>
      <c r="D27" s="28" t="s">
        <v>1080</v>
      </c>
      <c r="E27" s="28" t="s">
        <v>541</v>
      </c>
      <c r="F27" s="87">
        <v>18000</v>
      </c>
      <c r="G27" s="29">
        <v>113.13</v>
      </c>
      <c r="H27" s="29" t="s">
        <v>306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44783</v>
      </c>
      <c r="B28" s="29">
        <v>511628</v>
      </c>
      <c r="C28" s="28" t="s">
        <v>1039</v>
      </c>
      <c r="D28" s="28" t="s">
        <v>1040</v>
      </c>
      <c r="E28" s="28" t="s">
        <v>541</v>
      </c>
      <c r="F28" s="87">
        <v>20000</v>
      </c>
      <c r="G28" s="29">
        <v>78.319999999999993</v>
      </c>
      <c r="H28" s="29" t="s">
        <v>306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44783</v>
      </c>
      <c r="B29" s="29">
        <v>511628</v>
      </c>
      <c r="C29" s="28" t="s">
        <v>1039</v>
      </c>
      <c r="D29" s="28" t="s">
        <v>1041</v>
      </c>
      <c r="E29" s="28" t="s">
        <v>542</v>
      </c>
      <c r="F29" s="87">
        <v>20000</v>
      </c>
      <c r="G29" s="29">
        <v>78.3</v>
      </c>
      <c r="H29" s="29" t="s">
        <v>306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44783</v>
      </c>
      <c r="B30" s="29">
        <v>543420</v>
      </c>
      <c r="C30" s="28" t="s">
        <v>1081</v>
      </c>
      <c r="D30" s="28" t="s">
        <v>1082</v>
      </c>
      <c r="E30" s="28" t="s">
        <v>542</v>
      </c>
      <c r="F30" s="87">
        <v>129412</v>
      </c>
      <c r="G30" s="29">
        <v>24</v>
      </c>
      <c r="H30" s="29" t="s">
        <v>306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44783</v>
      </c>
      <c r="B31" s="29">
        <v>539788</v>
      </c>
      <c r="C31" s="28" t="s">
        <v>1042</v>
      </c>
      <c r="D31" s="28" t="s">
        <v>1083</v>
      </c>
      <c r="E31" s="28" t="s">
        <v>542</v>
      </c>
      <c r="F31" s="87">
        <v>153600</v>
      </c>
      <c r="G31" s="29">
        <v>25.15</v>
      </c>
      <c r="H31" s="29" t="s">
        <v>306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44783</v>
      </c>
      <c r="B32" s="29">
        <v>500245</v>
      </c>
      <c r="C32" s="28" t="s">
        <v>1084</v>
      </c>
      <c r="D32" s="28" t="s">
        <v>1085</v>
      </c>
      <c r="E32" s="28" t="s">
        <v>541</v>
      </c>
      <c r="F32" s="87">
        <v>1500000</v>
      </c>
      <c r="G32" s="29">
        <v>212.5</v>
      </c>
      <c r="H32" s="29" t="s">
        <v>306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44783</v>
      </c>
      <c r="B33" s="29">
        <v>500245</v>
      </c>
      <c r="C33" s="28" t="s">
        <v>1084</v>
      </c>
      <c r="D33" s="28" t="s">
        <v>1086</v>
      </c>
      <c r="E33" s="28" t="s">
        <v>542</v>
      </c>
      <c r="F33" s="87">
        <v>774660</v>
      </c>
      <c r="G33" s="29">
        <v>212.53</v>
      </c>
      <c r="H33" s="29" t="s">
        <v>306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44783</v>
      </c>
      <c r="B34" s="29">
        <v>500245</v>
      </c>
      <c r="C34" s="28" t="s">
        <v>1084</v>
      </c>
      <c r="D34" s="28" t="s">
        <v>1087</v>
      </c>
      <c r="E34" s="28" t="s">
        <v>542</v>
      </c>
      <c r="F34" s="87">
        <v>774660</v>
      </c>
      <c r="G34" s="29">
        <v>212.73</v>
      </c>
      <c r="H34" s="29" t="s">
        <v>306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44783</v>
      </c>
      <c r="B35" s="29">
        <v>500245</v>
      </c>
      <c r="C35" s="28" t="s">
        <v>1084</v>
      </c>
      <c r="D35" s="28" t="s">
        <v>1088</v>
      </c>
      <c r="E35" s="28" t="s">
        <v>542</v>
      </c>
      <c r="F35" s="87">
        <v>1549320</v>
      </c>
      <c r="G35" s="29">
        <v>212.5</v>
      </c>
      <c r="H35" s="29" t="s">
        <v>306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44783</v>
      </c>
      <c r="B36" s="29">
        <v>505283</v>
      </c>
      <c r="C36" s="28" t="s">
        <v>1089</v>
      </c>
      <c r="D36" s="28" t="s">
        <v>1090</v>
      </c>
      <c r="E36" s="28" t="s">
        <v>541</v>
      </c>
      <c r="F36" s="87">
        <v>394000</v>
      </c>
      <c r="G36" s="29">
        <v>463.05</v>
      </c>
      <c r="H36" s="29" t="s">
        <v>306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44783</v>
      </c>
      <c r="B37" s="29">
        <v>505283</v>
      </c>
      <c r="C37" s="28" t="s">
        <v>1089</v>
      </c>
      <c r="D37" s="28" t="s">
        <v>1091</v>
      </c>
      <c r="E37" s="28" t="s">
        <v>541</v>
      </c>
      <c r="F37" s="87">
        <v>400000</v>
      </c>
      <c r="G37" s="29">
        <v>463.05</v>
      </c>
      <c r="H37" s="29" t="s">
        <v>306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44783</v>
      </c>
      <c r="B38" s="29">
        <v>505283</v>
      </c>
      <c r="C38" s="28" t="s">
        <v>1089</v>
      </c>
      <c r="D38" s="28" t="s">
        <v>1092</v>
      </c>
      <c r="E38" s="28" t="s">
        <v>541</v>
      </c>
      <c r="F38" s="87">
        <v>500000</v>
      </c>
      <c r="G38" s="29">
        <v>463.05</v>
      </c>
      <c r="H38" s="29" t="s">
        <v>306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44783</v>
      </c>
      <c r="B39" s="29">
        <v>505283</v>
      </c>
      <c r="C39" s="28" t="s">
        <v>1089</v>
      </c>
      <c r="D39" s="28" t="s">
        <v>1093</v>
      </c>
      <c r="E39" s="28" t="s">
        <v>541</v>
      </c>
      <c r="F39" s="87">
        <v>865000</v>
      </c>
      <c r="G39" s="29">
        <v>463.05</v>
      </c>
      <c r="H39" s="29" t="s">
        <v>306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44783</v>
      </c>
      <c r="B40" s="29">
        <v>505283</v>
      </c>
      <c r="C40" s="28" t="s">
        <v>1089</v>
      </c>
      <c r="D40" s="28" t="s">
        <v>1094</v>
      </c>
      <c r="E40" s="28" t="s">
        <v>541</v>
      </c>
      <c r="F40" s="87">
        <v>1079000</v>
      </c>
      <c r="G40" s="29">
        <v>463.05</v>
      </c>
      <c r="H40" s="29" t="s">
        <v>306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44783</v>
      </c>
      <c r="B41" s="29">
        <v>505283</v>
      </c>
      <c r="C41" s="28" t="s">
        <v>1089</v>
      </c>
      <c r="D41" s="28" t="s">
        <v>1087</v>
      </c>
      <c r="E41" s="28" t="s">
        <v>542</v>
      </c>
      <c r="F41" s="87">
        <v>2331319</v>
      </c>
      <c r="G41" s="29">
        <v>463.66</v>
      </c>
      <c r="H41" s="29" t="s">
        <v>306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44783</v>
      </c>
      <c r="B42" s="29">
        <v>505283</v>
      </c>
      <c r="C42" s="28" t="s">
        <v>1089</v>
      </c>
      <c r="D42" s="28" t="s">
        <v>1086</v>
      </c>
      <c r="E42" s="28" t="s">
        <v>542</v>
      </c>
      <c r="F42" s="87">
        <v>2331319</v>
      </c>
      <c r="G42" s="29">
        <v>463.38</v>
      </c>
      <c r="H42" s="29" t="s">
        <v>306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44783</v>
      </c>
      <c r="B43" s="29">
        <v>505283</v>
      </c>
      <c r="C43" s="28" t="s">
        <v>1089</v>
      </c>
      <c r="D43" s="28" t="s">
        <v>1088</v>
      </c>
      <c r="E43" s="28" t="s">
        <v>542</v>
      </c>
      <c r="F43" s="87">
        <v>4662637</v>
      </c>
      <c r="G43" s="29">
        <v>463.05</v>
      </c>
      <c r="H43" s="29" t="s">
        <v>306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44783</v>
      </c>
      <c r="B44" s="29">
        <v>505283</v>
      </c>
      <c r="C44" s="28" t="s">
        <v>1089</v>
      </c>
      <c r="D44" s="28" t="s">
        <v>1095</v>
      </c>
      <c r="E44" s="28" t="s">
        <v>541</v>
      </c>
      <c r="F44" s="87">
        <v>591462</v>
      </c>
      <c r="G44" s="29">
        <v>463.05</v>
      </c>
      <c r="H44" s="29" t="s">
        <v>306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44783</v>
      </c>
      <c r="B45" s="29">
        <v>505283</v>
      </c>
      <c r="C45" s="28" t="s">
        <v>1089</v>
      </c>
      <c r="D45" s="28" t="s">
        <v>1096</v>
      </c>
      <c r="E45" s="28" t="s">
        <v>541</v>
      </c>
      <c r="F45" s="87">
        <v>500000</v>
      </c>
      <c r="G45" s="29">
        <v>463.05</v>
      </c>
      <c r="H45" s="29" t="s">
        <v>306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44783</v>
      </c>
      <c r="B46" s="29">
        <v>505283</v>
      </c>
      <c r="C46" s="28" t="s">
        <v>1089</v>
      </c>
      <c r="D46" s="28" t="s">
        <v>1097</v>
      </c>
      <c r="E46" s="28" t="s">
        <v>541</v>
      </c>
      <c r="F46" s="87">
        <v>937544</v>
      </c>
      <c r="G46" s="29">
        <v>463.55</v>
      </c>
      <c r="H46" s="29" t="s">
        <v>306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44783</v>
      </c>
      <c r="B47" s="29">
        <v>522101</v>
      </c>
      <c r="C47" s="28" t="s">
        <v>1098</v>
      </c>
      <c r="D47" s="28" t="s">
        <v>1099</v>
      </c>
      <c r="E47" s="28" t="s">
        <v>542</v>
      </c>
      <c r="F47" s="87">
        <v>500000</v>
      </c>
      <c r="G47" s="29">
        <v>35.6</v>
      </c>
      <c r="H47" s="29" t="s">
        <v>306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44783</v>
      </c>
      <c r="B48" s="29">
        <v>533602</v>
      </c>
      <c r="C48" s="28" t="s">
        <v>1044</v>
      </c>
      <c r="D48" s="28" t="s">
        <v>1100</v>
      </c>
      <c r="E48" s="28" t="s">
        <v>542</v>
      </c>
      <c r="F48" s="87">
        <v>1200000</v>
      </c>
      <c r="G48" s="29">
        <v>13.51</v>
      </c>
      <c r="H48" s="29" t="s">
        <v>306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44783</v>
      </c>
      <c r="B49" s="29">
        <v>533602</v>
      </c>
      <c r="C49" s="28" t="s">
        <v>1044</v>
      </c>
      <c r="D49" s="28" t="s">
        <v>1045</v>
      </c>
      <c r="E49" s="28" t="s">
        <v>542</v>
      </c>
      <c r="F49" s="87">
        <v>2135811</v>
      </c>
      <c r="G49" s="29">
        <v>13.51</v>
      </c>
      <c r="H49" s="29" t="s">
        <v>306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44783</v>
      </c>
      <c r="B50" s="29">
        <v>540360</v>
      </c>
      <c r="C50" s="28" t="s">
        <v>1101</v>
      </c>
      <c r="D50" s="28" t="s">
        <v>1102</v>
      </c>
      <c r="E50" s="28" t="s">
        <v>541</v>
      </c>
      <c r="F50" s="87">
        <v>51272</v>
      </c>
      <c r="G50" s="29">
        <v>160.31</v>
      </c>
      <c r="H50" s="29" t="s">
        <v>306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44783</v>
      </c>
      <c r="B51" s="29">
        <v>540360</v>
      </c>
      <c r="C51" s="28" t="s">
        <v>1101</v>
      </c>
      <c r="D51" s="28" t="s">
        <v>1102</v>
      </c>
      <c r="E51" s="28" t="s">
        <v>542</v>
      </c>
      <c r="F51" s="87">
        <v>51272</v>
      </c>
      <c r="G51" s="29">
        <v>158.5</v>
      </c>
      <c r="H51" s="29" t="s">
        <v>306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44783</v>
      </c>
      <c r="B52" s="29">
        <v>540360</v>
      </c>
      <c r="C52" s="28" t="s">
        <v>1101</v>
      </c>
      <c r="D52" s="28" t="s">
        <v>1013</v>
      </c>
      <c r="E52" s="28" t="s">
        <v>542</v>
      </c>
      <c r="F52" s="87">
        <v>1545</v>
      </c>
      <c r="G52" s="29">
        <v>157.5</v>
      </c>
      <c r="H52" s="29" t="s">
        <v>306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44783</v>
      </c>
      <c r="B53" s="29">
        <v>540360</v>
      </c>
      <c r="C53" s="28" t="s">
        <v>1101</v>
      </c>
      <c r="D53" s="28" t="s">
        <v>1013</v>
      </c>
      <c r="E53" s="28" t="s">
        <v>541</v>
      </c>
      <c r="F53" s="87">
        <v>50000</v>
      </c>
      <c r="G53" s="29">
        <v>158</v>
      </c>
      <c r="H53" s="29" t="s">
        <v>306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44783</v>
      </c>
      <c r="B54" s="29">
        <v>540730</v>
      </c>
      <c r="C54" s="28" t="s">
        <v>1103</v>
      </c>
      <c r="D54" s="28" t="s">
        <v>1104</v>
      </c>
      <c r="E54" s="28" t="s">
        <v>542</v>
      </c>
      <c r="F54" s="87">
        <v>335538</v>
      </c>
      <c r="G54" s="29">
        <v>42.5</v>
      </c>
      <c r="H54" s="29" t="s">
        <v>306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44783</v>
      </c>
      <c r="B55" s="29">
        <v>541337</v>
      </c>
      <c r="C55" s="28" t="s">
        <v>1105</v>
      </c>
      <c r="D55" s="28" t="s">
        <v>1106</v>
      </c>
      <c r="E55" s="28" t="s">
        <v>541</v>
      </c>
      <c r="F55" s="87">
        <v>120000</v>
      </c>
      <c r="G55" s="29">
        <v>6.02</v>
      </c>
      <c r="H55" s="29" t="s">
        <v>306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44783</v>
      </c>
      <c r="B56" s="29">
        <v>541337</v>
      </c>
      <c r="C56" s="28" t="s">
        <v>1105</v>
      </c>
      <c r="D56" s="28" t="s">
        <v>1107</v>
      </c>
      <c r="E56" s="28" t="s">
        <v>541</v>
      </c>
      <c r="F56" s="87">
        <v>48000</v>
      </c>
      <c r="G56" s="29">
        <v>6.02</v>
      </c>
      <c r="H56" s="29" t="s">
        <v>306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44783</v>
      </c>
      <c r="B57" s="29">
        <v>541337</v>
      </c>
      <c r="C57" s="28" t="s">
        <v>1105</v>
      </c>
      <c r="D57" s="28" t="s">
        <v>1108</v>
      </c>
      <c r="E57" s="28" t="s">
        <v>541</v>
      </c>
      <c r="F57" s="87">
        <v>48000</v>
      </c>
      <c r="G57" s="29">
        <v>6.02</v>
      </c>
      <c r="H57" s="29" t="s">
        <v>306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44783</v>
      </c>
      <c r="B58" s="29">
        <v>541337</v>
      </c>
      <c r="C58" s="28" t="s">
        <v>1105</v>
      </c>
      <c r="D58" s="28" t="s">
        <v>1109</v>
      </c>
      <c r="E58" s="28" t="s">
        <v>542</v>
      </c>
      <c r="F58" s="87">
        <v>918000</v>
      </c>
      <c r="G58" s="29">
        <v>6.02</v>
      </c>
      <c r="H58" s="29" t="s">
        <v>306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44783</v>
      </c>
      <c r="B59" s="29">
        <v>535136</v>
      </c>
      <c r="C59" s="28" t="s">
        <v>1110</v>
      </c>
      <c r="D59" s="28" t="s">
        <v>1043</v>
      </c>
      <c r="E59" s="28" t="s">
        <v>542</v>
      </c>
      <c r="F59" s="87">
        <v>78803</v>
      </c>
      <c r="G59" s="29">
        <v>152.5</v>
      </c>
      <c r="H59" s="29" t="s">
        <v>306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44783</v>
      </c>
      <c r="B60" s="29">
        <v>512279</v>
      </c>
      <c r="C60" s="28" t="s">
        <v>1111</v>
      </c>
      <c r="D60" s="28" t="s">
        <v>1112</v>
      </c>
      <c r="E60" s="28" t="s">
        <v>541</v>
      </c>
      <c r="F60" s="87">
        <v>54133</v>
      </c>
      <c r="G60" s="29">
        <v>10.65</v>
      </c>
      <c r="H60" s="29" t="s">
        <v>306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44783</v>
      </c>
      <c r="B61" s="29">
        <v>512279</v>
      </c>
      <c r="C61" s="28" t="s">
        <v>1111</v>
      </c>
      <c r="D61" s="28" t="s">
        <v>1113</v>
      </c>
      <c r="E61" s="28" t="s">
        <v>542</v>
      </c>
      <c r="F61" s="87">
        <v>55000</v>
      </c>
      <c r="G61" s="29">
        <v>10.65</v>
      </c>
      <c r="H61" s="29" t="s">
        <v>306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44783</v>
      </c>
      <c r="B62" s="29">
        <v>543264</v>
      </c>
      <c r="C62" s="28" t="s">
        <v>1114</v>
      </c>
      <c r="D62" s="28" t="s">
        <v>1115</v>
      </c>
      <c r="E62" s="28" t="s">
        <v>542</v>
      </c>
      <c r="F62" s="87">
        <v>589</v>
      </c>
      <c r="G62" s="29">
        <v>1029.98</v>
      </c>
      <c r="H62" s="29" t="s">
        <v>306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44783</v>
      </c>
      <c r="B63" s="29">
        <v>543264</v>
      </c>
      <c r="C63" s="28" t="s">
        <v>1114</v>
      </c>
      <c r="D63" s="28" t="s">
        <v>1115</v>
      </c>
      <c r="E63" s="28" t="s">
        <v>541</v>
      </c>
      <c r="F63" s="87">
        <v>68789</v>
      </c>
      <c r="G63" s="29">
        <v>1043.83</v>
      </c>
      <c r="H63" s="29" t="s">
        <v>306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44783</v>
      </c>
      <c r="B64" s="29">
        <v>540198</v>
      </c>
      <c r="C64" s="28" t="s">
        <v>1046</v>
      </c>
      <c r="D64" s="28" t="s">
        <v>1116</v>
      </c>
      <c r="E64" s="28" t="s">
        <v>542</v>
      </c>
      <c r="F64" s="87">
        <v>1275</v>
      </c>
      <c r="G64" s="29">
        <v>51.31</v>
      </c>
      <c r="H64" s="29" t="s">
        <v>306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44783</v>
      </c>
      <c r="B65" s="29">
        <v>540198</v>
      </c>
      <c r="C65" s="28" t="s">
        <v>1046</v>
      </c>
      <c r="D65" s="28" t="s">
        <v>1116</v>
      </c>
      <c r="E65" s="28" t="s">
        <v>541</v>
      </c>
      <c r="F65" s="87">
        <v>61275</v>
      </c>
      <c r="G65" s="29">
        <v>51.39</v>
      </c>
      <c r="H65" s="29" t="s">
        <v>306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44783</v>
      </c>
      <c r="B66" s="29">
        <v>540198</v>
      </c>
      <c r="C66" s="28" t="s">
        <v>1046</v>
      </c>
      <c r="D66" s="28" t="s">
        <v>1117</v>
      </c>
      <c r="E66" s="28" t="s">
        <v>541</v>
      </c>
      <c r="F66" s="87">
        <v>350</v>
      </c>
      <c r="G66" s="29">
        <v>51.5</v>
      </c>
      <c r="H66" s="29" t="s">
        <v>306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44783</v>
      </c>
      <c r="B67" s="29">
        <v>540198</v>
      </c>
      <c r="C67" s="28" t="s">
        <v>1046</v>
      </c>
      <c r="D67" s="28" t="s">
        <v>1117</v>
      </c>
      <c r="E67" s="28" t="s">
        <v>542</v>
      </c>
      <c r="F67" s="87">
        <v>52494</v>
      </c>
      <c r="G67" s="29">
        <v>51.44</v>
      </c>
      <c r="H67" s="29" t="s">
        <v>306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44783</v>
      </c>
      <c r="B68" s="29">
        <v>541601</v>
      </c>
      <c r="C68" s="28" t="s">
        <v>1118</v>
      </c>
      <c r="D68" s="28" t="s">
        <v>1032</v>
      </c>
      <c r="E68" s="28" t="s">
        <v>541</v>
      </c>
      <c r="F68" s="87">
        <v>672500</v>
      </c>
      <c r="G68" s="29">
        <v>20.260000000000002</v>
      </c>
      <c r="H68" s="29" t="s">
        <v>306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44783</v>
      </c>
      <c r="B69" s="29">
        <v>515127</v>
      </c>
      <c r="C69" s="28" t="s">
        <v>1119</v>
      </c>
      <c r="D69" s="28" t="s">
        <v>1120</v>
      </c>
      <c r="E69" s="28" t="s">
        <v>542</v>
      </c>
      <c r="F69" s="87">
        <v>218992</v>
      </c>
      <c r="G69" s="29">
        <v>4.75</v>
      </c>
      <c r="H69" s="29" t="s">
        <v>306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44783</v>
      </c>
      <c r="B70" s="29">
        <v>515127</v>
      </c>
      <c r="C70" s="28" t="s">
        <v>1119</v>
      </c>
      <c r="D70" s="28" t="s">
        <v>1121</v>
      </c>
      <c r="E70" s="28" t="s">
        <v>541</v>
      </c>
      <c r="F70" s="87">
        <v>210500</v>
      </c>
      <c r="G70" s="29">
        <v>4.75</v>
      </c>
      <c r="H70" s="29" t="s">
        <v>306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44783</v>
      </c>
      <c r="B71" s="29">
        <v>539561</v>
      </c>
      <c r="C71" s="28" t="s">
        <v>1122</v>
      </c>
      <c r="D71" s="28" t="s">
        <v>1123</v>
      </c>
      <c r="E71" s="28" t="s">
        <v>542</v>
      </c>
      <c r="F71" s="87">
        <v>22608</v>
      </c>
      <c r="G71" s="29">
        <v>136.80000000000001</v>
      </c>
      <c r="H71" s="29" t="s">
        <v>306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44783</v>
      </c>
      <c r="B72" s="29">
        <v>539561</v>
      </c>
      <c r="C72" s="28" t="s">
        <v>1122</v>
      </c>
      <c r="D72" s="28" t="s">
        <v>1032</v>
      </c>
      <c r="E72" s="28" t="s">
        <v>541</v>
      </c>
      <c r="F72" s="87">
        <v>22608</v>
      </c>
      <c r="G72" s="29">
        <v>136.81</v>
      </c>
      <c r="H72" s="29" t="s">
        <v>306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44783</v>
      </c>
      <c r="B73" s="29">
        <v>540821</v>
      </c>
      <c r="C73" s="28" t="s">
        <v>1047</v>
      </c>
      <c r="D73" s="28" t="s">
        <v>1048</v>
      </c>
      <c r="E73" s="28" t="s">
        <v>542</v>
      </c>
      <c r="F73" s="87">
        <v>600000</v>
      </c>
      <c r="G73" s="29">
        <v>30.1</v>
      </c>
      <c r="H73" s="29" t="s">
        <v>306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44783</v>
      </c>
      <c r="B74" s="29">
        <v>543541</v>
      </c>
      <c r="C74" s="28" t="s">
        <v>1124</v>
      </c>
      <c r="D74" s="28" t="s">
        <v>1125</v>
      </c>
      <c r="E74" s="28" t="s">
        <v>542</v>
      </c>
      <c r="F74" s="87">
        <v>48000</v>
      </c>
      <c r="G74" s="29">
        <v>46.41</v>
      </c>
      <c r="H74" s="29" t="s">
        <v>306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44783</v>
      </c>
      <c r="B75" s="29">
        <v>543541</v>
      </c>
      <c r="C75" s="28" t="s">
        <v>1124</v>
      </c>
      <c r="D75" s="28" t="s">
        <v>1126</v>
      </c>
      <c r="E75" s="28" t="s">
        <v>541</v>
      </c>
      <c r="F75" s="87">
        <v>24000</v>
      </c>
      <c r="G75" s="29">
        <v>48.35</v>
      </c>
      <c r="H75" s="29" t="s">
        <v>306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44783</v>
      </c>
      <c r="B76" s="29">
        <v>542019</v>
      </c>
      <c r="C76" s="28" t="s">
        <v>1015</v>
      </c>
      <c r="D76" s="28" t="s">
        <v>1049</v>
      </c>
      <c r="E76" s="28" t="s">
        <v>542</v>
      </c>
      <c r="F76" s="87">
        <v>76604</v>
      </c>
      <c r="G76" s="29">
        <v>285.42</v>
      </c>
      <c r="H76" s="29" t="s">
        <v>306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44783</v>
      </c>
      <c r="B77" s="29">
        <v>542019</v>
      </c>
      <c r="C77" s="28" t="s">
        <v>1015</v>
      </c>
      <c r="D77" s="28" t="s">
        <v>1049</v>
      </c>
      <c r="E77" s="28" t="s">
        <v>541</v>
      </c>
      <c r="F77" s="87">
        <v>122161</v>
      </c>
      <c r="G77" s="29">
        <v>283.29000000000002</v>
      </c>
      <c r="H77" s="29" t="s">
        <v>306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44783</v>
      </c>
      <c r="B78" s="29">
        <v>543464</v>
      </c>
      <c r="C78" s="28" t="s">
        <v>1127</v>
      </c>
      <c r="D78" s="28" t="s">
        <v>1128</v>
      </c>
      <c r="E78" s="28" t="s">
        <v>542</v>
      </c>
      <c r="F78" s="87">
        <v>40000</v>
      </c>
      <c r="G78" s="29">
        <v>129.44999999999999</v>
      </c>
      <c r="H78" s="29" t="s">
        <v>306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44783</v>
      </c>
      <c r="B79" s="29">
        <v>538496</v>
      </c>
      <c r="C79" s="28" t="s">
        <v>1129</v>
      </c>
      <c r="D79" s="28" t="s">
        <v>1130</v>
      </c>
      <c r="E79" s="28" t="s">
        <v>541</v>
      </c>
      <c r="F79" s="87">
        <v>135000</v>
      </c>
      <c r="G79" s="29">
        <v>4.54</v>
      </c>
      <c r="H79" s="29" t="s">
        <v>306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44783</v>
      </c>
      <c r="B80" s="29">
        <v>538496</v>
      </c>
      <c r="C80" s="28" t="s">
        <v>1129</v>
      </c>
      <c r="D80" s="28" t="s">
        <v>1131</v>
      </c>
      <c r="E80" s="28" t="s">
        <v>542</v>
      </c>
      <c r="F80" s="87">
        <v>144000</v>
      </c>
      <c r="G80" s="29">
        <v>4.54</v>
      </c>
      <c r="H80" s="29" t="s">
        <v>306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44783</v>
      </c>
      <c r="B81" s="29">
        <v>521005</v>
      </c>
      <c r="C81" s="28" t="s">
        <v>1132</v>
      </c>
      <c r="D81" s="28" t="s">
        <v>1133</v>
      </c>
      <c r="E81" s="28" t="s">
        <v>542</v>
      </c>
      <c r="F81" s="87">
        <v>13818</v>
      </c>
      <c r="G81" s="29">
        <v>16.010000000000002</v>
      </c>
      <c r="H81" s="29" t="s">
        <v>306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44783</v>
      </c>
      <c r="B82" s="29">
        <v>538569</v>
      </c>
      <c r="C82" s="28" t="s">
        <v>1134</v>
      </c>
      <c r="D82" s="28" t="s">
        <v>1135</v>
      </c>
      <c r="E82" s="28" t="s">
        <v>542</v>
      </c>
      <c r="F82" s="87">
        <v>290207</v>
      </c>
      <c r="G82" s="29">
        <v>2.5499999999999998</v>
      </c>
      <c r="H82" s="29" t="s">
        <v>306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44783</v>
      </c>
      <c r="B83" s="29">
        <v>543545</v>
      </c>
      <c r="C83" s="28" t="s">
        <v>1136</v>
      </c>
      <c r="D83" s="28" t="s">
        <v>1137</v>
      </c>
      <c r="E83" s="28" t="s">
        <v>542</v>
      </c>
      <c r="F83" s="87">
        <v>64000</v>
      </c>
      <c r="G83" s="29">
        <v>57.45</v>
      </c>
      <c r="H83" s="29" t="s">
        <v>306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44783</v>
      </c>
      <c r="B84" s="29">
        <v>543545</v>
      </c>
      <c r="C84" s="28" t="s">
        <v>1136</v>
      </c>
      <c r="D84" s="28" t="s">
        <v>1137</v>
      </c>
      <c r="E84" s="28" t="s">
        <v>541</v>
      </c>
      <c r="F84" s="87">
        <v>48000</v>
      </c>
      <c r="G84" s="29">
        <v>57.35</v>
      </c>
      <c r="H84" s="29" t="s">
        <v>306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44783</v>
      </c>
      <c r="B85" s="29">
        <v>540550</v>
      </c>
      <c r="C85" s="28" t="s">
        <v>1050</v>
      </c>
      <c r="D85" s="28" t="s">
        <v>1051</v>
      </c>
      <c r="E85" s="28" t="s">
        <v>541</v>
      </c>
      <c r="F85" s="87">
        <v>24000</v>
      </c>
      <c r="G85" s="29">
        <v>57.13</v>
      </c>
      <c r="H85" s="29" t="s">
        <v>306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44783</v>
      </c>
      <c r="B86" s="29">
        <v>504067</v>
      </c>
      <c r="C86" s="28" t="s">
        <v>528</v>
      </c>
      <c r="D86" s="28" t="s">
        <v>1138</v>
      </c>
      <c r="E86" s="28" t="s">
        <v>542</v>
      </c>
      <c r="F86" s="87">
        <v>7178295</v>
      </c>
      <c r="G86" s="29">
        <v>223</v>
      </c>
      <c r="H86" s="29" t="s">
        <v>306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44783</v>
      </c>
      <c r="B87" s="29">
        <v>504067</v>
      </c>
      <c r="C87" s="28" t="s">
        <v>528</v>
      </c>
      <c r="D87" s="28" t="s">
        <v>1139</v>
      </c>
      <c r="E87" s="28" t="s">
        <v>541</v>
      </c>
      <c r="F87" s="87">
        <v>7500000</v>
      </c>
      <c r="G87" s="29">
        <v>223.01</v>
      </c>
      <c r="H87" s="29" t="s">
        <v>306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44783</v>
      </c>
      <c r="B88" s="29" t="s">
        <v>1140</v>
      </c>
      <c r="C88" s="28" t="s">
        <v>1141</v>
      </c>
      <c r="D88" s="28" t="s">
        <v>1055</v>
      </c>
      <c r="E88" s="28" t="s">
        <v>541</v>
      </c>
      <c r="F88" s="87">
        <v>404360</v>
      </c>
      <c r="G88" s="29">
        <v>5.0999999999999996</v>
      </c>
      <c r="H88" s="29" t="s">
        <v>818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44783</v>
      </c>
      <c r="B89" s="29" t="s">
        <v>1142</v>
      </c>
      <c r="C89" s="28" t="s">
        <v>1143</v>
      </c>
      <c r="D89" s="28" t="s">
        <v>1144</v>
      </c>
      <c r="E89" s="28" t="s">
        <v>541</v>
      </c>
      <c r="F89" s="87">
        <v>78000</v>
      </c>
      <c r="G89" s="29">
        <v>36</v>
      </c>
      <c r="H89" s="29" t="s">
        <v>818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44783</v>
      </c>
      <c r="B90" s="29" t="s">
        <v>1142</v>
      </c>
      <c r="C90" s="28" t="s">
        <v>1143</v>
      </c>
      <c r="D90" s="28" t="s">
        <v>1145</v>
      </c>
      <c r="E90" s="28" t="s">
        <v>541</v>
      </c>
      <c r="F90" s="87">
        <v>90000</v>
      </c>
      <c r="G90" s="29">
        <v>36</v>
      </c>
      <c r="H90" s="29" t="s">
        <v>818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44783</v>
      </c>
      <c r="B91" s="29" t="s">
        <v>1081</v>
      </c>
      <c r="C91" s="28" t="s">
        <v>1146</v>
      </c>
      <c r="D91" s="28" t="s">
        <v>1147</v>
      </c>
      <c r="E91" s="28" t="s">
        <v>541</v>
      </c>
      <c r="F91" s="87">
        <v>900000</v>
      </c>
      <c r="G91" s="29">
        <v>24</v>
      </c>
      <c r="H91" s="29" t="s">
        <v>818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44783</v>
      </c>
      <c r="B92" s="29" t="s">
        <v>1081</v>
      </c>
      <c r="C92" s="28" t="s">
        <v>1146</v>
      </c>
      <c r="D92" s="28" t="s">
        <v>1148</v>
      </c>
      <c r="E92" s="28" t="s">
        <v>541</v>
      </c>
      <c r="F92" s="87">
        <v>178423</v>
      </c>
      <c r="G92" s="29">
        <v>24.51</v>
      </c>
      <c r="H92" s="29" t="s">
        <v>818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44783</v>
      </c>
      <c r="B93" s="29" t="s">
        <v>404</v>
      </c>
      <c r="C93" s="28" t="s">
        <v>1149</v>
      </c>
      <c r="D93" s="28" t="s">
        <v>1150</v>
      </c>
      <c r="E93" s="28" t="s">
        <v>541</v>
      </c>
      <c r="F93" s="87">
        <v>1100000</v>
      </c>
      <c r="G93" s="29">
        <v>411.74</v>
      </c>
      <c r="H93" s="29" t="s">
        <v>818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44783</v>
      </c>
      <c r="B94" s="29" t="s">
        <v>1151</v>
      </c>
      <c r="C94" s="28" t="s">
        <v>1152</v>
      </c>
      <c r="D94" s="28" t="s">
        <v>1153</v>
      </c>
      <c r="E94" s="28" t="s">
        <v>541</v>
      </c>
      <c r="F94" s="87">
        <v>37479486</v>
      </c>
      <c r="G94" s="29">
        <v>8.3800000000000008</v>
      </c>
      <c r="H94" s="29" t="s">
        <v>818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44783</v>
      </c>
      <c r="B95" s="29" t="s">
        <v>1002</v>
      </c>
      <c r="C95" s="28" t="s">
        <v>1052</v>
      </c>
      <c r="D95" s="28" t="s">
        <v>1014</v>
      </c>
      <c r="E95" s="28" t="s">
        <v>541</v>
      </c>
      <c r="F95" s="87">
        <v>3529100</v>
      </c>
      <c r="G95" s="29">
        <v>2.59</v>
      </c>
      <c r="H95" s="29" t="s">
        <v>818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44783</v>
      </c>
      <c r="B96" s="29" t="s">
        <v>1154</v>
      </c>
      <c r="C96" s="28" t="s">
        <v>1155</v>
      </c>
      <c r="D96" s="28" t="s">
        <v>1156</v>
      </c>
      <c r="E96" s="28" t="s">
        <v>541</v>
      </c>
      <c r="F96" s="87">
        <v>4000</v>
      </c>
      <c r="G96" s="29">
        <v>23.5</v>
      </c>
      <c r="H96" s="29" t="s">
        <v>818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44783</v>
      </c>
      <c r="B97" s="29" t="s">
        <v>1157</v>
      </c>
      <c r="C97" s="28" t="s">
        <v>1158</v>
      </c>
      <c r="D97" s="28" t="s">
        <v>1159</v>
      </c>
      <c r="E97" s="28" t="s">
        <v>541</v>
      </c>
      <c r="F97" s="87">
        <v>75000</v>
      </c>
      <c r="G97" s="29">
        <v>297.08999999999997</v>
      </c>
      <c r="H97" s="29" t="s">
        <v>818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44783</v>
      </c>
      <c r="B98" s="29" t="s">
        <v>1160</v>
      </c>
      <c r="C98" s="28" t="s">
        <v>1161</v>
      </c>
      <c r="D98" s="28" t="s">
        <v>1162</v>
      </c>
      <c r="E98" s="28" t="s">
        <v>541</v>
      </c>
      <c r="F98" s="87">
        <v>100000</v>
      </c>
      <c r="G98" s="29">
        <v>97.78</v>
      </c>
      <c r="H98" s="29" t="s">
        <v>818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44783</v>
      </c>
      <c r="B99" s="29" t="s">
        <v>1160</v>
      </c>
      <c r="C99" s="28" t="s">
        <v>1161</v>
      </c>
      <c r="D99" s="28" t="s">
        <v>1163</v>
      </c>
      <c r="E99" s="28" t="s">
        <v>541</v>
      </c>
      <c r="F99" s="87">
        <v>94542</v>
      </c>
      <c r="G99" s="29">
        <v>103.09</v>
      </c>
      <c r="H99" s="29" t="s">
        <v>818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44783</v>
      </c>
      <c r="B100" s="29" t="s">
        <v>1114</v>
      </c>
      <c r="C100" s="28" t="s">
        <v>1164</v>
      </c>
      <c r="D100" s="28" t="s">
        <v>1165</v>
      </c>
      <c r="E100" s="28" t="s">
        <v>541</v>
      </c>
      <c r="F100" s="87">
        <v>500</v>
      </c>
      <c r="G100" s="29">
        <v>1031</v>
      </c>
      <c r="H100" s="29" t="s">
        <v>818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44783</v>
      </c>
      <c r="B101" s="29" t="s">
        <v>1053</v>
      </c>
      <c r="C101" s="28" t="s">
        <v>1054</v>
      </c>
      <c r="D101" s="28" t="s">
        <v>1055</v>
      </c>
      <c r="E101" s="28" t="s">
        <v>541</v>
      </c>
      <c r="F101" s="87">
        <v>833148</v>
      </c>
      <c r="G101" s="29">
        <v>6.87</v>
      </c>
      <c r="H101" s="29" t="s">
        <v>818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44783</v>
      </c>
      <c r="B102" s="29" t="s">
        <v>1166</v>
      </c>
      <c r="C102" s="28" t="s">
        <v>1167</v>
      </c>
      <c r="D102" s="28" t="s">
        <v>1168</v>
      </c>
      <c r="E102" s="28" t="s">
        <v>541</v>
      </c>
      <c r="F102" s="87">
        <v>67000</v>
      </c>
      <c r="G102" s="29">
        <v>446.24</v>
      </c>
      <c r="H102" s="29" t="s">
        <v>818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44783</v>
      </c>
      <c r="B103" s="29" t="s">
        <v>1169</v>
      </c>
      <c r="C103" s="28" t="s">
        <v>1170</v>
      </c>
      <c r="D103" s="28" t="s">
        <v>1171</v>
      </c>
      <c r="E103" s="28" t="s">
        <v>541</v>
      </c>
      <c r="F103" s="87">
        <v>104057</v>
      </c>
      <c r="G103" s="29">
        <v>193.26</v>
      </c>
      <c r="H103" s="29" t="s">
        <v>818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>
        <v>44783</v>
      </c>
      <c r="B104" s="29" t="s">
        <v>1169</v>
      </c>
      <c r="C104" s="28" t="s">
        <v>1170</v>
      </c>
      <c r="D104" s="28" t="s">
        <v>1172</v>
      </c>
      <c r="E104" s="28" t="s">
        <v>541</v>
      </c>
      <c r="F104" s="87">
        <v>146050</v>
      </c>
      <c r="G104" s="29">
        <v>193.48</v>
      </c>
      <c r="H104" s="29" t="s">
        <v>818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>
        <v>44783</v>
      </c>
      <c r="B105" s="29" t="s">
        <v>1169</v>
      </c>
      <c r="C105" s="28" t="s">
        <v>1170</v>
      </c>
      <c r="D105" s="28" t="s">
        <v>1173</v>
      </c>
      <c r="E105" s="28" t="s">
        <v>541</v>
      </c>
      <c r="F105" s="87">
        <v>86331</v>
      </c>
      <c r="G105" s="29">
        <v>193.5</v>
      </c>
      <c r="H105" s="29" t="s">
        <v>818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>
        <v>44783</v>
      </c>
      <c r="B106" s="29" t="s">
        <v>1140</v>
      </c>
      <c r="C106" s="28" t="s">
        <v>1141</v>
      </c>
      <c r="D106" s="28" t="s">
        <v>1055</v>
      </c>
      <c r="E106" s="28" t="s">
        <v>542</v>
      </c>
      <c r="F106" s="87">
        <v>412016</v>
      </c>
      <c r="G106" s="29">
        <v>5.19</v>
      </c>
      <c r="H106" s="29" t="s">
        <v>818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>
        <v>44783</v>
      </c>
      <c r="B107" s="29" t="s">
        <v>1174</v>
      </c>
      <c r="C107" s="28" t="s">
        <v>1175</v>
      </c>
      <c r="D107" s="28" t="s">
        <v>1176</v>
      </c>
      <c r="E107" s="28" t="s">
        <v>542</v>
      </c>
      <c r="F107" s="87">
        <v>112145</v>
      </c>
      <c r="G107" s="29">
        <v>53.99</v>
      </c>
      <c r="H107" s="29" t="s">
        <v>818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>
        <v>44783</v>
      </c>
      <c r="B108" s="29" t="s">
        <v>1081</v>
      </c>
      <c r="C108" s="28" t="s">
        <v>1146</v>
      </c>
      <c r="D108" s="28" t="s">
        <v>1082</v>
      </c>
      <c r="E108" s="28" t="s">
        <v>542</v>
      </c>
      <c r="F108" s="87">
        <v>1186007</v>
      </c>
      <c r="G108" s="29">
        <v>24</v>
      </c>
      <c r="H108" s="29" t="s">
        <v>818</v>
      </c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>
        <v>44783</v>
      </c>
      <c r="B109" s="29" t="s">
        <v>1081</v>
      </c>
      <c r="C109" s="28" t="s">
        <v>1146</v>
      </c>
      <c r="D109" s="28" t="s">
        <v>1148</v>
      </c>
      <c r="E109" s="28" t="s">
        <v>542</v>
      </c>
      <c r="F109" s="87">
        <v>161860</v>
      </c>
      <c r="G109" s="29">
        <v>24.82</v>
      </c>
      <c r="H109" s="29" t="s">
        <v>818</v>
      </c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>
        <v>44783</v>
      </c>
      <c r="B110" s="29" t="s">
        <v>1151</v>
      </c>
      <c r="C110" s="28" t="s">
        <v>1152</v>
      </c>
      <c r="D110" s="28" t="s">
        <v>1153</v>
      </c>
      <c r="E110" s="28" t="s">
        <v>542</v>
      </c>
      <c r="F110" s="87">
        <v>36794381</v>
      </c>
      <c r="G110" s="29">
        <v>8.39</v>
      </c>
      <c r="H110" s="29" t="s">
        <v>818</v>
      </c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>
        <v>44783</v>
      </c>
      <c r="B111" s="29" t="s">
        <v>1002</v>
      </c>
      <c r="C111" s="28" t="s">
        <v>1052</v>
      </c>
      <c r="D111" s="28" t="s">
        <v>1014</v>
      </c>
      <c r="E111" s="28" t="s">
        <v>542</v>
      </c>
      <c r="F111" s="87">
        <v>2579100</v>
      </c>
      <c r="G111" s="29">
        <v>2.6</v>
      </c>
      <c r="H111" s="29" t="s">
        <v>818</v>
      </c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>
        <v>44783</v>
      </c>
      <c r="B112" s="29" t="s">
        <v>1154</v>
      </c>
      <c r="C112" s="28" t="s">
        <v>1155</v>
      </c>
      <c r="D112" s="28" t="s">
        <v>1156</v>
      </c>
      <c r="E112" s="28" t="s">
        <v>542</v>
      </c>
      <c r="F112" s="87">
        <v>32000</v>
      </c>
      <c r="G112" s="29">
        <v>23.9</v>
      </c>
      <c r="H112" s="29" t="s">
        <v>818</v>
      </c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>
        <v>44783</v>
      </c>
      <c r="B113" s="29" t="s">
        <v>1114</v>
      </c>
      <c r="C113" s="28" t="s">
        <v>1164</v>
      </c>
      <c r="D113" s="28" t="s">
        <v>1165</v>
      </c>
      <c r="E113" s="28" t="s">
        <v>542</v>
      </c>
      <c r="F113" s="87">
        <v>68199</v>
      </c>
      <c r="G113" s="29">
        <v>1031.52</v>
      </c>
      <c r="H113" s="29" t="s">
        <v>818</v>
      </c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>
        <v>44783</v>
      </c>
      <c r="B114" s="29" t="s">
        <v>1177</v>
      </c>
      <c r="C114" s="28" t="s">
        <v>1178</v>
      </c>
      <c r="D114" s="28" t="s">
        <v>1179</v>
      </c>
      <c r="E114" s="28" t="s">
        <v>542</v>
      </c>
      <c r="F114" s="87">
        <v>1056680</v>
      </c>
      <c r="G114" s="29">
        <v>11.01</v>
      </c>
      <c r="H114" s="29" t="s">
        <v>818</v>
      </c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>
        <v>44783</v>
      </c>
      <c r="B115" s="29" t="s">
        <v>1053</v>
      </c>
      <c r="C115" s="28" t="s">
        <v>1054</v>
      </c>
      <c r="D115" s="28" t="s">
        <v>1055</v>
      </c>
      <c r="E115" s="28" t="s">
        <v>542</v>
      </c>
      <c r="F115" s="87">
        <v>884944</v>
      </c>
      <c r="G115" s="29">
        <v>6.92</v>
      </c>
      <c r="H115" s="29" t="s">
        <v>818</v>
      </c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>
        <v>44783</v>
      </c>
      <c r="B116" s="29" t="s">
        <v>1058</v>
      </c>
      <c r="C116" s="28" t="s">
        <v>1059</v>
      </c>
      <c r="D116" s="28" t="s">
        <v>1180</v>
      </c>
      <c r="E116" s="28" t="s">
        <v>542</v>
      </c>
      <c r="F116" s="87">
        <v>70243</v>
      </c>
      <c r="G116" s="29">
        <v>27.13</v>
      </c>
      <c r="H116" s="29" t="s">
        <v>818</v>
      </c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>
        <v>44783</v>
      </c>
      <c r="B117" s="29" t="s">
        <v>1181</v>
      </c>
      <c r="C117" s="28" t="s">
        <v>1182</v>
      </c>
      <c r="D117" s="28" t="s">
        <v>1183</v>
      </c>
      <c r="E117" s="28" t="s">
        <v>542</v>
      </c>
      <c r="F117" s="87">
        <v>132914</v>
      </c>
      <c r="G117" s="29">
        <v>69.33</v>
      </c>
      <c r="H117" s="29" t="s">
        <v>818</v>
      </c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>
        <v>44783</v>
      </c>
      <c r="B118" s="29" t="s">
        <v>1169</v>
      </c>
      <c r="C118" s="28" t="s">
        <v>1170</v>
      </c>
      <c r="D118" s="28" t="s">
        <v>1173</v>
      </c>
      <c r="E118" s="28" t="s">
        <v>542</v>
      </c>
      <c r="F118" s="87">
        <v>91479</v>
      </c>
      <c r="G118" s="29">
        <v>193.36</v>
      </c>
      <c r="H118" s="29" t="s">
        <v>818</v>
      </c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>
        <v>44783</v>
      </c>
      <c r="B119" s="29" t="s">
        <v>1169</v>
      </c>
      <c r="C119" s="28" t="s">
        <v>1170</v>
      </c>
      <c r="D119" s="28" t="s">
        <v>1171</v>
      </c>
      <c r="E119" s="28" t="s">
        <v>542</v>
      </c>
      <c r="F119" s="87">
        <v>104057</v>
      </c>
      <c r="G119" s="29">
        <v>193.31</v>
      </c>
      <c r="H119" s="29" t="s">
        <v>818</v>
      </c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>
        <v>44783</v>
      </c>
      <c r="B120" s="29" t="s">
        <v>1169</v>
      </c>
      <c r="C120" s="28" t="s">
        <v>1170</v>
      </c>
      <c r="D120" s="28" t="s">
        <v>1172</v>
      </c>
      <c r="E120" s="28" t="s">
        <v>542</v>
      </c>
      <c r="F120" s="87">
        <v>100550</v>
      </c>
      <c r="G120" s="29">
        <v>194.3</v>
      </c>
      <c r="H120" s="29" t="s">
        <v>818</v>
      </c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>
        <v>44783</v>
      </c>
      <c r="B121" s="29" t="s">
        <v>1056</v>
      </c>
      <c r="C121" s="28" t="s">
        <v>1057</v>
      </c>
      <c r="D121" s="28" t="s">
        <v>1016</v>
      </c>
      <c r="E121" s="28" t="s">
        <v>542</v>
      </c>
      <c r="F121" s="87">
        <v>75000</v>
      </c>
      <c r="G121" s="29">
        <v>71.37</v>
      </c>
      <c r="H121" s="29" t="s">
        <v>818</v>
      </c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/>
      <c r="B122" s="29"/>
      <c r="C122" s="28"/>
      <c r="D122" s="28"/>
      <c r="E122" s="28"/>
      <c r="F122" s="87"/>
      <c r="G122" s="29"/>
      <c r="H122" s="29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/>
      <c r="B123" s="29"/>
      <c r="C123" s="28"/>
      <c r="D123" s="28"/>
      <c r="E123" s="28"/>
      <c r="F123" s="87"/>
      <c r="G123" s="29"/>
      <c r="H123" s="29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/>
      <c r="B124" s="29"/>
      <c r="C124" s="28"/>
      <c r="D124" s="28"/>
      <c r="E124" s="28"/>
      <c r="F124" s="87"/>
      <c r="G124" s="29"/>
      <c r="H124" s="29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/>
      <c r="B125" s="29"/>
      <c r="C125" s="28"/>
      <c r="D125" s="28"/>
      <c r="E125" s="28"/>
      <c r="F125" s="87"/>
      <c r="G125" s="29"/>
      <c r="H125" s="29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/>
      <c r="B126" s="29"/>
      <c r="C126" s="28"/>
      <c r="D126" s="28"/>
      <c r="E126" s="28"/>
      <c r="F126" s="87"/>
      <c r="G126" s="29"/>
      <c r="H126" s="29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/>
      <c r="B127" s="29"/>
      <c r="C127" s="28"/>
      <c r="D127" s="28"/>
      <c r="E127" s="28"/>
      <c r="F127" s="87"/>
      <c r="G127" s="29"/>
      <c r="H127" s="29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/>
      <c r="B128" s="29"/>
      <c r="C128" s="28"/>
      <c r="D128" s="28"/>
      <c r="E128" s="28"/>
      <c r="F128" s="87"/>
      <c r="G128" s="29"/>
      <c r="H128" s="29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/>
      <c r="B129" s="29"/>
      <c r="C129" s="28"/>
      <c r="D129" s="28"/>
      <c r="E129" s="28"/>
      <c r="F129" s="87"/>
      <c r="G129" s="29"/>
      <c r="H129" s="29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/>
      <c r="B130" s="29"/>
      <c r="C130" s="28"/>
      <c r="D130" s="28"/>
      <c r="E130" s="28"/>
      <c r="F130" s="87"/>
      <c r="G130" s="29"/>
      <c r="H130" s="29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88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88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88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88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88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88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88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88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88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88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88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88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88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88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88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88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88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88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88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88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88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88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88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88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88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88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88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88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88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88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88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88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88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88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16"/>
      <c r="C330" s="18"/>
      <c r="D330" s="18"/>
      <c r="E330" s="16"/>
      <c r="F330" s="16"/>
      <c r="G330" s="16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16"/>
      <c r="C331" s="18"/>
      <c r="D331" s="18"/>
      <c r="E331" s="16"/>
      <c r="F331" s="16"/>
      <c r="G331" s="16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16"/>
      <c r="C332" s="18"/>
      <c r="D332" s="18"/>
      <c r="E332" s="16"/>
      <c r="F332" s="16"/>
      <c r="G332" s="16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16"/>
      <c r="C333" s="18"/>
      <c r="D333" s="18"/>
      <c r="E333" s="16"/>
      <c r="F333" s="16"/>
      <c r="G333" s="16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16"/>
      <c r="C334" s="18"/>
      <c r="D334" s="18"/>
      <c r="E334" s="16"/>
      <c r="F334" s="16"/>
      <c r="G334" s="16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16"/>
      <c r="C335" s="18"/>
      <c r="D335" s="18"/>
      <c r="E335" s="16"/>
      <c r="F335" s="16"/>
      <c r="G335" s="16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16"/>
      <c r="C336" s="18"/>
      <c r="D336" s="18"/>
      <c r="E336" s="16"/>
      <c r="F336" s="16"/>
      <c r="G336" s="16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16"/>
      <c r="C337" s="18"/>
      <c r="D337" s="18"/>
      <c r="E337" s="16"/>
      <c r="F337" s="16"/>
      <c r="G337" s="16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16"/>
      <c r="C338" s="18"/>
      <c r="D338" s="18"/>
      <c r="E338" s="16"/>
      <c r="F338" s="16"/>
      <c r="G338" s="16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16"/>
      <c r="C339" s="18"/>
      <c r="D339" s="18"/>
      <c r="E339" s="16"/>
      <c r="F339" s="16"/>
      <c r="G339" s="16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16"/>
      <c r="C340" s="18"/>
      <c r="D340" s="18"/>
      <c r="E340" s="16"/>
      <c r="F340" s="16"/>
      <c r="G340" s="16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16"/>
      <c r="C341" s="18"/>
      <c r="D341" s="18"/>
      <c r="E341" s="16"/>
      <c r="F341" s="16"/>
      <c r="G341" s="16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16"/>
      <c r="C342" s="18"/>
      <c r="D342" s="18"/>
      <c r="E342" s="16"/>
      <c r="F342" s="16"/>
      <c r="G342" s="16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16"/>
      <c r="C343" s="18"/>
      <c r="D343" s="18"/>
      <c r="E343" s="16"/>
      <c r="F343" s="16"/>
      <c r="G343" s="16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16"/>
      <c r="C344" s="18"/>
      <c r="D344" s="18"/>
      <c r="E344" s="16"/>
      <c r="F344" s="16"/>
      <c r="G344" s="16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16"/>
      <c r="C345" s="18"/>
      <c r="D345" s="18"/>
      <c r="E345" s="16"/>
      <c r="F345" s="16"/>
      <c r="G345" s="16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16"/>
      <c r="C346" s="18"/>
      <c r="D346" s="18"/>
      <c r="E346" s="16"/>
      <c r="F346" s="16"/>
      <c r="G346" s="16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16"/>
      <c r="C347" s="18"/>
      <c r="D347" s="18"/>
      <c r="E347" s="16"/>
      <c r="F347" s="16"/>
      <c r="G347" s="16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16"/>
      <c r="C348" s="18"/>
      <c r="D348" s="18"/>
      <c r="E348" s="16"/>
      <c r="F348" s="16"/>
      <c r="G348" s="16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16"/>
      <c r="C349" s="18"/>
      <c r="D349" s="18"/>
      <c r="E349" s="16"/>
      <c r="F349" s="16"/>
      <c r="G349" s="16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16"/>
      <c r="C350" s="18"/>
      <c r="D350" s="18"/>
      <c r="E350" s="16"/>
      <c r="F350" s="16"/>
      <c r="G350" s="16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16"/>
      <c r="C351" s="18"/>
      <c r="D351" s="18"/>
      <c r="E351" s="16"/>
      <c r="F351" s="16"/>
      <c r="G351" s="16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16"/>
      <c r="C352" s="18"/>
      <c r="D352" s="18"/>
      <c r="E352" s="16"/>
      <c r="F352" s="16"/>
      <c r="G352" s="16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16"/>
      <c r="C353" s="18"/>
      <c r="D353" s="18"/>
      <c r="E353" s="16"/>
      <c r="F353" s="16"/>
      <c r="G353" s="16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16"/>
      <c r="C354" s="18"/>
      <c r="D354" s="18"/>
      <c r="E354" s="16"/>
      <c r="F354" s="16"/>
      <c r="G354" s="16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16"/>
      <c r="C355" s="18"/>
      <c r="D355" s="18"/>
      <c r="E355" s="16"/>
      <c r="F355" s="16"/>
      <c r="G355" s="16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16"/>
      <c r="C356" s="18"/>
      <c r="D356" s="18"/>
      <c r="E356" s="16"/>
      <c r="F356" s="16"/>
      <c r="G356" s="16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16"/>
      <c r="C357" s="18"/>
      <c r="D357" s="18"/>
      <c r="E357" s="16"/>
      <c r="F357" s="16"/>
      <c r="G357" s="16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16"/>
      <c r="C358" s="18"/>
      <c r="D358" s="18"/>
      <c r="E358" s="16"/>
      <c r="F358" s="16"/>
      <c r="G358" s="16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16"/>
      <c r="C359" s="18"/>
      <c r="D359" s="18"/>
      <c r="E359" s="16"/>
      <c r="F359" s="16"/>
      <c r="G359" s="16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16"/>
      <c r="C360" s="18"/>
      <c r="D360" s="18"/>
      <c r="E360" s="16"/>
      <c r="F360" s="16"/>
      <c r="G360" s="16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16"/>
      <c r="C361" s="18"/>
      <c r="D361" s="18"/>
      <c r="E361" s="16"/>
      <c r="F361" s="16"/>
      <c r="G361" s="16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16"/>
      <c r="C362" s="18"/>
      <c r="D362" s="18"/>
      <c r="E362" s="16"/>
      <c r="F362" s="16"/>
      <c r="G362" s="16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16"/>
      <c r="C363" s="18"/>
      <c r="D363" s="18"/>
      <c r="E363" s="16"/>
      <c r="F363" s="16"/>
      <c r="G363" s="16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BD478"/>
  <sheetViews>
    <sheetView zoomScale="85" zoomScaleNormal="85" workbookViewId="0">
      <selection activeCell="K101" sqref="K101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284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2" t="s">
        <v>977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44784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4" t="s">
        <v>543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5" t="s">
        <v>16</v>
      </c>
      <c r="B9" s="96" t="s">
        <v>533</v>
      </c>
      <c r="C9" s="96"/>
      <c r="D9" s="97" t="s">
        <v>544</v>
      </c>
      <c r="E9" s="96" t="s">
        <v>545</v>
      </c>
      <c r="F9" s="96" t="s">
        <v>546</v>
      </c>
      <c r="G9" s="96" t="s">
        <v>547</v>
      </c>
      <c r="H9" s="96" t="s">
        <v>548</v>
      </c>
      <c r="I9" s="96" t="s">
        <v>549</v>
      </c>
      <c r="J9" s="95" t="s">
        <v>550</v>
      </c>
      <c r="K9" s="96" t="s">
        <v>551</v>
      </c>
      <c r="L9" s="98" t="s">
        <v>552</v>
      </c>
      <c r="M9" s="98" t="s">
        <v>553</v>
      </c>
      <c r="N9" s="96" t="s">
        <v>554</v>
      </c>
      <c r="O9" s="97" t="s">
        <v>555</v>
      </c>
      <c r="P9" s="96" t="s">
        <v>786</v>
      </c>
      <c r="Q9" s="1"/>
      <c r="R9" s="6"/>
      <c r="S9" s="1"/>
      <c r="T9" s="1"/>
      <c r="U9" s="1"/>
      <c r="V9" s="1"/>
      <c r="W9" s="1"/>
      <c r="X9" s="1"/>
    </row>
    <row r="10" spans="1:56" s="220" customFormat="1" ht="13.9" customHeight="1">
      <c r="A10" s="398">
        <v>1</v>
      </c>
      <c r="B10" s="399">
        <v>44700</v>
      </c>
      <c r="C10" s="400"/>
      <c r="D10" s="401" t="s">
        <v>75</v>
      </c>
      <c r="E10" s="402" t="s">
        <v>828</v>
      </c>
      <c r="F10" s="398">
        <v>678</v>
      </c>
      <c r="G10" s="398">
        <v>635</v>
      </c>
      <c r="H10" s="398">
        <v>707</v>
      </c>
      <c r="I10" s="403" t="s">
        <v>832</v>
      </c>
      <c r="J10" s="381" t="s">
        <v>1005</v>
      </c>
      <c r="K10" s="381">
        <f t="shared" ref="K10" si="0">H10-F10</f>
        <v>29</v>
      </c>
      <c r="L10" s="382">
        <f t="shared" ref="L10" si="1">(F10*-0.7)/100</f>
        <v>-4.7459999999999996</v>
      </c>
      <c r="M10" s="383">
        <f t="shared" ref="M10" si="2">(K10+L10)/F10</f>
        <v>3.5772861356932154E-2</v>
      </c>
      <c r="N10" s="384" t="s">
        <v>556</v>
      </c>
      <c r="O10" s="385">
        <v>44778</v>
      </c>
      <c r="P10" s="384">
        <f>VLOOKUP(D10,'MidCap Intra'!B49:C605,2,0)</f>
        <v>715.25</v>
      </c>
      <c r="Q10" s="219"/>
      <c r="R10" s="219" t="s">
        <v>557</v>
      </c>
      <c r="S10" s="219"/>
      <c r="T10" s="219"/>
      <c r="U10" s="219"/>
      <c r="V10" s="219"/>
      <c r="W10" s="219"/>
      <c r="X10" s="219"/>
      <c r="Y10" s="219"/>
      <c r="Z10" s="219"/>
      <c r="AA10" s="219"/>
      <c r="AB10" s="219"/>
      <c r="AC10" s="219"/>
      <c r="AD10" s="219"/>
      <c r="AE10" s="219"/>
      <c r="AF10" s="219"/>
      <c r="AG10" s="219"/>
      <c r="AH10" s="219"/>
      <c r="AI10" s="219"/>
      <c r="AJ10" s="219"/>
      <c r="AK10" s="219"/>
      <c r="AL10" s="219"/>
    </row>
    <row r="11" spans="1:56" s="220" customFormat="1" ht="13.9" customHeight="1">
      <c r="A11" s="324">
        <v>2</v>
      </c>
      <c r="B11" s="350">
        <v>44748</v>
      </c>
      <c r="C11" s="351"/>
      <c r="D11" s="352" t="s">
        <v>465</v>
      </c>
      <c r="E11" s="353" t="s">
        <v>828</v>
      </c>
      <c r="F11" s="324">
        <v>121.4</v>
      </c>
      <c r="G11" s="324">
        <v>113.4</v>
      </c>
      <c r="H11" s="324">
        <v>128.5</v>
      </c>
      <c r="I11" s="354" t="s">
        <v>917</v>
      </c>
      <c r="J11" s="330" t="s">
        <v>972</v>
      </c>
      <c r="K11" s="330">
        <f t="shared" ref="K11:K12" si="3">H11-F11</f>
        <v>7.0999999999999943</v>
      </c>
      <c r="L11" s="331">
        <f t="shared" ref="L11:L12" si="4">(F11*-0.7)/100</f>
        <v>-0.8498</v>
      </c>
      <c r="M11" s="332">
        <f t="shared" ref="M11:M12" si="5">(K11+L11)/F11</f>
        <v>5.1484349258649045E-2</v>
      </c>
      <c r="N11" s="305" t="s">
        <v>556</v>
      </c>
      <c r="O11" s="325">
        <v>44774</v>
      </c>
      <c r="P11" s="305"/>
      <c r="Q11" s="219"/>
      <c r="R11" s="219" t="s">
        <v>557</v>
      </c>
      <c r="S11" s="219"/>
      <c r="T11" s="219"/>
      <c r="U11" s="219"/>
      <c r="V11" s="219"/>
      <c r="W11" s="219"/>
      <c r="X11" s="219"/>
      <c r="Y11" s="219"/>
      <c r="Z11" s="219"/>
      <c r="AA11" s="219"/>
      <c r="AB11" s="219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</row>
    <row r="12" spans="1:56" s="220" customFormat="1" ht="13.9" customHeight="1">
      <c r="A12" s="398">
        <v>3</v>
      </c>
      <c r="B12" s="399">
        <v>44755</v>
      </c>
      <c r="C12" s="400"/>
      <c r="D12" s="401" t="s">
        <v>135</v>
      </c>
      <c r="E12" s="402" t="s">
        <v>558</v>
      </c>
      <c r="F12" s="398">
        <v>70.5</v>
      </c>
      <c r="G12" s="398">
        <v>67</v>
      </c>
      <c r="H12" s="398">
        <v>73.349999999999994</v>
      </c>
      <c r="I12" s="403" t="s">
        <v>914</v>
      </c>
      <c r="J12" s="381" t="s">
        <v>1018</v>
      </c>
      <c r="K12" s="381">
        <f t="shared" si="3"/>
        <v>2.8499999999999943</v>
      </c>
      <c r="L12" s="382">
        <f t="shared" si="4"/>
        <v>-0.49349999999999994</v>
      </c>
      <c r="M12" s="383">
        <f t="shared" si="5"/>
        <v>3.3425531914893537E-2</v>
      </c>
      <c r="N12" s="384" t="s">
        <v>556</v>
      </c>
      <c r="O12" s="385">
        <v>44781</v>
      </c>
      <c r="P12" s="384">
        <f>VLOOKUP(D12,'MidCap Intra'!B51:C607,2,0)</f>
        <v>72.5</v>
      </c>
      <c r="Q12" s="219"/>
      <c r="R12" s="219" t="s">
        <v>557</v>
      </c>
      <c r="S12" s="219"/>
      <c r="T12" s="219"/>
      <c r="U12" s="219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</row>
    <row r="13" spans="1:56" s="220" customFormat="1" ht="13.9" customHeight="1">
      <c r="A13" s="324">
        <v>4</v>
      </c>
      <c r="B13" s="350">
        <v>44768</v>
      </c>
      <c r="C13" s="351"/>
      <c r="D13" s="352" t="s">
        <v>503</v>
      </c>
      <c r="E13" s="353" t="s">
        <v>558</v>
      </c>
      <c r="F13" s="324">
        <v>1030</v>
      </c>
      <c r="G13" s="324">
        <v>970</v>
      </c>
      <c r="H13" s="324">
        <v>1094</v>
      </c>
      <c r="I13" s="354" t="s">
        <v>838</v>
      </c>
      <c r="J13" s="330" t="s">
        <v>1017</v>
      </c>
      <c r="K13" s="330">
        <f t="shared" ref="K13" si="6">H13-F13</f>
        <v>64</v>
      </c>
      <c r="L13" s="331">
        <f t="shared" ref="L13" si="7">(F13*-0.7)/100</f>
        <v>-7.21</v>
      </c>
      <c r="M13" s="332">
        <f t="shared" ref="M13" si="8">(K13+L13)/F13</f>
        <v>5.5135922330097085E-2</v>
      </c>
      <c r="N13" s="305" t="s">
        <v>556</v>
      </c>
      <c r="O13" s="325">
        <v>44778</v>
      </c>
      <c r="P13" s="305"/>
      <c r="Q13" s="219"/>
      <c r="R13" s="219" t="s">
        <v>557</v>
      </c>
      <c r="S13" s="219"/>
      <c r="T13" s="219"/>
      <c r="U13" s="219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</row>
    <row r="14" spans="1:56" s="259" customFormat="1" ht="13.9" customHeight="1">
      <c r="A14" s="375">
        <v>5</v>
      </c>
      <c r="B14" s="376">
        <v>44770</v>
      </c>
      <c r="C14" s="377"/>
      <c r="D14" s="378" t="s">
        <v>827</v>
      </c>
      <c r="E14" s="379" t="s">
        <v>558</v>
      </c>
      <c r="F14" s="375">
        <v>350</v>
      </c>
      <c r="G14" s="375">
        <v>329</v>
      </c>
      <c r="H14" s="375">
        <v>364</v>
      </c>
      <c r="I14" s="380" t="s">
        <v>958</v>
      </c>
      <c r="J14" s="381" t="s">
        <v>997</v>
      </c>
      <c r="K14" s="381">
        <f t="shared" ref="K14" si="9">H14-F14</f>
        <v>14</v>
      </c>
      <c r="L14" s="382">
        <f t="shared" ref="L14" si="10">(F14*-0.7)/100</f>
        <v>-2.4499999999999997</v>
      </c>
      <c r="M14" s="383">
        <f t="shared" ref="M14" si="11">(K14+L14)/F14</f>
        <v>3.3000000000000002E-2</v>
      </c>
      <c r="N14" s="384" t="s">
        <v>556</v>
      </c>
      <c r="O14" s="385">
        <v>44777</v>
      </c>
      <c r="P14" s="384">
        <f>VLOOKUP(D14,'MidCap Intra'!B53:C609,2,0)</f>
        <v>364.55</v>
      </c>
      <c r="Q14" s="219"/>
      <c r="R14" s="219" t="s">
        <v>830</v>
      </c>
      <c r="S14" s="219"/>
      <c r="T14" s="219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</row>
    <row r="15" spans="1:56" ht="13.9" customHeight="1">
      <c r="A15" s="312"/>
      <c r="B15" s="309"/>
      <c r="C15" s="320"/>
      <c r="D15" s="321"/>
      <c r="E15" s="322"/>
      <c r="F15" s="312"/>
      <c r="G15" s="312"/>
      <c r="H15" s="312"/>
      <c r="I15" s="323"/>
      <c r="J15" s="313"/>
      <c r="K15" s="313"/>
      <c r="L15" s="314"/>
      <c r="M15" s="315"/>
      <c r="N15" s="313"/>
      <c r="O15" s="316"/>
      <c r="P15" s="314"/>
      <c r="Q15" s="219"/>
      <c r="R15" s="219"/>
      <c r="S15" s="219"/>
      <c r="T15" s="219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</row>
    <row r="16" spans="1:56" ht="14.25" customHeight="1">
      <c r="A16" s="99"/>
      <c r="B16" s="100"/>
      <c r="C16" s="101"/>
      <c r="D16" s="102"/>
      <c r="E16" s="103"/>
      <c r="F16" s="103"/>
      <c r="H16" s="103"/>
      <c r="I16" s="104"/>
      <c r="J16" s="105"/>
      <c r="K16" s="105"/>
      <c r="L16" s="106"/>
      <c r="M16" s="107"/>
      <c r="N16" s="108"/>
      <c r="O16" s="109"/>
      <c r="P16" s="110"/>
      <c r="Q16" s="219"/>
      <c r="R16" s="219"/>
      <c r="S16" s="219"/>
      <c r="T16" s="219"/>
      <c r="U16" s="219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</row>
    <row r="17" spans="1:38" ht="14.25" customHeight="1">
      <c r="A17" s="99"/>
      <c r="B17" s="100"/>
      <c r="C17" s="101"/>
      <c r="D17" s="102"/>
      <c r="E17" s="103"/>
      <c r="F17" s="103"/>
      <c r="G17" s="99"/>
      <c r="H17" s="103"/>
      <c r="I17" s="104"/>
      <c r="J17" s="105"/>
      <c r="K17" s="105"/>
      <c r="L17" s="106"/>
      <c r="M17" s="107"/>
      <c r="N17" s="108"/>
      <c r="O17" s="109"/>
      <c r="P17" s="110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</row>
    <row r="18" spans="1:38" ht="12" customHeight="1">
      <c r="A18" s="111" t="s">
        <v>560</v>
      </c>
      <c r="B18" s="112"/>
      <c r="C18" s="113"/>
      <c r="D18" s="114"/>
      <c r="E18" s="115"/>
      <c r="F18" s="115"/>
      <c r="G18" s="115"/>
      <c r="H18" s="115"/>
      <c r="I18" s="115"/>
      <c r="J18" s="116"/>
      <c r="K18" s="115"/>
      <c r="L18" s="117"/>
      <c r="M18" s="56"/>
      <c r="N18" s="116"/>
      <c r="O18" s="113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</row>
    <row r="19" spans="1:38" ht="12" customHeight="1">
      <c r="A19" s="118" t="s">
        <v>561</v>
      </c>
      <c r="B19" s="111"/>
      <c r="C19" s="111"/>
      <c r="D19" s="111"/>
      <c r="E19" s="41"/>
      <c r="F19" s="119" t="s">
        <v>562</v>
      </c>
      <c r="G19" s="6"/>
      <c r="H19" s="6"/>
      <c r="I19" s="6"/>
      <c r="J19" s="120"/>
      <c r="K19" s="121"/>
      <c r="L19" s="121"/>
      <c r="M19" s="122"/>
      <c r="N19" s="1"/>
      <c r="O19" s="123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</row>
    <row r="20" spans="1:38" ht="12" customHeight="1">
      <c r="A20" s="111" t="s">
        <v>563</v>
      </c>
      <c r="B20" s="111"/>
      <c r="C20" s="111"/>
      <c r="D20" s="111" t="s">
        <v>817</v>
      </c>
      <c r="E20" s="6"/>
      <c r="F20" s="119" t="s">
        <v>564</v>
      </c>
      <c r="G20" s="6"/>
      <c r="H20" s="6"/>
      <c r="I20" s="6"/>
      <c r="J20" s="120"/>
      <c r="K20" s="121"/>
      <c r="L20" s="121"/>
      <c r="M20" s="122"/>
      <c r="N20" s="1"/>
      <c r="O20" s="123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38" ht="12" customHeight="1">
      <c r="A21" s="111"/>
      <c r="B21" s="111"/>
      <c r="C21" s="111"/>
      <c r="D21" s="111"/>
      <c r="E21" s="6"/>
      <c r="F21" s="6"/>
      <c r="G21" s="6"/>
      <c r="H21" s="6"/>
      <c r="I21" s="6"/>
      <c r="J21" s="124"/>
      <c r="K21" s="121"/>
      <c r="L21" s="121"/>
      <c r="M21" s="6"/>
      <c r="N21" s="125"/>
      <c r="O21" s="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38" ht="12.75" customHeight="1">
      <c r="A22" s="1"/>
      <c r="B22" s="126" t="s">
        <v>565</v>
      </c>
      <c r="C22" s="126"/>
      <c r="D22" s="126"/>
      <c r="E22" s="126"/>
      <c r="F22" s="127"/>
      <c r="G22" s="6"/>
      <c r="H22" s="6"/>
      <c r="I22" s="128"/>
      <c r="J22" s="129"/>
      <c r="K22" s="130"/>
      <c r="L22" s="129"/>
      <c r="M22" s="6"/>
      <c r="N22" s="1"/>
      <c r="O22" s="1"/>
      <c r="P22" s="1"/>
      <c r="R22" s="56"/>
      <c r="S22" s="1"/>
      <c r="T22" s="1"/>
      <c r="U22" s="1"/>
      <c r="V22" s="1"/>
      <c r="W22" s="1"/>
      <c r="X22" s="1"/>
      <c r="Y22" s="1"/>
      <c r="Z22" s="1"/>
    </row>
    <row r="23" spans="1:38" ht="38.25" customHeight="1">
      <c r="A23" s="95" t="s">
        <v>16</v>
      </c>
      <c r="B23" s="96" t="s">
        <v>533</v>
      </c>
      <c r="C23" s="98"/>
      <c r="D23" s="97" t="s">
        <v>544</v>
      </c>
      <c r="E23" s="96" t="s">
        <v>545</v>
      </c>
      <c r="F23" s="96" t="s">
        <v>546</v>
      </c>
      <c r="G23" s="96" t="s">
        <v>566</v>
      </c>
      <c r="H23" s="96" t="s">
        <v>548</v>
      </c>
      <c r="I23" s="96" t="s">
        <v>549</v>
      </c>
      <c r="J23" s="96" t="s">
        <v>550</v>
      </c>
      <c r="K23" s="96" t="s">
        <v>567</v>
      </c>
      <c r="L23" s="132" t="s">
        <v>552</v>
      </c>
      <c r="M23" s="98" t="s">
        <v>553</v>
      </c>
      <c r="N23" s="95" t="s">
        <v>554</v>
      </c>
      <c r="O23" s="261" t="s">
        <v>555</v>
      </c>
      <c r="P23" s="243"/>
      <c r="Q23" s="1"/>
      <c r="R23" s="258"/>
      <c r="S23" s="258"/>
      <c r="T23" s="258"/>
      <c r="U23" s="252"/>
      <c r="V23" s="252"/>
      <c r="W23" s="252"/>
      <c r="X23" s="252"/>
      <c r="Y23" s="252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38" s="328" customFormat="1" ht="15" customHeight="1">
      <c r="A24" s="368">
        <v>1</v>
      </c>
      <c r="B24" s="335">
        <v>44771</v>
      </c>
      <c r="C24" s="369"/>
      <c r="D24" s="370" t="s">
        <v>270</v>
      </c>
      <c r="E24" s="301" t="s">
        <v>558</v>
      </c>
      <c r="F24" s="301">
        <v>2305</v>
      </c>
      <c r="G24" s="301">
        <v>2240</v>
      </c>
      <c r="H24" s="301">
        <v>2368</v>
      </c>
      <c r="I24" s="301" t="s">
        <v>971</v>
      </c>
      <c r="J24" s="330" t="s">
        <v>979</v>
      </c>
      <c r="K24" s="330">
        <f t="shared" ref="K24" si="12">H24-F24</f>
        <v>63</v>
      </c>
      <c r="L24" s="331">
        <f t="shared" ref="L24" si="13">(F24*-0.7)/100</f>
        <v>-16.135000000000002</v>
      </c>
      <c r="M24" s="332">
        <f t="shared" ref="M24" si="14">(K24+L24)/F24</f>
        <v>2.0331887201735354E-2</v>
      </c>
      <c r="N24" s="305" t="s">
        <v>556</v>
      </c>
      <c r="O24" s="325">
        <v>44775</v>
      </c>
      <c r="P24" s="243"/>
      <c r="Q24" s="259"/>
      <c r="R24" s="260" t="s">
        <v>557</v>
      </c>
      <c r="S24" s="219"/>
      <c r="T24" s="219"/>
      <c r="U24" s="219"/>
      <c r="V24" s="219"/>
      <c r="W24" s="219"/>
      <c r="X24" s="219"/>
      <c r="Y24" s="219"/>
      <c r="Z24" s="219"/>
      <c r="AA24" s="219"/>
      <c r="AB24" s="219"/>
      <c r="AC24" s="219"/>
      <c r="AD24" s="219"/>
      <c r="AE24" s="219"/>
      <c r="AF24" s="219"/>
      <c r="AG24" s="219"/>
      <c r="AH24" s="219"/>
      <c r="AI24" s="317"/>
      <c r="AJ24" s="318"/>
      <c r="AK24" s="327"/>
      <c r="AL24" s="327"/>
    </row>
    <row r="25" spans="1:38" s="328" customFormat="1" ht="15" customHeight="1">
      <c r="A25" s="371">
        <v>2</v>
      </c>
      <c r="B25" s="329">
        <v>44775</v>
      </c>
      <c r="C25" s="372"/>
      <c r="D25" s="373" t="s">
        <v>465</v>
      </c>
      <c r="E25" s="324" t="s">
        <v>558</v>
      </c>
      <c r="F25" s="324">
        <v>128</v>
      </c>
      <c r="G25" s="324">
        <v>123</v>
      </c>
      <c r="H25" s="324">
        <v>131.25</v>
      </c>
      <c r="I25" s="324" t="s">
        <v>978</v>
      </c>
      <c r="J25" s="330" t="s">
        <v>980</v>
      </c>
      <c r="K25" s="330">
        <f t="shared" ref="K25" si="15">H25-F25</f>
        <v>3.25</v>
      </c>
      <c r="L25" s="331">
        <f>(F25*-0.07)/100</f>
        <v>-8.9600000000000013E-2</v>
      </c>
      <c r="M25" s="332">
        <f t="shared" ref="M25" si="16">(K25+L25)/F25</f>
        <v>2.4690625000000001E-2</v>
      </c>
      <c r="N25" s="305" t="s">
        <v>556</v>
      </c>
      <c r="O25" s="325">
        <v>44775</v>
      </c>
      <c r="P25" s="243"/>
      <c r="Q25" s="259"/>
      <c r="R25" s="260" t="s">
        <v>557</v>
      </c>
      <c r="S25" s="219"/>
      <c r="T25" s="219"/>
      <c r="U25" s="219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19"/>
      <c r="AG25" s="219"/>
      <c r="AH25" s="219"/>
      <c r="AI25" s="317"/>
      <c r="AJ25" s="318"/>
      <c r="AK25" s="327"/>
      <c r="AL25" s="327"/>
    </row>
    <row r="26" spans="1:38" s="328" customFormat="1" ht="15" customHeight="1">
      <c r="A26" s="389">
        <v>3</v>
      </c>
      <c r="B26" s="336">
        <v>44775</v>
      </c>
      <c r="C26" s="390"/>
      <c r="D26" s="391" t="s">
        <v>982</v>
      </c>
      <c r="E26" s="386" t="s">
        <v>558</v>
      </c>
      <c r="F26" s="386">
        <v>2405</v>
      </c>
      <c r="G26" s="386">
        <v>2330</v>
      </c>
      <c r="H26" s="386">
        <v>2330</v>
      </c>
      <c r="I26" s="386" t="s">
        <v>981</v>
      </c>
      <c r="J26" s="392" t="s">
        <v>996</v>
      </c>
      <c r="K26" s="392">
        <f t="shared" ref="K26" si="17">H26-F26</f>
        <v>-75</v>
      </c>
      <c r="L26" s="393">
        <f>(F26*-0.07)/100</f>
        <v>-1.6835000000000002</v>
      </c>
      <c r="M26" s="394">
        <f t="shared" ref="M26" si="18">(K26+L26)/F26</f>
        <v>-3.1885031185031186E-2</v>
      </c>
      <c r="N26" s="339" t="s">
        <v>568</v>
      </c>
      <c r="O26" s="395">
        <v>44777</v>
      </c>
      <c r="P26" s="243"/>
      <c r="Q26" s="259"/>
      <c r="R26" s="260" t="s">
        <v>830</v>
      </c>
      <c r="S26" s="219"/>
      <c r="T26" s="219"/>
      <c r="U26" s="219"/>
      <c r="V26" s="219"/>
      <c r="W26" s="219"/>
      <c r="X26" s="219"/>
      <c r="Y26" s="219"/>
      <c r="Z26" s="219"/>
      <c r="AA26" s="219"/>
      <c r="AB26" s="219"/>
      <c r="AC26" s="219"/>
      <c r="AD26" s="219"/>
      <c r="AE26" s="219"/>
      <c r="AF26" s="219"/>
      <c r="AG26" s="219"/>
      <c r="AH26" s="219"/>
      <c r="AI26" s="317"/>
      <c r="AJ26" s="318"/>
      <c r="AK26" s="327"/>
      <c r="AL26" s="327"/>
    </row>
    <row r="27" spans="1:38" s="328" customFormat="1" ht="15" customHeight="1">
      <c r="A27" s="308">
        <v>4</v>
      </c>
      <c r="B27" s="326">
        <v>44775</v>
      </c>
      <c r="C27" s="310"/>
      <c r="D27" s="311" t="s">
        <v>117</v>
      </c>
      <c r="E27" s="363" t="s">
        <v>558</v>
      </c>
      <c r="F27" s="363" t="s">
        <v>983</v>
      </c>
      <c r="G27" s="363">
        <v>519</v>
      </c>
      <c r="H27" s="363"/>
      <c r="I27" s="363" t="s">
        <v>984</v>
      </c>
      <c r="J27" s="255" t="s">
        <v>559</v>
      </c>
      <c r="K27" s="255"/>
      <c r="L27" s="256"/>
      <c r="M27" s="257"/>
      <c r="N27" s="255"/>
      <c r="O27" s="221"/>
      <c r="P27" s="243"/>
      <c r="Q27" s="259"/>
      <c r="R27" s="260" t="s">
        <v>557</v>
      </c>
      <c r="S27" s="219"/>
      <c r="T27" s="219"/>
      <c r="U27" s="219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219"/>
      <c r="AI27" s="317"/>
      <c r="AJ27" s="318"/>
      <c r="AK27" s="327"/>
      <c r="AL27" s="327"/>
    </row>
    <row r="28" spans="1:38" s="328" customFormat="1" ht="15" customHeight="1">
      <c r="A28" s="308">
        <v>5</v>
      </c>
      <c r="B28" s="326">
        <v>44778</v>
      </c>
      <c r="C28" s="310"/>
      <c r="D28" s="311" t="s">
        <v>66</v>
      </c>
      <c r="E28" s="363" t="s">
        <v>558</v>
      </c>
      <c r="F28" s="363" t="s">
        <v>1011</v>
      </c>
      <c r="G28" s="363">
        <v>2070</v>
      </c>
      <c r="H28" s="363"/>
      <c r="I28" s="363" t="s">
        <v>1012</v>
      </c>
      <c r="J28" s="255" t="s">
        <v>559</v>
      </c>
      <c r="K28" s="255"/>
      <c r="L28" s="256"/>
      <c r="M28" s="257"/>
      <c r="N28" s="255"/>
      <c r="O28" s="221"/>
      <c r="P28" s="243"/>
      <c r="Q28" s="259"/>
      <c r="R28" s="260" t="s">
        <v>557</v>
      </c>
      <c r="S28" s="219"/>
      <c r="T28" s="219"/>
      <c r="U28" s="219"/>
      <c r="V28" s="219"/>
      <c r="W28" s="219"/>
      <c r="X28" s="219"/>
      <c r="Y28" s="219"/>
      <c r="Z28" s="219"/>
      <c r="AA28" s="219"/>
      <c r="AB28" s="219"/>
      <c r="AC28" s="219"/>
      <c r="AD28" s="219"/>
      <c r="AE28" s="219"/>
      <c r="AF28" s="219"/>
      <c r="AG28" s="219"/>
      <c r="AH28" s="219"/>
      <c r="AI28" s="317"/>
      <c r="AJ28" s="318"/>
      <c r="AK28" s="327"/>
      <c r="AL28" s="327"/>
    </row>
    <row r="29" spans="1:38" s="328" customFormat="1" ht="15" customHeight="1">
      <c r="A29" s="371">
        <v>6</v>
      </c>
      <c r="B29" s="329">
        <v>44781</v>
      </c>
      <c r="C29" s="372"/>
      <c r="D29" s="373" t="s">
        <v>1019</v>
      </c>
      <c r="E29" s="324" t="s">
        <v>558</v>
      </c>
      <c r="F29" s="324">
        <v>825</v>
      </c>
      <c r="G29" s="324">
        <v>799</v>
      </c>
      <c r="H29" s="324">
        <v>834.5</v>
      </c>
      <c r="I29" s="324" t="s">
        <v>1020</v>
      </c>
      <c r="J29" s="330" t="s">
        <v>1021</v>
      </c>
      <c r="K29" s="330">
        <f t="shared" ref="K29" si="19">H29-F29</f>
        <v>9.5</v>
      </c>
      <c r="L29" s="331">
        <f>(F29*-0.07)/100</f>
        <v>-0.57750000000000012</v>
      </c>
      <c r="M29" s="332">
        <f t="shared" ref="M29" si="20">(K29+L29)/F29</f>
        <v>1.0815151515151514E-2</v>
      </c>
      <c r="N29" s="305" t="s">
        <v>556</v>
      </c>
      <c r="O29" s="325">
        <v>44781</v>
      </c>
      <c r="P29" s="243"/>
      <c r="Q29" s="259"/>
      <c r="R29" s="260" t="s">
        <v>557</v>
      </c>
      <c r="S29" s="219"/>
      <c r="T29" s="219"/>
      <c r="U29" s="219"/>
      <c r="V29" s="219"/>
      <c r="W29" s="219"/>
      <c r="X29" s="219"/>
      <c r="Y29" s="219"/>
      <c r="Z29" s="219"/>
      <c r="AA29" s="219"/>
      <c r="AB29" s="219"/>
      <c r="AC29" s="219"/>
      <c r="AD29" s="219"/>
      <c r="AE29" s="219"/>
      <c r="AF29" s="219"/>
      <c r="AG29" s="219"/>
      <c r="AH29" s="219"/>
      <c r="AI29" s="317"/>
      <c r="AJ29" s="318"/>
      <c r="AK29" s="327"/>
      <c r="AL29" s="327"/>
    </row>
    <row r="30" spans="1:38" s="328" customFormat="1" ht="15" customHeight="1">
      <c r="A30" s="308"/>
      <c r="B30" s="326"/>
      <c r="C30" s="310"/>
      <c r="D30" s="311"/>
      <c r="E30" s="363"/>
      <c r="F30" s="363"/>
      <c r="G30" s="363"/>
      <c r="H30" s="363"/>
      <c r="I30" s="363"/>
      <c r="J30" s="255"/>
      <c r="K30" s="255"/>
      <c r="L30" s="256"/>
      <c r="M30" s="257"/>
      <c r="N30" s="255"/>
      <c r="O30" s="221"/>
      <c r="P30" s="243"/>
      <c r="Q30" s="259"/>
      <c r="R30" s="260"/>
      <c r="S30" s="219"/>
      <c r="T30" s="219"/>
      <c r="U30" s="219"/>
      <c r="V30" s="219"/>
      <c r="W30" s="219"/>
      <c r="X30" s="219"/>
      <c r="Y30" s="219"/>
      <c r="Z30" s="219"/>
      <c r="AA30" s="219"/>
      <c r="AB30" s="219"/>
      <c r="AC30" s="219"/>
      <c r="AD30" s="219"/>
      <c r="AE30" s="219"/>
      <c r="AF30" s="219"/>
      <c r="AG30" s="219"/>
      <c r="AH30" s="219"/>
      <c r="AI30" s="317"/>
      <c r="AJ30" s="318"/>
      <c r="AK30" s="327"/>
      <c r="AL30" s="327"/>
    </row>
    <row r="31" spans="1:38" s="319" customFormat="1" ht="15" customHeight="1">
      <c r="A31" s="308"/>
      <c r="B31" s="309"/>
      <c r="C31" s="310"/>
      <c r="D31" s="311"/>
      <c r="E31" s="312"/>
      <c r="F31" s="312"/>
      <c r="G31" s="312"/>
      <c r="H31" s="312"/>
      <c r="I31" s="312"/>
      <c r="J31" s="255"/>
      <c r="K31" s="255"/>
      <c r="L31" s="256"/>
      <c r="M31" s="257"/>
      <c r="N31" s="255"/>
      <c r="O31" s="278"/>
      <c r="P31" s="243"/>
      <c r="Q31" s="259"/>
      <c r="R31" s="260"/>
      <c r="S31" s="219"/>
      <c r="T31" s="219"/>
      <c r="U31" s="219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  <c r="AI31" s="317"/>
      <c r="AJ31" s="318"/>
      <c r="AK31" s="318"/>
      <c r="AL31" s="318"/>
    </row>
    <row r="32" spans="1:38" ht="15" customHeight="1">
      <c r="A32" s="262"/>
      <c r="B32" s="263"/>
      <c r="C32" s="264"/>
      <c r="D32" s="265"/>
      <c r="E32" s="266"/>
      <c r="F32" s="266"/>
      <c r="G32" s="266"/>
      <c r="H32" s="266"/>
      <c r="I32" s="266"/>
      <c r="J32" s="267"/>
      <c r="K32" s="267"/>
      <c r="L32" s="268"/>
      <c r="M32" s="269"/>
      <c r="N32" s="267"/>
      <c r="O32" s="270"/>
      <c r="P32" s="243"/>
      <c r="Q32" s="259"/>
      <c r="R32" s="260"/>
      <c r="S32" s="219"/>
      <c r="T32" s="219"/>
      <c r="U32" s="219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219"/>
      <c r="AG32" s="219"/>
      <c r="AH32" s="1"/>
      <c r="AI32" s="1"/>
      <c r="AJ32" s="1"/>
      <c r="AK32" s="1"/>
      <c r="AL32" s="1"/>
    </row>
    <row r="33" spans="1:38" ht="44.25" customHeight="1">
      <c r="A33" s="111" t="s">
        <v>560</v>
      </c>
      <c r="B33" s="133"/>
      <c r="C33" s="133"/>
      <c r="D33" s="1"/>
      <c r="E33" s="6"/>
      <c r="F33" s="6"/>
      <c r="G33" s="6"/>
      <c r="H33" s="6" t="s">
        <v>572</v>
      </c>
      <c r="I33" s="6"/>
      <c r="J33" s="6"/>
      <c r="K33" s="107"/>
      <c r="L33" s="135"/>
      <c r="M33" s="107"/>
      <c r="N33" s="108"/>
      <c r="O33" s="107"/>
      <c r="P33" s="1"/>
      <c r="Q33" s="1"/>
      <c r="R33" s="6"/>
      <c r="S33" s="1"/>
      <c r="T33" s="1"/>
      <c r="U33" s="1"/>
      <c r="V33" s="1"/>
      <c r="W33" s="1"/>
      <c r="X33" s="1"/>
      <c r="Y33" s="1"/>
      <c r="Z33" s="1"/>
      <c r="AA33" s="1"/>
      <c r="AB33" s="1"/>
      <c r="AC33" s="254"/>
      <c r="AD33" s="254"/>
      <c r="AE33" s="254"/>
      <c r="AF33" s="254"/>
      <c r="AG33" s="254"/>
      <c r="AH33" s="254"/>
    </row>
    <row r="34" spans="1:38" ht="12.75" customHeight="1">
      <c r="A34" s="118" t="s">
        <v>561</v>
      </c>
      <c r="B34" s="111"/>
      <c r="C34" s="111"/>
      <c r="D34" s="111"/>
      <c r="E34" s="41"/>
      <c r="F34" s="119" t="s">
        <v>562</v>
      </c>
      <c r="G34" s="56"/>
      <c r="H34" s="41"/>
      <c r="I34" s="56"/>
      <c r="J34" s="6"/>
      <c r="K34" s="136"/>
      <c r="L34" s="137"/>
      <c r="M34" s="6"/>
      <c r="N34" s="101"/>
      <c r="O34" s="138"/>
      <c r="P34" s="41"/>
      <c r="Q34" s="41"/>
      <c r="R34" s="6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4.25" customHeight="1">
      <c r="A35" s="118"/>
      <c r="B35" s="111"/>
      <c r="C35" s="111"/>
      <c r="D35" s="111"/>
      <c r="E35" s="6"/>
      <c r="F35" s="119" t="s">
        <v>564</v>
      </c>
      <c r="G35" s="56"/>
      <c r="H35" s="41"/>
      <c r="I35" s="56"/>
      <c r="J35" s="6"/>
      <c r="K35" s="136"/>
      <c r="L35" s="137"/>
      <c r="M35" s="6"/>
      <c r="N35" s="101"/>
      <c r="O35" s="138"/>
      <c r="P35" s="41"/>
      <c r="Q35" s="41"/>
      <c r="R35" s="6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ht="14.25" customHeight="1">
      <c r="A36" s="111"/>
      <c r="B36" s="111"/>
      <c r="C36" s="111"/>
      <c r="D36" s="111"/>
      <c r="E36" s="6"/>
      <c r="F36" s="6"/>
      <c r="G36" s="6"/>
      <c r="H36" s="6"/>
      <c r="I36" s="6"/>
      <c r="J36" s="124"/>
      <c r="K36" s="121"/>
      <c r="L36" s="122"/>
      <c r="M36" s="6"/>
      <c r="N36" s="125"/>
      <c r="O36" s="1"/>
      <c r="P36" s="41"/>
      <c r="Q36" s="41"/>
      <c r="R36" s="6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ht="12.75" customHeight="1">
      <c r="A37" s="139" t="s">
        <v>573</v>
      </c>
      <c r="B37" s="139"/>
      <c r="C37" s="139"/>
      <c r="D37" s="139"/>
      <c r="E37" s="6"/>
      <c r="F37" s="6"/>
      <c r="G37" s="6"/>
      <c r="H37" s="6"/>
      <c r="I37" s="6"/>
      <c r="J37" s="6"/>
      <c r="K37" s="6"/>
      <c r="L37" s="6"/>
      <c r="M37" s="6"/>
      <c r="N37" s="6"/>
      <c r="O37" s="21"/>
      <c r="Q37" s="41"/>
      <c r="R37" s="6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38" ht="38.25" customHeight="1">
      <c r="A38" s="96" t="s">
        <v>16</v>
      </c>
      <c r="B38" s="96" t="s">
        <v>533</v>
      </c>
      <c r="C38" s="96"/>
      <c r="D38" s="97" t="s">
        <v>544</v>
      </c>
      <c r="E38" s="96" t="s">
        <v>545</v>
      </c>
      <c r="F38" s="96" t="s">
        <v>546</v>
      </c>
      <c r="G38" s="96" t="s">
        <v>566</v>
      </c>
      <c r="H38" s="96" t="s">
        <v>548</v>
      </c>
      <c r="I38" s="96" t="s">
        <v>549</v>
      </c>
      <c r="J38" s="95" t="s">
        <v>550</v>
      </c>
      <c r="K38" s="140" t="s">
        <v>574</v>
      </c>
      <c r="L38" s="98" t="s">
        <v>552</v>
      </c>
      <c r="M38" s="140" t="s">
        <v>575</v>
      </c>
      <c r="N38" s="96" t="s">
        <v>576</v>
      </c>
      <c r="O38" s="95" t="s">
        <v>554</v>
      </c>
      <c r="P38" s="97" t="s">
        <v>555</v>
      </c>
      <c r="Q38" s="41"/>
      <c r="R38" s="6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38" s="220" customFormat="1" ht="13.15" hidden="1" customHeight="1">
      <c r="A39" s="301">
        <v>1</v>
      </c>
      <c r="B39" s="300">
        <v>44739</v>
      </c>
      <c r="C39" s="302"/>
      <c r="D39" s="303" t="s">
        <v>836</v>
      </c>
      <c r="E39" s="301" t="s">
        <v>558</v>
      </c>
      <c r="F39" s="301">
        <v>2140</v>
      </c>
      <c r="G39" s="301">
        <v>2090</v>
      </c>
      <c r="H39" s="304">
        <v>2170</v>
      </c>
      <c r="I39" s="304" t="s">
        <v>837</v>
      </c>
      <c r="J39" s="305" t="s">
        <v>571</v>
      </c>
      <c r="K39" s="304">
        <f t="shared" ref="K39" si="21">H39-F39</f>
        <v>30</v>
      </c>
      <c r="L39" s="306">
        <f t="shared" ref="L39" si="22">(H39*N39)*0.07%</f>
        <v>379.75000000000006</v>
      </c>
      <c r="M39" s="307">
        <f t="shared" ref="M39" si="23">(K39*N39)-L39</f>
        <v>7120.25</v>
      </c>
      <c r="N39" s="304">
        <v>250</v>
      </c>
      <c r="O39" s="305" t="s">
        <v>556</v>
      </c>
      <c r="P39" s="300">
        <v>44743</v>
      </c>
      <c r="Q39" s="222"/>
      <c r="R39" s="226" t="s">
        <v>557</v>
      </c>
      <c r="S39" s="219"/>
      <c r="T39" s="219"/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66"/>
      <c r="AG39" s="263"/>
      <c r="AH39" s="222"/>
      <c r="AI39" s="222"/>
      <c r="AJ39" s="266"/>
      <c r="AK39" s="266"/>
      <c r="AL39" s="266"/>
    </row>
    <row r="40" spans="1:38" s="220" customFormat="1" ht="13.15" hidden="1" customHeight="1">
      <c r="A40" s="301">
        <v>2</v>
      </c>
      <c r="B40" s="300">
        <v>44742</v>
      </c>
      <c r="C40" s="303"/>
      <c r="D40" s="303" t="s">
        <v>872</v>
      </c>
      <c r="E40" s="301" t="s">
        <v>558</v>
      </c>
      <c r="F40" s="301">
        <v>3720</v>
      </c>
      <c r="G40" s="301">
        <v>3620</v>
      </c>
      <c r="H40" s="304">
        <v>3780</v>
      </c>
      <c r="I40" s="304" t="s">
        <v>873</v>
      </c>
      <c r="J40" s="305" t="s">
        <v>764</v>
      </c>
      <c r="K40" s="304">
        <f t="shared" ref="K40" si="24">H40-F40</f>
        <v>60</v>
      </c>
      <c r="L40" s="306">
        <f t="shared" ref="L40" si="25">(H40*N40)*0.07%</f>
        <v>463.05000000000007</v>
      </c>
      <c r="M40" s="307">
        <f t="shared" ref="M40" si="26">(K40*N40)-L40</f>
        <v>10036.950000000001</v>
      </c>
      <c r="N40" s="304">
        <v>175</v>
      </c>
      <c r="O40" s="305" t="s">
        <v>556</v>
      </c>
      <c r="P40" s="300">
        <v>44746</v>
      </c>
      <c r="Q40" s="222"/>
      <c r="R40" s="226" t="s">
        <v>830</v>
      </c>
      <c r="S40" s="219"/>
      <c r="T40" s="219"/>
      <c r="U40" s="219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66"/>
      <c r="AG40" s="263"/>
      <c r="AH40" s="222"/>
      <c r="AI40" s="222"/>
      <c r="AJ40" s="266"/>
      <c r="AK40" s="266"/>
      <c r="AL40" s="266"/>
    </row>
    <row r="41" spans="1:38" s="220" customFormat="1" ht="13.15" hidden="1" customHeight="1">
      <c r="A41" s="301">
        <v>3</v>
      </c>
      <c r="B41" s="300">
        <v>44742</v>
      </c>
      <c r="C41" s="303"/>
      <c r="D41" s="303" t="s">
        <v>835</v>
      </c>
      <c r="E41" s="301" t="s">
        <v>558</v>
      </c>
      <c r="F41" s="301">
        <v>1488</v>
      </c>
      <c r="G41" s="301">
        <v>1450</v>
      </c>
      <c r="H41" s="304">
        <v>1512</v>
      </c>
      <c r="I41" s="304" t="s">
        <v>874</v>
      </c>
      <c r="J41" s="305" t="s">
        <v>876</v>
      </c>
      <c r="K41" s="304">
        <f t="shared" ref="K41:K42" si="27">H41-F41</f>
        <v>24</v>
      </c>
      <c r="L41" s="306">
        <f t="shared" ref="L41:L42" si="28">(H41*N41)*0.07%</f>
        <v>370.44000000000005</v>
      </c>
      <c r="M41" s="307">
        <f t="shared" ref="M41:M42" si="29">(K41*N41)-L41</f>
        <v>8029.5599999999995</v>
      </c>
      <c r="N41" s="304">
        <v>350</v>
      </c>
      <c r="O41" s="305" t="s">
        <v>556</v>
      </c>
      <c r="P41" s="300">
        <v>44743</v>
      </c>
      <c r="Q41" s="222"/>
      <c r="R41" s="226" t="s">
        <v>557</v>
      </c>
      <c r="S41" s="219"/>
      <c r="T41" s="219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66"/>
      <c r="AG41" s="263"/>
      <c r="AH41" s="222"/>
      <c r="AI41" s="222"/>
      <c r="AJ41" s="266"/>
      <c r="AK41" s="266"/>
      <c r="AL41" s="266"/>
    </row>
    <row r="42" spans="1:38" s="220" customFormat="1" ht="13.15" hidden="1" customHeight="1">
      <c r="A42" s="301">
        <v>4</v>
      </c>
      <c r="B42" s="300">
        <v>44743</v>
      </c>
      <c r="C42" s="303"/>
      <c r="D42" s="303" t="s">
        <v>879</v>
      </c>
      <c r="E42" s="301" t="s">
        <v>558</v>
      </c>
      <c r="F42" s="301">
        <v>2397.5</v>
      </c>
      <c r="G42" s="301">
        <v>2355</v>
      </c>
      <c r="H42" s="304">
        <v>2437.5</v>
      </c>
      <c r="I42" s="304" t="s">
        <v>875</v>
      </c>
      <c r="J42" s="305" t="s">
        <v>599</v>
      </c>
      <c r="K42" s="304">
        <f t="shared" si="27"/>
        <v>40</v>
      </c>
      <c r="L42" s="306">
        <f t="shared" si="28"/>
        <v>469.21875000000006</v>
      </c>
      <c r="M42" s="307">
        <f t="shared" si="29"/>
        <v>10530.78125</v>
      </c>
      <c r="N42" s="304">
        <v>275</v>
      </c>
      <c r="O42" s="305" t="s">
        <v>556</v>
      </c>
      <c r="P42" s="300">
        <v>44746</v>
      </c>
      <c r="Q42" s="222"/>
      <c r="R42" s="226" t="s">
        <v>830</v>
      </c>
      <c r="S42" s="219"/>
      <c r="T42" s="219"/>
      <c r="U42" s="219"/>
      <c r="V42" s="219"/>
      <c r="W42" s="219"/>
      <c r="X42" s="219"/>
      <c r="Y42" s="219"/>
      <c r="Z42" s="219"/>
      <c r="AA42" s="219"/>
      <c r="AB42" s="219"/>
      <c r="AC42" s="219"/>
      <c r="AD42" s="219"/>
      <c r="AE42" s="219"/>
      <c r="AF42" s="266"/>
      <c r="AG42" s="263"/>
      <c r="AH42" s="222"/>
      <c r="AI42" s="222"/>
      <c r="AJ42" s="266"/>
      <c r="AK42" s="266"/>
      <c r="AL42" s="266"/>
    </row>
    <row r="43" spans="1:38" s="220" customFormat="1" ht="13.15" hidden="1" customHeight="1">
      <c r="A43" s="301">
        <v>5</v>
      </c>
      <c r="B43" s="300">
        <v>44747</v>
      </c>
      <c r="C43" s="303"/>
      <c r="D43" s="303" t="s">
        <v>881</v>
      </c>
      <c r="E43" s="301" t="s">
        <v>558</v>
      </c>
      <c r="F43" s="301">
        <v>653</v>
      </c>
      <c r="G43" s="301">
        <v>642</v>
      </c>
      <c r="H43" s="304">
        <v>663.5</v>
      </c>
      <c r="I43" s="304" t="s">
        <v>882</v>
      </c>
      <c r="J43" s="305" t="s">
        <v>887</v>
      </c>
      <c r="K43" s="304">
        <f t="shared" ref="K43:K45" si="30">H43-F43</f>
        <v>10.5</v>
      </c>
      <c r="L43" s="306">
        <f t="shared" ref="L43:L45" si="31">(H43*N43)*0.07%</f>
        <v>557.34</v>
      </c>
      <c r="M43" s="307">
        <f t="shared" ref="M43:M45" si="32">(K43*N43)-L43</f>
        <v>12042.66</v>
      </c>
      <c r="N43" s="304">
        <v>1200</v>
      </c>
      <c r="O43" s="305" t="s">
        <v>556</v>
      </c>
      <c r="P43" s="300">
        <v>44749</v>
      </c>
      <c r="Q43" s="222"/>
      <c r="R43" s="226" t="s">
        <v>557</v>
      </c>
      <c r="S43" s="219"/>
      <c r="T43" s="219"/>
      <c r="U43" s="219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66"/>
      <c r="AG43" s="263"/>
      <c r="AH43" s="222"/>
      <c r="AI43" s="222"/>
      <c r="AJ43" s="266"/>
      <c r="AK43" s="266"/>
      <c r="AL43" s="266"/>
    </row>
    <row r="44" spans="1:38" s="220" customFormat="1" ht="13.15" hidden="1" customHeight="1">
      <c r="A44" s="301">
        <v>6</v>
      </c>
      <c r="B44" s="300">
        <v>44748</v>
      </c>
      <c r="C44" s="303"/>
      <c r="D44" s="303" t="s">
        <v>883</v>
      </c>
      <c r="E44" s="301" t="s">
        <v>558</v>
      </c>
      <c r="F44" s="301">
        <v>1361.5</v>
      </c>
      <c r="G44" s="301">
        <v>1335</v>
      </c>
      <c r="H44" s="304">
        <v>1384</v>
      </c>
      <c r="I44" s="304" t="s">
        <v>884</v>
      </c>
      <c r="J44" s="305" t="s">
        <v>888</v>
      </c>
      <c r="K44" s="304">
        <f t="shared" si="30"/>
        <v>22.5</v>
      </c>
      <c r="L44" s="306">
        <f t="shared" si="31"/>
        <v>460.18000000000006</v>
      </c>
      <c r="M44" s="307">
        <f t="shared" si="32"/>
        <v>10227.32</v>
      </c>
      <c r="N44" s="304">
        <v>475</v>
      </c>
      <c r="O44" s="305" t="s">
        <v>556</v>
      </c>
      <c r="P44" s="300">
        <v>44749</v>
      </c>
      <c r="Q44" s="222"/>
      <c r="R44" s="226" t="s">
        <v>830</v>
      </c>
      <c r="S44" s="219"/>
      <c r="T44" s="219"/>
      <c r="U44" s="219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66"/>
      <c r="AG44" s="263"/>
      <c r="AH44" s="222"/>
      <c r="AI44" s="222"/>
      <c r="AJ44" s="266"/>
      <c r="AK44" s="266"/>
      <c r="AL44" s="266"/>
    </row>
    <row r="45" spans="1:38" s="220" customFormat="1" ht="13.15" hidden="1" customHeight="1">
      <c r="A45" s="301">
        <v>7</v>
      </c>
      <c r="B45" s="300">
        <v>44748</v>
      </c>
      <c r="C45" s="303"/>
      <c r="D45" s="303" t="s">
        <v>885</v>
      </c>
      <c r="E45" s="301" t="s">
        <v>558</v>
      </c>
      <c r="F45" s="301">
        <v>576</v>
      </c>
      <c r="G45" s="301">
        <v>562</v>
      </c>
      <c r="H45" s="304">
        <v>587</v>
      </c>
      <c r="I45" s="304" t="s">
        <v>886</v>
      </c>
      <c r="J45" s="305" t="s">
        <v>889</v>
      </c>
      <c r="K45" s="304">
        <f t="shared" si="30"/>
        <v>11</v>
      </c>
      <c r="L45" s="306">
        <f t="shared" si="31"/>
        <v>359.53750000000008</v>
      </c>
      <c r="M45" s="307">
        <f t="shared" si="32"/>
        <v>9265.4624999999996</v>
      </c>
      <c r="N45" s="304">
        <v>875</v>
      </c>
      <c r="O45" s="305" t="s">
        <v>556</v>
      </c>
      <c r="P45" s="300">
        <v>44749</v>
      </c>
      <c r="Q45" s="222"/>
      <c r="R45" s="226" t="s">
        <v>557</v>
      </c>
      <c r="S45" s="219"/>
      <c r="T45" s="219"/>
      <c r="U45" s="219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66"/>
      <c r="AG45" s="263"/>
      <c r="AH45" s="222"/>
      <c r="AI45" s="222"/>
      <c r="AJ45" s="266"/>
      <c r="AK45" s="266"/>
      <c r="AL45" s="266"/>
    </row>
    <row r="46" spans="1:38" s="220" customFormat="1" ht="13.15" hidden="1" customHeight="1">
      <c r="A46" s="301">
        <v>8</v>
      </c>
      <c r="B46" s="300">
        <v>44749</v>
      </c>
      <c r="C46" s="303"/>
      <c r="D46" s="303" t="s">
        <v>891</v>
      </c>
      <c r="E46" s="301" t="s">
        <v>558</v>
      </c>
      <c r="F46" s="301">
        <v>743.5</v>
      </c>
      <c r="G46" s="301">
        <v>734.5</v>
      </c>
      <c r="H46" s="304">
        <v>751.5</v>
      </c>
      <c r="I46" s="304" t="s">
        <v>890</v>
      </c>
      <c r="J46" s="305" t="s">
        <v>892</v>
      </c>
      <c r="K46" s="304">
        <f t="shared" ref="K46:K48" si="33">H46-F46</f>
        <v>8</v>
      </c>
      <c r="L46" s="306">
        <f t="shared" ref="L46:L48" si="34">(H46*N46)*0.07%</f>
        <v>723.31875000000014</v>
      </c>
      <c r="M46" s="307">
        <f t="shared" ref="M46:M48" si="35">(K46*N46)-L46</f>
        <v>10276.68125</v>
      </c>
      <c r="N46" s="304">
        <v>1375</v>
      </c>
      <c r="O46" s="305" t="s">
        <v>556</v>
      </c>
      <c r="P46" s="300">
        <v>44750</v>
      </c>
      <c r="Q46" s="222"/>
      <c r="R46" s="226" t="s">
        <v>557</v>
      </c>
      <c r="S46" s="219"/>
      <c r="T46" s="219"/>
      <c r="U46" s="219"/>
      <c r="V46" s="219"/>
      <c r="W46" s="219"/>
      <c r="X46" s="219"/>
      <c r="Y46" s="219"/>
      <c r="Z46" s="219"/>
      <c r="AA46" s="219"/>
      <c r="AB46" s="219"/>
      <c r="AC46" s="219"/>
      <c r="AD46" s="219"/>
      <c r="AE46" s="219"/>
      <c r="AF46" s="266"/>
      <c r="AG46" s="263"/>
      <c r="AH46" s="222"/>
      <c r="AI46" s="222"/>
      <c r="AJ46" s="266"/>
      <c r="AK46" s="266"/>
      <c r="AL46" s="266"/>
    </row>
    <row r="47" spans="1:38" s="220" customFormat="1" ht="13.15" hidden="1" customHeight="1">
      <c r="A47" s="301">
        <v>9</v>
      </c>
      <c r="B47" s="300">
        <v>44750</v>
      </c>
      <c r="C47" s="303"/>
      <c r="D47" s="303" t="s">
        <v>894</v>
      </c>
      <c r="E47" s="301" t="s">
        <v>558</v>
      </c>
      <c r="F47" s="301">
        <v>2755</v>
      </c>
      <c r="G47" s="301">
        <v>2710</v>
      </c>
      <c r="H47" s="304">
        <v>2797.5</v>
      </c>
      <c r="I47" s="304" t="s">
        <v>895</v>
      </c>
      <c r="J47" s="305" t="s">
        <v>899</v>
      </c>
      <c r="K47" s="304">
        <f t="shared" si="33"/>
        <v>42.5</v>
      </c>
      <c r="L47" s="306">
        <f t="shared" si="34"/>
        <v>489.56250000000006</v>
      </c>
      <c r="M47" s="307">
        <f t="shared" si="35"/>
        <v>10135.4375</v>
      </c>
      <c r="N47" s="304">
        <v>250</v>
      </c>
      <c r="O47" s="305" t="s">
        <v>556</v>
      </c>
      <c r="P47" s="300">
        <v>44753</v>
      </c>
      <c r="Q47" s="222"/>
      <c r="R47" s="226" t="s">
        <v>830</v>
      </c>
      <c r="S47" s="219"/>
      <c r="T47" s="219"/>
      <c r="U47" s="219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266"/>
      <c r="AG47" s="263"/>
      <c r="AH47" s="222"/>
      <c r="AI47" s="222"/>
      <c r="AJ47" s="266"/>
      <c r="AK47" s="266"/>
      <c r="AL47" s="266"/>
    </row>
    <row r="48" spans="1:38" s="220" customFormat="1" ht="13.15" hidden="1" customHeight="1">
      <c r="A48" s="301">
        <v>10</v>
      </c>
      <c r="B48" s="329">
        <v>44753</v>
      </c>
      <c r="C48" s="303"/>
      <c r="D48" s="303" t="s">
        <v>836</v>
      </c>
      <c r="E48" s="301" t="s">
        <v>558</v>
      </c>
      <c r="F48" s="301">
        <v>2235</v>
      </c>
      <c r="G48" s="301">
        <v>2190</v>
      </c>
      <c r="H48" s="304">
        <v>2280</v>
      </c>
      <c r="I48" s="304" t="s">
        <v>896</v>
      </c>
      <c r="J48" s="305" t="s">
        <v>913</v>
      </c>
      <c r="K48" s="304">
        <f t="shared" si="33"/>
        <v>45</v>
      </c>
      <c r="L48" s="306">
        <f t="shared" si="34"/>
        <v>399.00000000000006</v>
      </c>
      <c r="M48" s="307">
        <f t="shared" si="35"/>
        <v>10851</v>
      </c>
      <c r="N48" s="304">
        <v>250</v>
      </c>
      <c r="O48" s="305" t="s">
        <v>556</v>
      </c>
      <c r="P48" s="300">
        <v>44755</v>
      </c>
      <c r="Q48" s="222"/>
      <c r="R48" s="226" t="s">
        <v>830</v>
      </c>
      <c r="S48" s="219"/>
      <c r="T48" s="219"/>
      <c r="U48" s="219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66"/>
      <c r="AG48" s="263"/>
      <c r="AH48" s="222"/>
      <c r="AI48" s="222"/>
      <c r="AJ48" s="266"/>
      <c r="AK48" s="266"/>
      <c r="AL48" s="266"/>
    </row>
    <row r="49" spans="1:38" s="220" customFormat="1" ht="13.15" hidden="1" customHeight="1">
      <c r="A49" s="301">
        <v>11</v>
      </c>
      <c r="B49" s="329">
        <v>44753</v>
      </c>
      <c r="C49" s="303"/>
      <c r="D49" s="303" t="s">
        <v>897</v>
      </c>
      <c r="E49" s="301" t="s">
        <v>558</v>
      </c>
      <c r="F49" s="301">
        <v>16110</v>
      </c>
      <c r="G49" s="301">
        <v>15970</v>
      </c>
      <c r="H49" s="304">
        <v>16210</v>
      </c>
      <c r="I49" s="304" t="s">
        <v>898</v>
      </c>
      <c r="J49" s="305" t="s">
        <v>819</v>
      </c>
      <c r="K49" s="304">
        <f t="shared" ref="K49" si="36">H49-F49</f>
        <v>100</v>
      </c>
      <c r="L49" s="306">
        <f t="shared" ref="L49" si="37">(H49*N49)*0.07%</f>
        <v>567.35000000000014</v>
      </c>
      <c r="M49" s="307">
        <f t="shared" ref="M49" si="38">(K49*N49)-L49</f>
        <v>4432.6499999999996</v>
      </c>
      <c r="N49" s="304">
        <v>50</v>
      </c>
      <c r="O49" s="305" t="s">
        <v>556</v>
      </c>
      <c r="P49" s="300">
        <v>44753</v>
      </c>
      <c r="Q49" s="222"/>
      <c r="R49" s="226" t="s">
        <v>557</v>
      </c>
      <c r="S49" s="219"/>
      <c r="T49" s="219"/>
      <c r="U49" s="219"/>
      <c r="V49" s="219"/>
      <c r="W49" s="219"/>
      <c r="X49" s="219"/>
      <c r="Y49" s="219"/>
      <c r="Z49" s="219"/>
      <c r="AA49" s="219"/>
      <c r="AB49" s="219"/>
      <c r="AC49" s="219"/>
      <c r="AD49" s="219"/>
      <c r="AE49" s="219"/>
      <c r="AF49" s="266"/>
      <c r="AG49" s="263"/>
      <c r="AH49" s="222"/>
      <c r="AI49" s="222"/>
      <c r="AJ49" s="266"/>
      <c r="AK49" s="266"/>
      <c r="AL49" s="266"/>
    </row>
    <row r="50" spans="1:38" s="220" customFormat="1" ht="13.15" hidden="1" customHeight="1">
      <c r="A50" s="355">
        <v>12</v>
      </c>
      <c r="B50" s="336">
        <v>44753</v>
      </c>
      <c r="C50" s="356"/>
      <c r="D50" s="356" t="s">
        <v>900</v>
      </c>
      <c r="E50" s="355" t="s">
        <v>558</v>
      </c>
      <c r="F50" s="355">
        <v>579.5</v>
      </c>
      <c r="G50" s="355">
        <v>569</v>
      </c>
      <c r="H50" s="340">
        <v>569</v>
      </c>
      <c r="I50" s="340" t="s">
        <v>901</v>
      </c>
      <c r="J50" s="339" t="s">
        <v>907</v>
      </c>
      <c r="K50" s="340">
        <f t="shared" ref="K50:K51" si="39">H50-F50</f>
        <v>-10.5</v>
      </c>
      <c r="L50" s="341">
        <f t="shared" ref="L50:L51" si="40">(H50*N50)*0.07%</f>
        <v>537.70500000000004</v>
      </c>
      <c r="M50" s="342">
        <f t="shared" ref="M50:M51" si="41">(K50*N50)-L50</f>
        <v>-14712.705</v>
      </c>
      <c r="N50" s="340">
        <v>1350</v>
      </c>
      <c r="O50" s="339" t="s">
        <v>568</v>
      </c>
      <c r="P50" s="343">
        <v>44754</v>
      </c>
      <c r="Q50" s="222"/>
      <c r="R50" s="226" t="s">
        <v>830</v>
      </c>
      <c r="S50" s="219"/>
      <c r="T50" s="219"/>
      <c r="U50" s="219"/>
      <c r="V50" s="219"/>
      <c r="W50" s="219"/>
      <c r="X50" s="219"/>
      <c r="Y50" s="219"/>
      <c r="Z50" s="219"/>
      <c r="AA50" s="219"/>
      <c r="AB50" s="219"/>
      <c r="AC50" s="219"/>
      <c r="AD50" s="219"/>
      <c r="AE50" s="219"/>
      <c r="AF50" s="266"/>
      <c r="AG50" s="263"/>
      <c r="AH50" s="222"/>
      <c r="AI50" s="222"/>
      <c r="AJ50" s="266"/>
      <c r="AK50" s="266"/>
      <c r="AL50" s="266"/>
    </row>
    <row r="51" spans="1:38" s="220" customFormat="1" ht="13.15" hidden="1" customHeight="1">
      <c r="A51" s="357">
        <v>13</v>
      </c>
      <c r="B51" s="358">
        <v>44754</v>
      </c>
      <c r="C51" s="359"/>
      <c r="D51" s="359" t="s">
        <v>904</v>
      </c>
      <c r="E51" s="357" t="s">
        <v>558</v>
      </c>
      <c r="F51" s="357">
        <v>16100</v>
      </c>
      <c r="G51" s="357">
        <v>15970</v>
      </c>
      <c r="H51" s="346">
        <v>16115</v>
      </c>
      <c r="I51" s="346" t="s">
        <v>898</v>
      </c>
      <c r="J51" s="345" t="s">
        <v>912</v>
      </c>
      <c r="K51" s="346">
        <f t="shared" si="39"/>
        <v>15</v>
      </c>
      <c r="L51" s="347">
        <f t="shared" si="40"/>
        <v>564.02500000000009</v>
      </c>
      <c r="M51" s="348">
        <f t="shared" si="41"/>
        <v>185.97499999999991</v>
      </c>
      <c r="N51" s="346">
        <v>50</v>
      </c>
      <c r="O51" s="345" t="s">
        <v>677</v>
      </c>
      <c r="P51" s="349">
        <v>44755</v>
      </c>
      <c r="Q51" s="222"/>
      <c r="R51" s="226" t="s">
        <v>557</v>
      </c>
      <c r="S51" s="219"/>
      <c r="T51" s="219"/>
      <c r="U51" s="219"/>
      <c r="V51" s="219"/>
      <c r="W51" s="219"/>
      <c r="X51" s="219"/>
      <c r="Y51" s="219"/>
      <c r="Z51" s="219"/>
      <c r="AA51" s="219"/>
      <c r="AB51" s="219"/>
      <c r="AC51" s="219"/>
      <c r="AD51" s="219"/>
      <c r="AE51" s="219"/>
      <c r="AF51" s="266"/>
      <c r="AG51" s="263"/>
      <c r="AH51" s="222"/>
      <c r="AI51" s="222"/>
      <c r="AJ51" s="266"/>
      <c r="AK51" s="266"/>
      <c r="AL51" s="266"/>
    </row>
    <row r="52" spans="1:38" s="220" customFormat="1" ht="13.15" hidden="1" customHeight="1">
      <c r="A52" s="355">
        <v>14</v>
      </c>
      <c r="B52" s="336">
        <v>44754</v>
      </c>
      <c r="C52" s="356"/>
      <c r="D52" s="356" t="s">
        <v>905</v>
      </c>
      <c r="E52" s="355" t="s">
        <v>558</v>
      </c>
      <c r="F52" s="355">
        <v>645</v>
      </c>
      <c r="G52" s="355">
        <v>632</v>
      </c>
      <c r="H52" s="340">
        <v>632</v>
      </c>
      <c r="I52" s="340" t="s">
        <v>906</v>
      </c>
      <c r="J52" s="339" t="s">
        <v>908</v>
      </c>
      <c r="K52" s="340">
        <f t="shared" ref="K52" si="42">H52-F52</f>
        <v>-13</v>
      </c>
      <c r="L52" s="341">
        <f t="shared" ref="L52:L54" si="43">(H52*N52)*0.07%</f>
        <v>442.40000000000009</v>
      </c>
      <c r="M52" s="342">
        <f t="shared" ref="M52:M54" si="44">(K52*N52)-L52</f>
        <v>-13442.4</v>
      </c>
      <c r="N52" s="340">
        <v>1000</v>
      </c>
      <c r="O52" s="339" t="s">
        <v>568</v>
      </c>
      <c r="P52" s="343">
        <v>44754</v>
      </c>
      <c r="Q52" s="222"/>
      <c r="R52" s="226" t="s">
        <v>830</v>
      </c>
      <c r="S52" s="219"/>
      <c r="T52" s="219"/>
      <c r="U52" s="219"/>
      <c r="V52" s="219"/>
      <c r="W52" s="219"/>
      <c r="X52" s="219"/>
      <c r="Y52" s="219"/>
      <c r="Z52" s="219"/>
      <c r="AA52" s="219"/>
      <c r="AB52" s="219"/>
      <c r="AC52" s="219"/>
      <c r="AD52" s="219"/>
      <c r="AE52" s="219"/>
      <c r="AF52" s="266"/>
      <c r="AG52" s="263"/>
      <c r="AH52" s="222"/>
      <c r="AI52" s="222"/>
      <c r="AJ52" s="266"/>
      <c r="AK52" s="266"/>
      <c r="AL52" s="266"/>
    </row>
    <row r="53" spans="1:38" s="220" customFormat="1" ht="13.15" hidden="1" customHeight="1">
      <c r="A53" s="301">
        <v>15</v>
      </c>
      <c r="B53" s="329">
        <v>44755</v>
      </c>
      <c r="C53" s="303"/>
      <c r="D53" s="303" t="s">
        <v>909</v>
      </c>
      <c r="E53" s="301" t="s">
        <v>893</v>
      </c>
      <c r="F53" s="301">
        <v>35330</v>
      </c>
      <c r="G53" s="301">
        <v>35640</v>
      </c>
      <c r="H53" s="304">
        <v>35140</v>
      </c>
      <c r="I53" s="304" t="s">
        <v>910</v>
      </c>
      <c r="J53" s="305" t="s">
        <v>911</v>
      </c>
      <c r="K53" s="304">
        <f>F53-H53</f>
        <v>190</v>
      </c>
      <c r="L53" s="306">
        <f t="shared" si="43"/>
        <v>614.95000000000005</v>
      </c>
      <c r="M53" s="307">
        <f t="shared" si="44"/>
        <v>4135.05</v>
      </c>
      <c r="N53" s="304">
        <v>25</v>
      </c>
      <c r="O53" s="305" t="s">
        <v>556</v>
      </c>
      <c r="P53" s="300">
        <v>44755</v>
      </c>
      <c r="Q53" s="222"/>
      <c r="R53" s="226" t="s">
        <v>557</v>
      </c>
      <c r="S53" s="219"/>
      <c r="T53" s="219"/>
      <c r="U53" s="219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66"/>
      <c r="AG53" s="263"/>
      <c r="AH53" s="222"/>
      <c r="AI53" s="222"/>
      <c r="AJ53" s="266"/>
      <c r="AK53" s="266"/>
      <c r="AL53" s="266"/>
    </row>
    <row r="54" spans="1:38" s="220" customFormat="1" ht="13.15" hidden="1" customHeight="1">
      <c r="A54" s="301">
        <v>16</v>
      </c>
      <c r="B54" s="300">
        <v>44756</v>
      </c>
      <c r="C54" s="303"/>
      <c r="D54" s="303" t="s">
        <v>879</v>
      </c>
      <c r="E54" s="301" t="s">
        <v>558</v>
      </c>
      <c r="F54" s="301">
        <v>2647.5</v>
      </c>
      <c r="G54" s="301">
        <v>2600</v>
      </c>
      <c r="H54" s="304">
        <v>2681</v>
      </c>
      <c r="I54" s="304" t="s">
        <v>915</v>
      </c>
      <c r="J54" s="305" t="s">
        <v>927</v>
      </c>
      <c r="K54" s="304">
        <f t="shared" ref="K54" si="45">H54-F54</f>
        <v>33.5</v>
      </c>
      <c r="L54" s="306">
        <f t="shared" si="43"/>
        <v>516.09250000000009</v>
      </c>
      <c r="M54" s="307">
        <f t="shared" si="44"/>
        <v>8696.4074999999993</v>
      </c>
      <c r="N54" s="304">
        <v>275</v>
      </c>
      <c r="O54" s="305" t="s">
        <v>556</v>
      </c>
      <c r="P54" s="300">
        <v>44757</v>
      </c>
      <c r="Q54" s="222"/>
      <c r="R54" s="226" t="s">
        <v>830</v>
      </c>
      <c r="S54" s="219"/>
      <c r="T54" s="219"/>
      <c r="U54" s="219"/>
      <c r="V54" s="219"/>
      <c r="W54" s="219"/>
      <c r="X54" s="219"/>
      <c r="Y54" s="219"/>
      <c r="Z54" s="219"/>
      <c r="AA54" s="219"/>
      <c r="AB54" s="219"/>
      <c r="AC54" s="219"/>
      <c r="AD54" s="219"/>
      <c r="AE54" s="219"/>
      <c r="AF54" s="266"/>
      <c r="AG54" s="263"/>
      <c r="AH54" s="222"/>
      <c r="AI54" s="222"/>
      <c r="AJ54" s="266"/>
      <c r="AK54" s="266"/>
      <c r="AL54" s="266"/>
    </row>
    <row r="55" spans="1:38" s="220" customFormat="1" ht="13.15" hidden="1" customHeight="1">
      <c r="A55" s="301">
        <v>17</v>
      </c>
      <c r="B55" s="300">
        <v>44756</v>
      </c>
      <c r="C55" s="303"/>
      <c r="D55" s="303" t="s">
        <v>885</v>
      </c>
      <c r="E55" s="301" t="s">
        <v>558</v>
      </c>
      <c r="F55" s="301">
        <v>579.5</v>
      </c>
      <c r="G55" s="301">
        <v>565</v>
      </c>
      <c r="H55" s="304">
        <v>588.5</v>
      </c>
      <c r="I55" s="304" t="s">
        <v>916</v>
      </c>
      <c r="J55" s="305" t="s">
        <v>763</v>
      </c>
      <c r="K55" s="304">
        <f t="shared" ref="K55:K56" si="46">H55-F55</f>
        <v>9</v>
      </c>
      <c r="L55" s="306">
        <f t="shared" ref="L55:L56" si="47">(H55*N55)*0.07%</f>
        <v>360.45625000000007</v>
      </c>
      <c r="M55" s="307">
        <f t="shared" ref="M55:M56" si="48">(K55*N55)-L55</f>
        <v>7514.5437499999998</v>
      </c>
      <c r="N55" s="304">
        <v>875</v>
      </c>
      <c r="O55" s="305" t="s">
        <v>556</v>
      </c>
      <c r="P55" s="300">
        <v>44757</v>
      </c>
      <c r="Q55" s="222"/>
      <c r="R55" s="226" t="s">
        <v>830</v>
      </c>
      <c r="S55" s="219"/>
      <c r="T55" s="219"/>
      <c r="U55" s="219"/>
      <c r="V55" s="219"/>
      <c r="W55" s="219"/>
      <c r="X55" s="219"/>
      <c r="Y55" s="219"/>
      <c r="Z55" s="219"/>
      <c r="AA55" s="219"/>
      <c r="AB55" s="219"/>
      <c r="AC55" s="219"/>
      <c r="AD55" s="219"/>
      <c r="AE55" s="219"/>
      <c r="AF55" s="266"/>
      <c r="AG55" s="263"/>
      <c r="AH55" s="222"/>
      <c r="AI55" s="222"/>
      <c r="AJ55" s="266"/>
      <c r="AK55" s="266"/>
      <c r="AL55" s="266"/>
    </row>
    <row r="56" spans="1:38" s="220" customFormat="1" ht="13.15" hidden="1" customHeight="1">
      <c r="A56" s="301">
        <v>18</v>
      </c>
      <c r="B56" s="300">
        <v>44757</v>
      </c>
      <c r="C56" s="303"/>
      <c r="D56" s="303" t="s">
        <v>918</v>
      </c>
      <c r="E56" s="301" t="s">
        <v>558</v>
      </c>
      <c r="F56" s="301">
        <v>675</v>
      </c>
      <c r="G56" s="301">
        <v>661</v>
      </c>
      <c r="H56" s="304">
        <v>684</v>
      </c>
      <c r="I56" s="304" t="s">
        <v>919</v>
      </c>
      <c r="J56" s="305" t="s">
        <v>926</v>
      </c>
      <c r="K56" s="304">
        <f t="shared" si="46"/>
        <v>9</v>
      </c>
      <c r="L56" s="306">
        <f t="shared" si="47"/>
        <v>478.80000000000007</v>
      </c>
      <c r="M56" s="307">
        <f t="shared" si="48"/>
        <v>8521.2000000000007</v>
      </c>
      <c r="N56" s="304">
        <v>1000</v>
      </c>
      <c r="O56" s="305" t="s">
        <v>556</v>
      </c>
      <c r="P56" s="300">
        <v>44757</v>
      </c>
      <c r="Q56" s="222"/>
      <c r="R56" s="226" t="s">
        <v>830</v>
      </c>
      <c r="S56" s="219"/>
      <c r="T56" s="219"/>
      <c r="U56" s="219"/>
      <c r="V56" s="219"/>
      <c r="W56" s="219"/>
      <c r="X56" s="219"/>
      <c r="Y56" s="219"/>
      <c r="Z56" s="219"/>
      <c r="AA56" s="219"/>
      <c r="AB56" s="219"/>
      <c r="AC56" s="219"/>
      <c r="AD56" s="219"/>
      <c r="AE56" s="219"/>
      <c r="AF56" s="266"/>
      <c r="AG56" s="263"/>
      <c r="AH56" s="222"/>
      <c r="AI56" s="222"/>
      <c r="AJ56" s="266"/>
      <c r="AK56" s="266"/>
      <c r="AL56" s="266"/>
    </row>
    <row r="57" spans="1:38" s="220" customFormat="1" ht="13.15" hidden="1" customHeight="1">
      <c r="A57" s="301">
        <v>19</v>
      </c>
      <c r="B57" s="300">
        <v>44757</v>
      </c>
      <c r="C57" s="303"/>
      <c r="D57" s="303" t="s">
        <v>920</v>
      </c>
      <c r="E57" s="301" t="s">
        <v>558</v>
      </c>
      <c r="F57" s="301">
        <v>956</v>
      </c>
      <c r="G57" s="304">
        <v>935</v>
      </c>
      <c r="H57" s="304">
        <v>972</v>
      </c>
      <c r="I57" s="304" t="s">
        <v>921</v>
      </c>
      <c r="J57" s="305" t="s">
        <v>880</v>
      </c>
      <c r="K57" s="304">
        <f t="shared" ref="K57:K59" si="49">H57-F57</f>
        <v>16</v>
      </c>
      <c r="L57" s="306">
        <f t="shared" ref="L57:L59" si="50">(H57*N57)*0.07%</f>
        <v>442.26000000000005</v>
      </c>
      <c r="M57" s="307">
        <f t="shared" ref="M57:M59" si="51">(K57*N57)-L57</f>
        <v>9957.74</v>
      </c>
      <c r="N57" s="304">
        <v>650</v>
      </c>
      <c r="O57" s="305" t="s">
        <v>556</v>
      </c>
      <c r="P57" s="300">
        <v>44760</v>
      </c>
      <c r="Q57" s="222"/>
      <c r="R57" s="226" t="s">
        <v>557</v>
      </c>
      <c r="S57" s="219"/>
      <c r="T57" s="219"/>
      <c r="U57" s="219"/>
      <c r="V57" s="219"/>
      <c r="W57" s="219"/>
      <c r="X57" s="219"/>
      <c r="Y57" s="219"/>
      <c r="Z57" s="219"/>
      <c r="AA57" s="219"/>
      <c r="AB57" s="219"/>
      <c r="AC57" s="219"/>
      <c r="AD57" s="219"/>
      <c r="AE57" s="219"/>
      <c r="AF57" s="266"/>
      <c r="AG57" s="263"/>
      <c r="AH57" s="222"/>
      <c r="AI57" s="222"/>
      <c r="AJ57" s="266"/>
      <c r="AK57" s="266"/>
      <c r="AL57" s="266"/>
    </row>
    <row r="58" spans="1:38" s="220" customFormat="1" ht="13.15" hidden="1" customHeight="1">
      <c r="A58" s="301">
        <v>20</v>
      </c>
      <c r="B58" s="300">
        <v>44757</v>
      </c>
      <c r="C58" s="303"/>
      <c r="D58" s="303" t="s">
        <v>922</v>
      </c>
      <c r="E58" s="301" t="s">
        <v>558</v>
      </c>
      <c r="F58" s="301">
        <v>1892.5</v>
      </c>
      <c r="G58" s="301">
        <v>1850</v>
      </c>
      <c r="H58" s="304">
        <v>1923</v>
      </c>
      <c r="I58" s="304" t="s">
        <v>923</v>
      </c>
      <c r="J58" s="305" t="s">
        <v>934</v>
      </c>
      <c r="K58" s="304">
        <f t="shared" si="49"/>
        <v>30.5</v>
      </c>
      <c r="L58" s="306">
        <f t="shared" si="50"/>
        <v>403.83000000000004</v>
      </c>
      <c r="M58" s="307">
        <f t="shared" si="51"/>
        <v>8746.17</v>
      </c>
      <c r="N58" s="304">
        <v>300</v>
      </c>
      <c r="O58" s="305" t="s">
        <v>556</v>
      </c>
      <c r="P58" s="300">
        <v>44760</v>
      </c>
      <c r="Q58" s="222"/>
      <c r="R58" s="226" t="s">
        <v>830</v>
      </c>
      <c r="S58" s="219"/>
      <c r="T58" s="219"/>
      <c r="U58" s="219"/>
      <c r="V58" s="219"/>
      <c r="W58" s="219"/>
      <c r="X58" s="219"/>
      <c r="Y58" s="219"/>
      <c r="Z58" s="219"/>
      <c r="AA58" s="219"/>
      <c r="AB58" s="219"/>
      <c r="AC58" s="219"/>
      <c r="AD58" s="219"/>
      <c r="AE58" s="219"/>
      <c r="AF58" s="266"/>
      <c r="AG58" s="263"/>
      <c r="AH58" s="222"/>
      <c r="AI58" s="222"/>
      <c r="AJ58" s="266"/>
      <c r="AK58" s="266"/>
      <c r="AL58" s="266"/>
    </row>
    <row r="59" spans="1:38" s="220" customFormat="1" ht="13.15" hidden="1" customHeight="1">
      <c r="A59" s="301">
        <v>21</v>
      </c>
      <c r="B59" s="300">
        <v>44757</v>
      </c>
      <c r="C59" s="303"/>
      <c r="D59" s="303" t="s">
        <v>924</v>
      </c>
      <c r="E59" s="301" t="s">
        <v>558</v>
      </c>
      <c r="F59" s="301">
        <v>391.5</v>
      </c>
      <c r="G59" s="301">
        <v>382</v>
      </c>
      <c r="H59" s="304">
        <v>399</v>
      </c>
      <c r="I59" s="304" t="s">
        <v>925</v>
      </c>
      <c r="J59" s="305" t="s">
        <v>937</v>
      </c>
      <c r="K59" s="304">
        <f t="shared" si="49"/>
        <v>7.5</v>
      </c>
      <c r="L59" s="306">
        <f t="shared" si="50"/>
        <v>418.95000000000005</v>
      </c>
      <c r="M59" s="307">
        <f t="shared" si="51"/>
        <v>10831.05</v>
      </c>
      <c r="N59" s="304">
        <v>1500</v>
      </c>
      <c r="O59" s="305" t="s">
        <v>556</v>
      </c>
      <c r="P59" s="300">
        <v>44761</v>
      </c>
      <c r="Q59" s="222"/>
      <c r="R59" s="226" t="s">
        <v>830</v>
      </c>
      <c r="S59" s="219"/>
      <c r="T59" s="219"/>
      <c r="U59" s="219"/>
      <c r="V59" s="219"/>
      <c r="W59" s="219"/>
      <c r="X59" s="219"/>
      <c r="Y59" s="219"/>
      <c r="Z59" s="219"/>
      <c r="AA59" s="219"/>
      <c r="AB59" s="219"/>
      <c r="AC59" s="219"/>
      <c r="AD59" s="219"/>
      <c r="AE59" s="219"/>
      <c r="AF59" s="266"/>
      <c r="AG59" s="263"/>
      <c r="AH59" s="222"/>
      <c r="AI59" s="222"/>
      <c r="AJ59" s="266"/>
      <c r="AK59" s="266"/>
      <c r="AL59" s="266"/>
    </row>
    <row r="60" spans="1:38" s="220" customFormat="1" ht="13.15" hidden="1" customHeight="1">
      <c r="A60" s="355">
        <v>22</v>
      </c>
      <c r="B60" s="343">
        <v>44760</v>
      </c>
      <c r="C60" s="356"/>
      <c r="D60" s="356" t="s">
        <v>928</v>
      </c>
      <c r="E60" s="355" t="s">
        <v>893</v>
      </c>
      <c r="F60" s="355">
        <v>1980</v>
      </c>
      <c r="G60" s="355">
        <v>2030</v>
      </c>
      <c r="H60" s="340">
        <v>2030</v>
      </c>
      <c r="I60" s="340" t="s">
        <v>929</v>
      </c>
      <c r="J60" s="339" t="s">
        <v>936</v>
      </c>
      <c r="K60" s="340">
        <f>F60-H60</f>
        <v>-50</v>
      </c>
      <c r="L60" s="341">
        <f t="shared" ref="L60" si="52">(H60*N60)*0.07%</f>
        <v>355.25000000000006</v>
      </c>
      <c r="M60" s="342">
        <f t="shared" ref="M60" si="53">(K60*N60)-L60</f>
        <v>-12855.25</v>
      </c>
      <c r="N60" s="340">
        <v>250</v>
      </c>
      <c r="O60" s="339" t="s">
        <v>568</v>
      </c>
      <c r="P60" s="343">
        <v>44761</v>
      </c>
      <c r="Q60" s="222"/>
      <c r="R60" s="226" t="s">
        <v>830</v>
      </c>
      <c r="S60" s="219"/>
      <c r="T60" s="219"/>
      <c r="U60" s="219"/>
      <c r="V60" s="219"/>
      <c r="W60" s="219"/>
      <c r="X60" s="219"/>
      <c r="Y60" s="219"/>
      <c r="Z60" s="219"/>
      <c r="AA60" s="219"/>
      <c r="AB60" s="219"/>
      <c r="AC60" s="219"/>
      <c r="AD60" s="219"/>
      <c r="AE60" s="219"/>
      <c r="AF60" s="266"/>
      <c r="AG60" s="263"/>
      <c r="AH60" s="222"/>
      <c r="AI60" s="222"/>
      <c r="AJ60" s="266"/>
      <c r="AK60" s="266"/>
      <c r="AL60" s="266"/>
    </row>
    <row r="61" spans="1:38" s="220" customFormat="1" ht="13.15" hidden="1" customHeight="1">
      <c r="A61" s="301">
        <v>23</v>
      </c>
      <c r="B61" s="300">
        <v>44760</v>
      </c>
      <c r="C61" s="303"/>
      <c r="D61" s="303" t="s">
        <v>918</v>
      </c>
      <c r="E61" s="301" t="s">
        <v>558</v>
      </c>
      <c r="F61" s="301">
        <v>673</v>
      </c>
      <c r="G61" s="301">
        <v>658</v>
      </c>
      <c r="H61" s="304">
        <v>681</v>
      </c>
      <c r="I61" s="304" t="s">
        <v>919</v>
      </c>
      <c r="J61" s="305" t="s">
        <v>892</v>
      </c>
      <c r="K61" s="304">
        <f t="shared" ref="K61" si="54">H61-F61</f>
        <v>8</v>
      </c>
      <c r="L61" s="306">
        <f t="shared" ref="L61" si="55">(H61*N61)*0.07%</f>
        <v>476.70000000000005</v>
      </c>
      <c r="M61" s="307">
        <f t="shared" ref="M61" si="56">(K61*N61)-L61</f>
        <v>7523.3</v>
      </c>
      <c r="N61" s="304">
        <v>1000</v>
      </c>
      <c r="O61" s="305" t="s">
        <v>556</v>
      </c>
      <c r="P61" s="300">
        <v>44761</v>
      </c>
      <c r="Q61" s="222"/>
      <c r="R61" s="226" t="s">
        <v>830</v>
      </c>
      <c r="S61" s="219"/>
      <c r="T61" s="219"/>
      <c r="U61" s="219"/>
      <c r="V61" s="219"/>
      <c r="W61" s="219"/>
      <c r="X61" s="219"/>
      <c r="Y61" s="219"/>
      <c r="Z61" s="219"/>
      <c r="AA61" s="219"/>
      <c r="AB61" s="219"/>
      <c r="AC61" s="219"/>
      <c r="AD61" s="219"/>
      <c r="AE61" s="219"/>
      <c r="AF61" s="266"/>
      <c r="AG61" s="263"/>
      <c r="AH61" s="222"/>
      <c r="AI61" s="222"/>
      <c r="AJ61" s="266"/>
      <c r="AK61" s="266"/>
      <c r="AL61" s="266"/>
    </row>
    <row r="62" spans="1:38" s="220" customFormat="1" ht="13.15" hidden="1" customHeight="1">
      <c r="A62" s="301">
        <v>24</v>
      </c>
      <c r="B62" s="300">
        <v>44760</v>
      </c>
      <c r="C62" s="303"/>
      <c r="D62" s="303" t="s">
        <v>930</v>
      </c>
      <c r="E62" s="301" t="s">
        <v>558</v>
      </c>
      <c r="F62" s="301">
        <v>6060</v>
      </c>
      <c r="G62" s="301">
        <v>5950</v>
      </c>
      <c r="H62" s="304">
        <v>6145</v>
      </c>
      <c r="I62" s="304" t="s">
        <v>931</v>
      </c>
      <c r="J62" s="305" t="s">
        <v>940</v>
      </c>
      <c r="K62" s="304">
        <f t="shared" ref="K62" si="57">H62-F62</f>
        <v>85</v>
      </c>
      <c r="L62" s="306">
        <f t="shared" ref="L62" si="58">(H62*N62)*0.07%</f>
        <v>537.68750000000011</v>
      </c>
      <c r="M62" s="307">
        <f t="shared" ref="M62" si="59">(K62*N62)-L62</f>
        <v>10087.3125</v>
      </c>
      <c r="N62" s="304">
        <v>125</v>
      </c>
      <c r="O62" s="305" t="s">
        <v>556</v>
      </c>
      <c r="P62" s="300">
        <v>44762</v>
      </c>
      <c r="Q62" s="222"/>
      <c r="R62" s="226" t="s">
        <v>557</v>
      </c>
      <c r="S62" s="219"/>
      <c r="T62" s="219"/>
      <c r="U62" s="219"/>
      <c r="V62" s="219"/>
      <c r="W62" s="219"/>
      <c r="X62" s="219"/>
      <c r="Y62" s="219"/>
      <c r="Z62" s="219"/>
      <c r="AA62" s="219"/>
      <c r="AB62" s="219"/>
      <c r="AC62" s="219"/>
      <c r="AD62" s="219"/>
      <c r="AE62" s="219"/>
      <c r="AF62" s="266"/>
      <c r="AG62" s="263"/>
      <c r="AH62" s="222"/>
      <c r="AI62" s="222"/>
      <c r="AJ62" s="266"/>
      <c r="AK62" s="266"/>
      <c r="AL62" s="266"/>
    </row>
    <row r="63" spans="1:38" s="220" customFormat="1" ht="13.15" hidden="1" customHeight="1">
      <c r="A63" s="301">
        <v>25</v>
      </c>
      <c r="B63" s="300">
        <v>44760</v>
      </c>
      <c r="C63" s="303"/>
      <c r="D63" s="303" t="s">
        <v>836</v>
      </c>
      <c r="E63" s="301" t="s">
        <v>558</v>
      </c>
      <c r="F63" s="301">
        <v>2280</v>
      </c>
      <c r="G63" s="301">
        <v>2230</v>
      </c>
      <c r="H63" s="304">
        <v>2300</v>
      </c>
      <c r="I63" s="304" t="s">
        <v>932</v>
      </c>
      <c r="J63" s="305" t="s">
        <v>833</v>
      </c>
      <c r="K63" s="304">
        <f t="shared" ref="K63" si="60">H63-F63</f>
        <v>20</v>
      </c>
      <c r="L63" s="306">
        <f t="shared" ref="L63" si="61">(H63*N63)*0.07%</f>
        <v>402.50000000000006</v>
      </c>
      <c r="M63" s="307">
        <f t="shared" ref="M63" si="62">(K63*N63)-L63</f>
        <v>4597.5</v>
      </c>
      <c r="N63" s="304">
        <v>250</v>
      </c>
      <c r="O63" s="305" t="s">
        <v>556</v>
      </c>
      <c r="P63" s="300">
        <v>44762</v>
      </c>
      <c r="Q63" s="222"/>
      <c r="R63" s="226" t="s">
        <v>830</v>
      </c>
      <c r="S63" s="219"/>
      <c r="T63" s="219"/>
      <c r="U63" s="219"/>
      <c r="V63" s="219"/>
      <c r="W63" s="219"/>
      <c r="X63" s="219"/>
      <c r="Y63" s="219"/>
      <c r="Z63" s="219"/>
      <c r="AA63" s="219"/>
      <c r="AB63" s="219"/>
      <c r="AC63" s="219"/>
      <c r="AD63" s="219"/>
      <c r="AE63" s="219"/>
      <c r="AF63" s="266"/>
      <c r="AG63" s="263"/>
      <c r="AH63" s="222"/>
      <c r="AI63" s="222"/>
      <c r="AJ63" s="266"/>
      <c r="AK63" s="266"/>
      <c r="AL63" s="266"/>
    </row>
    <row r="64" spans="1:38" s="220" customFormat="1" ht="13.15" hidden="1" customHeight="1">
      <c r="A64" s="301">
        <v>26</v>
      </c>
      <c r="B64" s="300">
        <v>44760</v>
      </c>
      <c r="C64" s="303"/>
      <c r="D64" s="303" t="s">
        <v>935</v>
      </c>
      <c r="E64" s="301" t="s">
        <v>558</v>
      </c>
      <c r="F64" s="301">
        <v>237.5</v>
      </c>
      <c r="G64" s="301">
        <v>229</v>
      </c>
      <c r="H64" s="304">
        <v>248</v>
      </c>
      <c r="I64" s="304" t="s">
        <v>933</v>
      </c>
      <c r="J64" s="305" t="s">
        <v>887</v>
      </c>
      <c r="K64" s="304">
        <f t="shared" ref="K64" si="63">H64-F64</f>
        <v>10.5</v>
      </c>
      <c r="L64" s="306">
        <f t="shared" ref="L64" si="64">(H64*N64)*0.07%</f>
        <v>269.08000000000004</v>
      </c>
      <c r="M64" s="307">
        <f t="shared" ref="M64" si="65">(K64*N64)-L64</f>
        <v>16005.92</v>
      </c>
      <c r="N64" s="304">
        <v>1550</v>
      </c>
      <c r="O64" s="305" t="s">
        <v>556</v>
      </c>
      <c r="P64" s="300">
        <v>44762</v>
      </c>
      <c r="Q64" s="222"/>
      <c r="R64" s="226" t="s">
        <v>557</v>
      </c>
      <c r="S64" s="219"/>
      <c r="T64" s="219"/>
      <c r="U64" s="219"/>
      <c r="V64" s="219"/>
      <c r="W64" s="219"/>
      <c r="X64" s="219"/>
      <c r="Y64" s="219"/>
      <c r="Z64" s="219"/>
      <c r="AA64" s="219"/>
      <c r="AB64" s="219"/>
      <c r="AC64" s="219"/>
      <c r="AD64" s="219"/>
      <c r="AE64" s="219"/>
      <c r="AF64" s="266"/>
      <c r="AG64" s="263"/>
      <c r="AH64" s="222"/>
      <c r="AI64" s="222"/>
      <c r="AJ64" s="266"/>
      <c r="AK64" s="266"/>
      <c r="AL64" s="266"/>
    </row>
    <row r="65" spans="1:38" s="220" customFormat="1" ht="13.15" hidden="1" customHeight="1">
      <c r="A65" s="355">
        <v>27</v>
      </c>
      <c r="B65" s="343">
        <v>44761</v>
      </c>
      <c r="C65" s="356"/>
      <c r="D65" s="356" t="s">
        <v>938</v>
      </c>
      <c r="E65" s="355" t="s">
        <v>558</v>
      </c>
      <c r="F65" s="355">
        <v>1217</v>
      </c>
      <c r="G65" s="355">
        <v>1200</v>
      </c>
      <c r="H65" s="340">
        <v>1201</v>
      </c>
      <c r="I65" s="340" t="s">
        <v>939</v>
      </c>
      <c r="J65" s="339" t="s">
        <v>941</v>
      </c>
      <c r="K65" s="340">
        <f t="shared" ref="K65" si="66">H65-F65</f>
        <v>-16</v>
      </c>
      <c r="L65" s="341">
        <f t="shared" ref="L65:L69" si="67">(H65*N65)*0.07%</f>
        <v>609.50750000000005</v>
      </c>
      <c r="M65" s="342">
        <f t="shared" ref="M65:M69" si="68">(K65*N65)-L65</f>
        <v>-12209.5075</v>
      </c>
      <c r="N65" s="340">
        <v>725</v>
      </c>
      <c r="O65" s="339" t="s">
        <v>568</v>
      </c>
      <c r="P65" s="343">
        <v>44761</v>
      </c>
      <c r="Q65" s="222"/>
      <c r="R65" s="226" t="s">
        <v>830</v>
      </c>
      <c r="S65" s="219"/>
      <c r="T65" s="219"/>
      <c r="U65" s="219"/>
      <c r="V65" s="219"/>
      <c r="W65" s="219"/>
      <c r="X65" s="219"/>
      <c r="Y65" s="219"/>
      <c r="Z65" s="219"/>
      <c r="AA65" s="219"/>
      <c r="AB65" s="219"/>
      <c r="AC65" s="219"/>
      <c r="AD65" s="219"/>
      <c r="AE65" s="219"/>
      <c r="AF65" s="266"/>
      <c r="AG65" s="263"/>
      <c r="AH65" s="222"/>
      <c r="AI65" s="222"/>
      <c r="AJ65" s="266"/>
      <c r="AK65" s="266"/>
      <c r="AL65" s="266"/>
    </row>
    <row r="66" spans="1:38" s="220" customFormat="1" ht="13.15" hidden="1" customHeight="1">
      <c r="A66" s="355">
        <v>28</v>
      </c>
      <c r="B66" s="343">
        <v>44762</v>
      </c>
      <c r="C66" s="356"/>
      <c r="D66" s="356" t="s">
        <v>942</v>
      </c>
      <c r="E66" s="355" t="s">
        <v>893</v>
      </c>
      <c r="F66" s="355">
        <v>2705</v>
      </c>
      <c r="G66" s="355">
        <v>2750</v>
      </c>
      <c r="H66" s="340">
        <v>2750</v>
      </c>
      <c r="I66" s="340" t="s">
        <v>943</v>
      </c>
      <c r="J66" s="339" t="s">
        <v>946</v>
      </c>
      <c r="K66" s="340">
        <f>F66-H66</f>
        <v>-45</v>
      </c>
      <c r="L66" s="341">
        <f t="shared" si="67"/>
        <v>529.37500000000011</v>
      </c>
      <c r="M66" s="342">
        <f t="shared" si="68"/>
        <v>-12904.375</v>
      </c>
      <c r="N66" s="340">
        <v>275</v>
      </c>
      <c r="O66" s="339" t="s">
        <v>568</v>
      </c>
      <c r="P66" s="343">
        <v>44763</v>
      </c>
      <c r="Q66" s="222"/>
      <c r="R66" s="226" t="s">
        <v>557</v>
      </c>
      <c r="S66" s="219"/>
      <c r="T66" s="219"/>
      <c r="U66" s="219"/>
      <c r="V66" s="219"/>
      <c r="W66" s="219"/>
      <c r="X66" s="219"/>
      <c r="Y66" s="219"/>
      <c r="Z66" s="219"/>
      <c r="AA66" s="219"/>
      <c r="AB66" s="219"/>
      <c r="AC66" s="219"/>
      <c r="AD66" s="219"/>
      <c r="AE66" s="219"/>
      <c r="AF66" s="266"/>
      <c r="AG66" s="263"/>
      <c r="AH66" s="222"/>
      <c r="AI66" s="222"/>
      <c r="AJ66" s="266"/>
      <c r="AK66" s="266"/>
      <c r="AL66" s="266"/>
    </row>
    <row r="67" spans="1:38" s="220" customFormat="1" ht="13.15" hidden="1" customHeight="1">
      <c r="A67" s="355">
        <v>29</v>
      </c>
      <c r="B67" s="343">
        <v>44762</v>
      </c>
      <c r="C67" s="356"/>
      <c r="D67" s="356" t="s">
        <v>944</v>
      </c>
      <c r="E67" s="355" t="s">
        <v>558</v>
      </c>
      <c r="F67" s="355">
        <v>1855</v>
      </c>
      <c r="G67" s="355">
        <v>1810</v>
      </c>
      <c r="H67" s="340">
        <v>1812</v>
      </c>
      <c r="I67" s="340" t="s">
        <v>945</v>
      </c>
      <c r="J67" s="339" t="s">
        <v>908</v>
      </c>
      <c r="K67" s="340">
        <f t="shared" ref="K67:K69" si="69">H67-F67</f>
        <v>-43</v>
      </c>
      <c r="L67" s="341">
        <f t="shared" si="67"/>
        <v>348.81000000000006</v>
      </c>
      <c r="M67" s="342">
        <f t="shared" si="68"/>
        <v>-12173.81</v>
      </c>
      <c r="N67" s="340">
        <v>275</v>
      </c>
      <c r="O67" s="339" t="s">
        <v>568</v>
      </c>
      <c r="P67" s="343">
        <v>44763</v>
      </c>
      <c r="Q67" s="222"/>
      <c r="R67" s="226" t="s">
        <v>830</v>
      </c>
      <c r="S67" s="219"/>
      <c r="T67" s="219"/>
      <c r="U67" s="219"/>
      <c r="V67" s="219"/>
      <c r="W67" s="219"/>
      <c r="X67" s="219"/>
      <c r="Y67" s="219"/>
      <c r="Z67" s="219"/>
      <c r="AA67" s="219"/>
      <c r="AB67" s="219"/>
      <c r="AC67" s="219"/>
      <c r="AD67" s="219"/>
      <c r="AE67" s="219"/>
      <c r="AF67" s="266"/>
      <c r="AG67" s="263"/>
      <c r="AH67" s="222"/>
      <c r="AI67" s="222"/>
      <c r="AJ67" s="266"/>
      <c r="AK67" s="266"/>
      <c r="AL67" s="266"/>
    </row>
    <row r="68" spans="1:38" s="220" customFormat="1" ht="13.15" hidden="1" customHeight="1">
      <c r="A68" s="357">
        <v>30</v>
      </c>
      <c r="B68" s="349">
        <v>44763</v>
      </c>
      <c r="C68" s="359"/>
      <c r="D68" s="359" t="s">
        <v>947</v>
      </c>
      <c r="E68" s="357" t="s">
        <v>558</v>
      </c>
      <c r="F68" s="357">
        <v>973</v>
      </c>
      <c r="G68" s="357">
        <v>953</v>
      </c>
      <c r="H68" s="346">
        <v>974</v>
      </c>
      <c r="I68" s="346" t="s">
        <v>948</v>
      </c>
      <c r="J68" s="345" t="s">
        <v>783</v>
      </c>
      <c r="K68" s="346">
        <f t="shared" si="69"/>
        <v>1</v>
      </c>
      <c r="L68" s="347">
        <f t="shared" si="67"/>
        <v>443.17000000000007</v>
      </c>
      <c r="M68" s="348">
        <f t="shared" si="68"/>
        <v>206.82999999999993</v>
      </c>
      <c r="N68" s="346">
        <v>650</v>
      </c>
      <c r="O68" s="345" t="s">
        <v>677</v>
      </c>
      <c r="P68" s="349">
        <v>44767</v>
      </c>
      <c r="Q68" s="222"/>
      <c r="R68" s="226" t="s">
        <v>557</v>
      </c>
      <c r="S68" s="219"/>
      <c r="T68" s="219"/>
      <c r="U68" s="219"/>
      <c r="V68" s="219"/>
      <c r="W68" s="219"/>
      <c r="X68" s="219"/>
      <c r="Y68" s="219"/>
      <c r="Z68" s="219"/>
      <c r="AA68" s="219"/>
      <c r="AB68" s="219"/>
      <c r="AC68" s="219"/>
      <c r="AD68" s="219"/>
      <c r="AE68" s="219"/>
      <c r="AF68" s="266"/>
      <c r="AG68" s="263"/>
      <c r="AH68" s="222"/>
      <c r="AI68" s="222"/>
      <c r="AJ68" s="266"/>
      <c r="AK68" s="266"/>
      <c r="AL68" s="266"/>
    </row>
    <row r="69" spans="1:38" s="220" customFormat="1" ht="13.15" hidden="1" customHeight="1">
      <c r="A69" s="301">
        <v>31</v>
      </c>
      <c r="B69" s="300">
        <v>44767</v>
      </c>
      <c r="C69" s="303"/>
      <c r="D69" s="303" t="s">
        <v>949</v>
      </c>
      <c r="E69" s="301" t="s">
        <v>558</v>
      </c>
      <c r="F69" s="301">
        <v>2320</v>
      </c>
      <c r="G69" s="301">
        <v>2270</v>
      </c>
      <c r="H69" s="304">
        <v>2349</v>
      </c>
      <c r="I69" s="304" t="s">
        <v>950</v>
      </c>
      <c r="J69" s="305" t="s">
        <v>952</v>
      </c>
      <c r="K69" s="304">
        <f t="shared" si="69"/>
        <v>29</v>
      </c>
      <c r="L69" s="306">
        <f t="shared" si="67"/>
        <v>411.07500000000005</v>
      </c>
      <c r="M69" s="307">
        <f t="shared" si="68"/>
        <v>6838.9250000000002</v>
      </c>
      <c r="N69" s="304">
        <v>250</v>
      </c>
      <c r="O69" s="305" t="s">
        <v>556</v>
      </c>
      <c r="P69" s="300">
        <v>44769</v>
      </c>
      <c r="Q69" s="222"/>
      <c r="R69" s="226" t="s">
        <v>557</v>
      </c>
      <c r="S69" s="219"/>
      <c r="T69" s="219"/>
      <c r="U69" s="219"/>
      <c r="V69" s="219"/>
      <c r="W69" s="219"/>
      <c r="X69" s="219"/>
      <c r="Y69" s="219"/>
      <c r="Z69" s="219"/>
      <c r="AA69" s="219"/>
      <c r="AB69" s="219"/>
      <c r="AC69" s="219"/>
      <c r="AD69" s="219"/>
      <c r="AE69" s="219"/>
      <c r="AF69" s="266"/>
      <c r="AG69" s="263"/>
      <c r="AH69" s="222"/>
      <c r="AI69" s="222"/>
      <c r="AJ69" s="266"/>
      <c r="AK69" s="266"/>
      <c r="AL69" s="266"/>
    </row>
    <row r="70" spans="1:38" s="220" customFormat="1" ht="13.15" hidden="1" customHeight="1">
      <c r="A70" s="355">
        <v>32</v>
      </c>
      <c r="B70" s="343">
        <v>44768</v>
      </c>
      <c r="C70" s="356"/>
      <c r="D70" s="356" t="s">
        <v>951</v>
      </c>
      <c r="E70" s="355" t="s">
        <v>558</v>
      </c>
      <c r="F70" s="355">
        <v>773.5</v>
      </c>
      <c r="G70" s="355">
        <v>758</v>
      </c>
      <c r="H70" s="340">
        <v>761</v>
      </c>
      <c r="I70" s="340" t="s">
        <v>666</v>
      </c>
      <c r="J70" s="339" t="s">
        <v>903</v>
      </c>
      <c r="K70" s="340">
        <f t="shared" ref="K70:K73" si="70">H70-F70</f>
        <v>-12.5</v>
      </c>
      <c r="L70" s="341">
        <f t="shared" ref="L70:L73" si="71">(H70*N70)*0.07%</f>
        <v>452.79500000000007</v>
      </c>
      <c r="M70" s="342">
        <f t="shared" ref="M70:M73" si="72">(K70*N70)-L70</f>
        <v>-11077.795</v>
      </c>
      <c r="N70" s="340">
        <v>850</v>
      </c>
      <c r="O70" s="339" t="s">
        <v>568</v>
      </c>
      <c r="P70" s="343">
        <v>44768</v>
      </c>
      <c r="Q70" s="222"/>
      <c r="R70" s="226" t="s">
        <v>830</v>
      </c>
      <c r="S70" s="219"/>
      <c r="T70" s="219"/>
      <c r="U70" s="219"/>
      <c r="V70" s="219"/>
      <c r="W70" s="219"/>
      <c r="X70" s="219"/>
      <c r="Y70" s="219"/>
      <c r="Z70" s="219"/>
      <c r="AA70" s="219"/>
      <c r="AB70" s="219"/>
      <c r="AC70" s="219"/>
      <c r="AD70" s="219"/>
      <c r="AE70" s="219"/>
      <c r="AF70" s="266"/>
      <c r="AG70" s="263"/>
      <c r="AH70" s="222"/>
      <c r="AI70" s="222"/>
      <c r="AJ70" s="266"/>
      <c r="AK70" s="266"/>
      <c r="AL70" s="266"/>
    </row>
    <row r="71" spans="1:38" s="220" customFormat="1" ht="13.15" hidden="1" customHeight="1">
      <c r="A71" s="301">
        <v>33</v>
      </c>
      <c r="B71" s="300">
        <v>44770</v>
      </c>
      <c r="C71" s="303"/>
      <c r="D71" s="303" t="s">
        <v>953</v>
      </c>
      <c r="E71" s="301" t="s">
        <v>558</v>
      </c>
      <c r="F71" s="301">
        <v>2240</v>
      </c>
      <c r="G71" s="301">
        <v>2170</v>
      </c>
      <c r="H71" s="304">
        <v>2290</v>
      </c>
      <c r="I71" s="304" t="s">
        <v>954</v>
      </c>
      <c r="J71" s="305" t="s">
        <v>959</v>
      </c>
      <c r="K71" s="304">
        <f t="shared" si="70"/>
        <v>50</v>
      </c>
      <c r="L71" s="306">
        <f t="shared" si="71"/>
        <v>280.52500000000003</v>
      </c>
      <c r="M71" s="307">
        <f t="shared" si="72"/>
        <v>8469.4750000000004</v>
      </c>
      <c r="N71" s="304">
        <v>175</v>
      </c>
      <c r="O71" s="305" t="s">
        <v>556</v>
      </c>
      <c r="P71" s="300">
        <v>44771</v>
      </c>
      <c r="Q71" s="222"/>
      <c r="R71" s="226" t="s">
        <v>830</v>
      </c>
      <c r="S71" s="219"/>
      <c r="T71" s="219"/>
      <c r="U71" s="219"/>
      <c r="V71" s="219"/>
      <c r="W71" s="219"/>
      <c r="X71" s="219"/>
      <c r="Y71" s="219"/>
      <c r="Z71" s="219"/>
      <c r="AA71" s="219"/>
      <c r="AB71" s="219"/>
      <c r="AC71" s="219"/>
      <c r="AD71" s="219"/>
      <c r="AE71" s="219"/>
      <c r="AF71" s="266"/>
      <c r="AG71" s="263"/>
      <c r="AH71" s="222"/>
      <c r="AI71" s="222"/>
      <c r="AJ71" s="266"/>
      <c r="AK71" s="266"/>
      <c r="AL71" s="266"/>
    </row>
    <row r="72" spans="1:38" s="220" customFormat="1" ht="13.15" hidden="1" customHeight="1">
      <c r="A72" s="301">
        <v>34</v>
      </c>
      <c r="B72" s="300">
        <v>44770</v>
      </c>
      <c r="C72" s="303"/>
      <c r="D72" s="303" t="s">
        <v>955</v>
      </c>
      <c r="E72" s="301" t="s">
        <v>558</v>
      </c>
      <c r="F72" s="301">
        <v>1031</v>
      </c>
      <c r="G72" s="301">
        <v>1005</v>
      </c>
      <c r="H72" s="304">
        <v>1049</v>
      </c>
      <c r="I72" s="304" t="s">
        <v>956</v>
      </c>
      <c r="J72" s="305" t="s">
        <v>960</v>
      </c>
      <c r="K72" s="304">
        <f t="shared" si="70"/>
        <v>18</v>
      </c>
      <c r="L72" s="306">
        <f t="shared" si="71"/>
        <v>367.15000000000003</v>
      </c>
      <c r="M72" s="307">
        <f t="shared" si="72"/>
        <v>8632.85</v>
      </c>
      <c r="N72" s="304">
        <v>500</v>
      </c>
      <c r="O72" s="305" t="s">
        <v>556</v>
      </c>
      <c r="P72" s="300">
        <v>44771</v>
      </c>
      <c r="Q72" s="222"/>
      <c r="R72" s="226" t="s">
        <v>557</v>
      </c>
      <c r="S72" s="219"/>
      <c r="T72" s="219"/>
      <c r="U72" s="219"/>
      <c r="V72" s="219"/>
      <c r="W72" s="219"/>
      <c r="X72" s="219"/>
      <c r="Y72" s="219"/>
      <c r="Z72" s="219"/>
      <c r="AA72" s="219"/>
      <c r="AB72" s="219"/>
      <c r="AC72" s="219"/>
      <c r="AD72" s="219"/>
      <c r="AE72" s="219"/>
      <c r="AF72" s="266"/>
      <c r="AG72" s="263"/>
      <c r="AH72" s="222"/>
      <c r="AI72" s="222"/>
      <c r="AJ72" s="266"/>
      <c r="AK72" s="266"/>
      <c r="AL72" s="266"/>
    </row>
    <row r="73" spans="1:38" s="220" customFormat="1" ht="13.15" hidden="1" customHeight="1">
      <c r="A73" s="301">
        <v>35</v>
      </c>
      <c r="B73" s="300">
        <v>44770</v>
      </c>
      <c r="C73" s="303"/>
      <c r="D73" s="303" t="s">
        <v>949</v>
      </c>
      <c r="E73" s="301" t="s">
        <v>558</v>
      </c>
      <c r="F73" s="301">
        <v>2400</v>
      </c>
      <c r="G73" s="301">
        <v>2349</v>
      </c>
      <c r="H73" s="304">
        <v>2435</v>
      </c>
      <c r="I73" s="304" t="s">
        <v>957</v>
      </c>
      <c r="J73" s="305" t="s">
        <v>961</v>
      </c>
      <c r="K73" s="304">
        <f t="shared" si="70"/>
        <v>35</v>
      </c>
      <c r="L73" s="306">
        <f t="shared" si="71"/>
        <v>426.12500000000006</v>
      </c>
      <c r="M73" s="307">
        <f t="shared" si="72"/>
        <v>8323.875</v>
      </c>
      <c r="N73" s="304">
        <v>250</v>
      </c>
      <c r="O73" s="305" t="s">
        <v>556</v>
      </c>
      <c r="P73" s="300">
        <v>44771</v>
      </c>
      <c r="Q73" s="222"/>
      <c r="R73" s="226" t="s">
        <v>830</v>
      </c>
      <c r="S73" s="219"/>
      <c r="T73" s="219"/>
      <c r="U73" s="219"/>
      <c r="V73" s="219"/>
      <c r="W73" s="219"/>
      <c r="X73" s="219"/>
      <c r="Y73" s="219"/>
      <c r="Z73" s="219"/>
      <c r="AA73" s="219"/>
      <c r="AB73" s="219"/>
      <c r="AC73" s="219"/>
      <c r="AD73" s="219"/>
      <c r="AE73" s="219"/>
      <c r="AF73" s="266"/>
      <c r="AG73" s="263"/>
      <c r="AH73" s="222"/>
      <c r="AI73" s="222"/>
      <c r="AJ73" s="266"/>
      <c r="AK73" s="266"/>
      <c r="AL73" s="266"/>
    </row>
    <row r="74" spans="1:38" s="220" customFormat="1" ht="13.15" hidden="1" customHeight="1">
      <c r="A74" s="301">
        <v>36</v>
      </c>
      <c r="B74" s="300">
        <v>44771</v>
      </c>
      <c r="C74" s="303"/>
      <c r="D74" s="303" t="s">
        <v>962</v>
      </c>
      <c r="E74" s="301" t="s">
        <v>893</v>
      </c>
      <c r="F74" s="301">
        <v>535</v>
      </c>
      <c r="G74" s="301">
        <v>544</v>
      </c>
      <c r="H74" s="304">
        <v>529.5</v>
      </c>
      <c r="I74" s="304" t="s">
        <v>963</v>
      </c>
      <c r="J74" s="305" t="s">
        <v>964</v>
      </c>
      <c r="K74" s="304">
        <f>F74-H74</f>
        <v>5.5</v>
      </c>
      <c r="L74" s="306">
        <f t="shared" ref="L74:L75" si="73">(H74*N74)*0.07%</f>
        <v>555.97500000000014</v>
      </c>
      <c r="M74" s="307">
        <f t="shared" ref="M74:M75" si="74">(K74*N74)-L74</f>
        <v>7694.0249999999996</v>
      </c>
      <c r="N74" s="304">
        <v>1500</v>
      </c>
      <c r="O74" s="305" t="s">
        <v>556</v>
      </c>
      <c r="P74" s="300">
        <v>44771</v>
      </c>
      <c r="Q74" s="222"/>
      <c r="R74" s="226" t="s">
        <v>557</v>
      </c>
      <c r="S74" s="219"/>
      <c r="T74" s="219"/>
      <c r="U74" s="219"/>
      <c r="V74" s="219"/>
      <c r="W74" s="219"/>
      <c r="X74" s="219"/>
      <c r="Y74" s="219"/>
      <c r="Z74" s="219"/>
      <c r="AA74" s="219"/>
      <c r="AB74" s="219"/>
      <c r="AC74" s="219"/>
      <c r="AD74" s="219"/>
      <c r="AE74" s="219"/>
      <c r="AF74" s="266"/>
      <c r="AG74" s="263"/>
      <c r="AH74" s="222"/>
      <c r="AI74" s="222"/>
      <c r="AJ74" s="266"/>
      <c r="AK74" s="266"/>
      <c r="AL74" s="266"/>
    </row>
    <row r="75" spans="1:38" s="220" customFormat="1" ht="13.15" customHeight="1">
      <c r="A75" s="301">
        <v>1</v>
      </c>
      <c r="B75" s="300">
        <v>44771</v>
      </c>
      <c r="C75" s="303"/>
      <c r="D75" s="303" t="s">
        <v>965</v>
      </c>
      <c r="E75" s="301" t="s">
        <v>558</v>
      </c>
      <c r="F75" s="301">
        <v>159.35</v>
      </c>
      <c r="G75" s="301">
        <v>155</v>
      </c>
      <c r="H75" s="304">
        <v>162.30000000000001</v>
      </c>
      <c r="I75" s="304" t="s">
        <v>966</v>
      </c>
      <c r="J75" s="305" t="s">
        <v>974</v>
      </c>
      <c r="K75" s="304">
        <f t="shared" ref="K75" si="75">H75-F75</f>
        <v>2.9500000000000171</v>
      </c>
      <c r="L75" s="306">
        <f t="shared" si="73"/>
        <v>426.03750000000008</v>
      </c>
      <c r="M75" s="307">
        <f t="shared" si="74"/>
        <v>10636.462500000063</v>
      </c>
      <c r="N75" s="304">
        <v>3750</v>
      </c>
      <c r="O75" s="305" t="s">
        <v>556</v>
      </c>
      <c r="P75" s="300">
        <v>44774</v>
      </c>
      <c r="Q75" s="222"/>
      <c r="R75" s="226" t="s">
        <v>557</v>
      </c>
      <c r="S75" s="219"/>
      <c r="T75" s="219"/>
      <c r="U75" s="219"/>
      <c r="V75" s="219"/>
      <c r="W75" s="219"/>
      <c r="X75" s="219"/>
      <c r="Y75" s="219"/>
      <c r="Z75" s="219"/>
      <c r="AA75" s="219"/>
      <c r="AB75" s="219"/>
      <c r="AC75" s="219"/>
      <c r="AD75" s="219"/>
      <c r="AE75" s="219"/>
      <c r="AF75" s="266"/>
      <c r="AG75" s="263"/>
      <c r="AH75" s="222"/>
      <c r="AI75" s="222"/>
      <c r="AJ75" s="266"/>
      <c r="AK75" s="266"/>
      <c r="AL75" s="266"/>
    </row>
    <row r="76" spans="1:38" s="220" customFormat="1" ht="13.15" customHeight="1">
      <c r="A76" s="435">
        <v>2</v>
      </c>
      <c r="B76" s="442">
        <v>44771</v>
      </c>
      <c r="C76" s="356"/>
      <c r="D76" s="356" t="s">
        <v>967</v>
      </c>
      <c r="E76" s="355" t="s">
        <v>893</v>
      </c>
      <c r="F76" s="355">
        <v>17130</v>
      </c>
      <c r="G76" s="435">
        <v>17350</v>
      </c>
      <c r="H76" s="340">
        <v>17350</v>
      </c>
      <c r="I76" s="437">
        <v>16900</v>
      </c>
      <c r="J76" s="440" t="s">
        <v>973</v>
      </c>
      <c r="K76" s="367">
        <f>F76-H76</f>
        <v>-220</v>
      </c>
      <c r="L76" s="341">
        <f t="shared" ref="L76" si="76">(H76*N76)*0.07%</f>
        <v>607.25000000000011</v>
      </c>
      <c r="M76" s="435">
        <f>(-171.5*N76)-707</f>
        <v>-9282</v>
      </c>
      <c r="N76" s="435">
        <v>50</v>
      </c>
      <c r="O76" s="437" t="s">
        <v>568</v>
      </c>
      <c r="P76" s="439">
        <v>44774</v>
      </c>
      <c r="Q76" s="222"/>
      <c r="R76" s="226" t="s">
        <v>557</v>
      </c>
      <c r="S76" s="219"/>
      <c r="T76" s="219"/>
      <c r="U76" s="219"/>
      <c r="V76" s="219"/>
      <c r="W76" s="219"/>
      <c r="X76" s="219"/>
      <c r="Y76" s="219"/>
      <c r="Z76" s="219"/>
      <c r="AA76" s="219"/>
      <c r="AB76" s="219"/>
      <c r="AC76" s="219"/>
      <c r="AD76" s="219"/>
      <c r="AE76" s="219"/>
      <c r="AF76" s="266"/>
      <c r="AG76" s="263"/>
      <c r="AH76" s="222"/>
      <c r="AI76" s="222"/>
      <c r="AJ76" s="266"/>
      <c r="AK76" s="266"/>
      <c r="AL76" s="266"/>
    </row>
    <row r="77" spans="1:38" s="220" customFormat="1" ht="13.15" customHeight="1">
      <c r="A77" s="436"/>
      <c r="B77" s="443"/>
      <c r="C77" s="356"/>
      <c r="D77" s="356" t="s">
        <v>968</v>
      </c>
      <c r="E77" s="355" t="s">
        <v>893</v>
      </c>
      <c r="F77" s="355">
        <v>67.5</v>
      </c>
      <c r="G77" s="436"/>
      <c r="H77" s="340">
        <v>19</v>
      </c>
      <c r="I77" s="438"/>
      <c r="J77" s="441"/>
      <c r="K77" s="367">
        <f>F77-H77</f>
        <v>48.5</v>
      </c>
      <c r="L77" s="355">
        <v>100</v>
      </c>
      <c r="M77" s="436"/>
      <c r="N77" s="436"/>
      <c r="O77" s="438"/>
      <c r="P77" s="438"/>
      <c r="Q77" s="222"/>
      <c r="R77" s="226"/>
      <c r="S77" s="219"/>
      <c r="T77" s="219"/>
      <c r="U77" s="219"/>
      <c r="V77" s="219"/>
      <c r="W77" s="219"/>
      <c r="X77" s="219"/>
      <c r="Y77" s="219"/>
      <c r="Z77" s="219"/>
      <c r="AA77" s="219"/>
      <c r="AB77" s="219"/>
      <c r="AC77" s="219"/>
      <c r="AD77" s="219"/>
      <c r="AE77" s="219"/>
      <c r="AF77" s="266"/>
      <c r="AG77" s="263"/>
      <c r="AH77" s="222"/>
      <c r="AI77" s="222"/>
      <c r="AJ77" s="266"/>
      <c r="AK77" s="266"/>
      <c r="AL77" s="266"/>
    </row>
    <row r="78" spans="1:38" s="220" customFormat="1" ht="13.15" customHeight="1">
      <c r="A78" s="324">
        <v>3</v>
      </c>
      <c r="B78" s="350">
        <v>44774</v>
      </c>
      <c r="C78" s="303"/>
      <c r="D78" s="303" t="s">
        <v>975</v>
      </c>
      <c r="E78" s="301" t="s">
        <v>558</v>
      </c>
      <c r="F78" s="301">
        <v>1581.5</v>
      </c>
      <c r="G78" s="324">
        <v>1535</v>
      </c>
      <c r="H78" s="304">
        <v>1605</v>
      </c>
      <c r="I78" s="374" t="s">
        <v>976</v>
      </c>
      <c r="J78" s="305" t="s">
        <v>1010</v>
      </c>
      <c r="K78" s="304">
        <f t="shared" ref="K78" si="77">H78-F78</f>
        <v>23.5</v>
      </c>
      <c r="L78" s="306">
        <f t="shared" ref="L78" si="78">(H78*N78)*0.07%</f>
        <v>393.22500000000008</v>
      </c>
      <c r="M78" s="307">
        <f t="shared" ref="M78" si="79">(K78*N78)-L78</f>
        <v>7831.7749999999996</v>
      </c>
      <c r="N78" s="304">
        <v>350</v>
      </c>
      <c r="O78" s="305" t="s">
        <v>556</v>
      </c>
      <c r="P78" s="300">
        <v>44778</v>
      </c>
      <c r="Q78" s="222"/>
      <c r="R78" s="226" t="s">
        <v>830</v>
      </c>
      <c r="S78" s="219"/>
      <c r="T78" s="219"/>
      <c r="U78" s="219"/>
      <c r="V78" s="219"/>
      <c r="W78" s="219"/>
      <c r="X78" s="219"/>
      <c r="Y78" s="219"/>
      <c r="Z78" s="219"/>
      <c r="AA78" s="219"/>
      <c r="AB78" s="219"/>
      <c r="AC78" s="219"/>
      <c r="AD78" s="219"/>
      <c r="AE78" s="219"/>
      <c r="AF78" s="266"/>
      <c r="AG78" s="263"/>
      <c r="AH78" s="222"/>
      <c r="AI78" s="222"/>
      <c r="AJ78" s="266"/>
      <c r="AK78" s="266"/>
      <c r="AL78" s="266"/>
    </row>
    <row r="79" spans="1:38" s="220" customFormat="1" ht="13.15" customHeight="1">
      <c r="A79" s="301">
        <v>4</v>
      </c>
      <c r="B79" s="300">
        <v>44775</v>
      </c>
      <c r="C79" s="303"/>
      <c r="D79" s="303" t="s">
        <v>985</v>
      </c>
      <c r="E79" s="301" t="s">
        <v>558</v>
      </c>
      <c r="F79" s="301">
        <v>3050</v>
      </c>
      <c r="G79" s="301">
        <v>2995</v>
      </c>
      <c r="H79" s="304">
        <v>3080</v>
      </c>
      <c r="I79" s="304" t="s">
        <v>986</v>
      </c>
      <c r="J79" s="305" t="s">
        <v>571</v>
      </c>
      <c r="K79" s="304">
        <f t="shared" ref="K79" si="80">H79-F79</f>
        <v>30</v>
      </c>
      <c r="L79" s="306">
        <f t="shared" ref="L79" si="81">(H79*N79)*0.07%</f>
        <v>539.00000000000011</v>
      </c>
      <c r="M79" s="307">
        <f t="shared" ref="M79" si="82">(K79*N79)-L79</f>
        <v>6961</v>
      </c>
      <c r="N79" s="304">
        <v>250</v>
      </c>
      <c r="O79" s="305" t="s">
        <v>556</v>
      </c>
      <c r="P79" s="300">
        <v>44776</v>
      </c>
      <c r="Q79" s="222"/>
      <c r="R79" s="226" t="s">
        <v>557</v>
      </c>
      <c r="S79" s="219"/>
      <c r="T79" s="219"/>
      <c r="U79" s="219"/>
      <c r="V79" s="219"/>
      <c r="W79" s="219"/>
      <c r="X79" s="219"/>
      <c r="Y79" s="219"/>
      <c r="Z79" s="219"/>
      <c r="AA79" s="219"/>
      <c r="AB79" s="219"/>
      <c r="AC79" s="219"/>
      <c r="AD79" s="219"/>
      <c r="AE79" s="219"/>
      <c r="AF79" s="266"/>
      <c r="AG79" s="263"/>
      <c r="AH79" s="222"/>
      <c r="AI79" s="222"/>
      <c r="AJ79" s="266"/>
      <c r="AK79" s="266"/>
      <c r="AL79" s="266"/>
    </row>
    <row r="80" spans="1:38" s="220" customFormat="1" ht="13.15" customHeight="1">
      <c r="A80" s="324">
        <v>5</v>
      </c>
      <c r="B80" s="350">
        <v>44776</v>
      </c>
      <c r="C80" s="303"/>
      <c r="D80" s="303" t="s">
        <v>967</v>
      </c>
      <c r="E80" s="301" t="s">
        <v>893</v>
      </c>
      <c r="F80" s="301">
        <v>17370</v>
      </c>
      <c r="G80" s="324">
        <v>17530</v>
      </c>
      <c r="H80" s="304">
        <v>17270</v>
      </c>
      <c r="I80" s="374">
        <v>17000</v>
      </c>
      <c r="J80" s="305" t="s">
        <v>819</v>
      </c>
      <c r="K80" s="304">
        <f>F80-H80</f>
        <v>100</v>
      </c>
      <c r="L80" s="306">
        <f t="shared" ref="L80:L81" si="83">(H80*N80)*0.07%</f>
        <v>604.45000000000005</v>
      </c>
      <c r="M80" s="307">
        <f t="shared" ref="M80:M81" si="84">(K80*N80)-L80</f>
        <v>4395.55</v>
      </c>
      <c r="N80" s="304">
        <v>50</v>
      </c>
      <c r="O80" s="305" t="s">
        <v>556</v>
      </c>
      <c r="P80" s="300">
        <v>44776</v>
      </c>
      <c r="Q80" s="222"/>
      <c r="R80" s="226" t="s">
        <v>557</v>
      </c>
      <c r="S80" s="219"/>
      <c r="T80" s="219"/>
      <c r="U80" s="219"/>
      <c r="V80" s="219"/>
      <c r="W80" s="219"/>
      <c r="X80" s="219"/>
      <c r="Y80" s="219"/>
      <c r="Z80" s="219"/>
      <c r="AA80" s="219"/>
      <c r="AB80" s="219"/>
      <c r="AC80" s="219"/>
      <c r="AD80" s="219"/>
      <c r="AE80" s="219"/>
      <c r="AF80" s="266"/>
      <c r="AG80" s="263"/>
      <c r="AH80" s="222"/>
      <c r="AI80" s="222"/>
      <c r="AJ80" s="266"/>
      <c r="AK80" s="266"/>
      <c r="AL80" s="266"/>
    </row>
    <row r="81" spans="1:38" s="220" customFormat="1" ht="13.15" customHeight="1">
      <c r="A81" s="324">
        <v>6</v>
      </c>
      <c r="B81" s="350">
        <v>44776</v>
      </c>
      <c r="C81" s="303"/>
      <c r="D81" s="303" t="s">
        <v>988</v>
      </c>
      <c r="E81" s="301" t="s">
        <v>893</v>
      </c>
      <c r="F81" s="301">
        <v>1800</v>
      </c>
      <c r="G81" s="324">
        <v>1840</v>
      </c>
      <c r="H81" s="396">
        <v>1787.5</v>
      </c>
      <c r="I81" s="304" t="s">
        <v>989</v>
      </c>
      <c r="J81" s="305" t="s">
        <v>1003</v>
      </c>
      <c r="K81" s="304">
        <f>F81-H81</f>
        <v>12.5</v>
      </c>
      <c r="L81" s="306">
        <f t="shared" si="83"/>
        <v>375.37500000000006</v>
      </c>
      <c r="M81" s="307">
        <f t="shared" si="84"/>
        <v>3374.625</v>
      </c>
      <c r="N81" s="304">
        <v>300</v>
      </c>
      <c r="O81" s="305" t="s">
        <v>556</v>
      </c>
      <c r="P81" s="300">
        <v>44777</v>
      </c>
      <c r="Q81" s="222"/>
      <c r="R81" s="226" t="s">
        <v>557</v>
      </c>
      <c r="S81" s="219"/>
      <c r="T81" s="219"/>
      <c r="U81" s="219"/>
      <c r="V81" s="219"/>
      <c r="W81" s="219"/>
      <c r="X81" s="219"/>
      <c r="Y81" s="219"/>
      <c r="Z81" s="219"/>
      <c r="AA81" s="219"/>
      <c r="AB81" s="219"/>
      <c r="AC81" s="219"/>
      <c r="AD81" s="219"/>
      <c r="AE81" s="219"/>
      <c r="AF81" s="266"/>
      <c r="AG81" s="263"/>
      <c r="AH81" s="222"/>
      <c r="AI81" s="222"/>
      <c r="AJ81" s="266"/>
      <c r="AK81" s="266"/>
      <c r="AL81" s="266"/>
    </row>
    <row r="82" spans="1:38" s="220" customFormat="1" ht="13.15" customHeight="1">
      <c r="A82" s="324">
        <v>7</v>
      </c>
      <c r="B82" s="350">
        <v>44776</v>
      </c>
      <c r="C82" s="303"/>
      <c r="D82" s="303" t="s">
        <v>967</v>
      </c>
      <c r="E82" s="301" t="s">
        <v>893</v>
      </c>
      <c r="F82" s="301">
        <v>17340</v>
      </c>
      <c r="G82" s="324">
        <v>17510</v>
      </c>
      <c r="H82" s="304">
        <v>17210</v>
      </c>
      <c r="I82" s="374">
        <v>17000</v>
      </c>
      <c r="J82" s="305" t="s">
        <v>998</v>
      </c>
      <c r="K82" s="304">
        <f>F82-H82</f>
        <v>130</v>
      </c>
      <c r="L82" s="306">
        <f t="shared" ref="L82:L83" si="85">(H82*N82)*0.07%</f>
        <v>602.35000000000014</v>
      </c>
      <c r="M82" s="307">
        <f t="shared" ref="M82:M83" si="86">(K82*N82)-L82</f>
        <v>5897.65</v>
      </c>
      <c r="N82" s="304">
        <v>50</v>
      </c>
      <c r="O82" s="305" t="s">
        <v>556</v>
      </c>
      <c r="P82" s="300">
        <v>44777</v>
      </c>
      <c r="Q82" s="222"/>
      <c r="R82" s="226" t="s">
        <v>557</v>
      </c>
      <c r="S82" s="219"/>
      <c r="T82" s="219"/>
      <c r="U82" s="219"/>
      <c r="V82" s="219"/>
      <c r="W82" s="219"/>
      <c r="X82" s="219"/>
      <c r="Y82" s="219"/>
      <c r="Z82" s="219"/>
      <c r="AA82" s="219"/>
      <c r="AB82" s="219"/>
      <c r="AC82" s="219"/>
      <c r="AD82" s="219"/>
      <c r="AE82" s="219"/>
      <c r="AF82" s="266"/>
      <c r="AG82" s="263"/>
      <c r="AH82" s="222"/>
      <c r="AI82" s="222"/>
      <c r="AJ82" s="266"/>
      <c r="AK82" s="266"/>
      <c r="AL82" s="266"/>
    </row>
    <row r="83" spans="1:38" s="220" customFormat="1" ht="13.15" customHeight="1">
      <c r="A83" s="386">
        <v>8</v>
      </c>
      <c r="B83" s="388">
        <v>44776</v>
      </c>
      <c r="C83" s="356"/>
      <c r="D83" s="356" t="s">
        <v>990</v>
      </c>
      <c r="E83" s="355" t="s">
        <v>558</v>
      </c>
      <c r="F83" s="355">
        <v>630</v>
      </c>
      <c r="G83" s="386">
        <v>615</v>
      </c>
      <c r="H83" s="340">
        <v>616</v>
      </c>
      <c r="I83" s="387" t="s">
        <v>991</v>
      </c>
      <c r="J83" s="339" t="s">
        <v>999</v>
      </c>
      <c r="K83" s="340">
        <f t="shared" ref="K83" si="87">H83-F83</f>
        <v>-14</v>
      </c>
      <c r="L83" s="341">
        <f t="shared" si="85"/>
        <v>323.40000000000003</v>
      </c>
      <c r="M83" s="342">
        <f t="shared" si="86"/>
        <v>-10823.4</v>
      </c>
      <c r="N83" s="340">
        <v>750</v>
      </c>
      <c r="O83" s="339" t="s">
        <v>568</v>
      </c>
      <c r="P83" s="343">
        <v>44777</v>
      </c>
      <c r="Q83" s="222"/>
      <c r="R83" s="226" t="s">
        <v>830</v>
      </c>
      <c r="S83" s="219"/>
      <c r="T83" s="219"/>
      <c r="U83" s="219"/>
      <c r="V83" s="219"/>
      <c r="W83" s="219"/>
      <c r="X83" s="219"/>
      <c r="Y83" s="219"/>
      <c r="Z83" s="219"/>
      <c r="AA83" s="219"/>
      <c r="AB83" s="219"/>
      <c r="AC83" s="219"/>
      <c r="AD83" s="219"/>
      <c r="AE83" s="219"/>
      <c r="AF83" s="266"/>
      <c r="AG83" s="263"/>
      <c r="AH83" s="222"/>
      <c r="AI83" s="222"/>
      <c r="AJ83" s="266"/>
      <c r="AK83" s="266"/>
      <c r="AL83" s="266"/>
    </row>
    <row r="84" spans="1:38" s="220" customFormat="1" ht="13.15" customHeight="1">
      <c r="A84" s="324">
        <v>9</v>
      </c>
      <c r="B84" s="350">
        <v>44776</v>
      </c>
      <c r="C84" s="303"/>
      <c r="D84" s="303" t="s">
        <v>992</v>
      </c>
      <c r="E84" s="301" t="s">
        <v>558</v>
      </c>
      <c r="F84" s="301">
        <v>2380</v>
      </c>
      <c r="G84" s="324">
        <v>2340</v>
      </c>
      <c r="H84" s="304">
        <v>2415</v>
      </c>
      <c r="I84" s="374" t="s">
        <v>993</v>
      </c>
      <c r="J84" s="305" t="s">
        <v>961</v>
      </c>
      <c r="K84" s="304">
        <f t="shared" ref="K84" si="88">H84-F84</f>
        <v>35</v>
      </c>
      <c r="L84" s="306">
        <f t="shared" ref="L84:L85" si="89">(H84*N84)*0.07%</f>
        <v>507.15000000000009</v>
      </c>
      <c r="M84" s="307">
        <f t="shared" ref="M84:M85" si="90">(K84*N84)-L84</f>
        <v>9992.85</v>
      </c>
      <c r="N84" s="304">
        <v>300</v>
      </c>
      <c r="O84" s="305" t="s">
        <v>556</v>
      </c>
      <c r="P84" s="300">
        <v>44777</v>
      </c>
      <c r="Q84" s="222"/>
      <c r="R84" s="226" t="s">
        <v>557</v>
      </c>
      <c r="S84" s="219"/>
      <c r="T84" s="219"/>
      <c r="U84" s="219"/>
      <c r="V84" s="219"/>
      <c r="W84" s="219"/>
      <c r="X84" s="219"/>
      <c r="Y84" s="219"/>
      <c r="Z84" s="219"/>
      <c r="AA84" s="219"/>
      <c r="AB84" s="219"/>
      <c r="AC84" s="219"/>
      <c r="AD84" s="219"/>
      <c r="AE84" s="219"/>
      <c r="AF84" s="266"/>
      <c r="AG84" s="263"/>
      <c r="AH84" s="222"/>
      <c r="AI84" s="222"/>
      <c r="AJ84" s="266"/>
      <c r="AK84" s="266"/>
      <c r="AL84" s="266"/>
    </row>
    <row r="85" spans="1:38" s="220" customFormat="1" ht="13.15" customHeight="1">
      <c r="A85" s="407">
        <v>10</v>
      </c>
      <c r="B85" s="409">
        <v>44777</v>
      </c>
      <c r="C85" s="356"/>
      <c r="D85" s="356" t="s">
        <v>967</v>
      </c>
      <c r="E85" s="355" t="s">
        <v>893</v>
      </c>
      <c r="F85" s="355">
        <v>17375</v>
      </c>
      <c r="G85" s="407">
        <v>17530</v>
      </c>
      <c r="H85" s="340">
        <v>17530</v>
      </c>
      <c r="I85" s="408">
        <v>17000</v>
      </c>
      <c r="J85" s="339" t="s">
        <v>1022</v>
      </c>
      <c r="K85" s="340">
        <f>F85-H85</f>
        <v>-155</v>
      </c>
      <c r="L85" s="341">
        <f t="shared" si="89"/>
        <v>613.55000000000007</v>
      </c>
      <c r="M85" s="342">
        <f t="shared" si="90"/>
        <v>-8363.5499999999993</v>
      </c>
      <c r="N85" s="340">
        <v>50</v>
      </c>
      <c r="O85" s="339" t="s">
        <v>568</v>
      </c>
      <c r="P85" s="343">
        <v>44781</v>
      </c>
      <c r="Q85" s="222"/>
      <c r="R85" s="226" t="s">
        <v>557</v>
      </c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9"/>
      <c r="AD85" s="219"/>
      <c r="AE85" s="219"/>
      <c r="AF85" s="266"/>
      <c r="AG85" s="263"/>
      <c r="AH85" s="222"/>
      <c r="AI85" s="222"/>
      <c r="AJ85" s="266"/>
      <c r="AK85" s="266"/>
      <c r="AL85" s="266"/>
    </row>
    <row r="86" spans="1:38" s="220" customFormat="1" ht="13.15" customHeight="1">
      <c r="A86" s="407">
        <v>11</v>
      </c>
      <c r="B86" s="409">
        <v>44781</v>
      </c>
      <c r="C86" s="356"/>
      <c r="D86" s="356" t="s">
        <v>1023</v>
      </c>
      <c r="E86" s="355" t="s">
        <v>893</v>
      </c>
      <c r="F86" s="355">
        <v>733</v>
      </c>
      <c r="G86" s="407">
        <v>743</v>
      </c>
      <c r="H86" s="340">
        <v>743</v>
      </c>
      <c r="I86" s="408" t="s">
        <v>1024</v>
      </c>
      <c r="J86" s="339" t="s">
        <v>1025</v>
      </c>
      <c r="K86" s="340">
        <f>F86-H86</f>
        <v>-10</v>
      </c>
      <c r="L86" s="341">
        <f t="shared" ref="L86" si="91">(H86*N86)*0.07%</f>
        <v>6241.2000000000007</v>
      </c>
      <c r="M86" s="342">
        <f t="shared" ref="M86" si="92">(K86*N86)-L86</f>
        <v>-126241.2</v>
      </c>
      <c r="N86" s="340">
        <v>12000</v>
      </c>
      <c r="O86" s="339" t="s">
        <v>568</v>
      </c>
      <c r="P86" s="343">
        <v>44781</v>
      </c>
      <c r="Q86" s="222"/>
      <c r="R86" s="226" t="s">
        <v>557</v>
      </c>
      <c r="S86" s="219"/>
      <c r="T86" s="219"/>
      <c r="U86" s="219"/>
      <c r="V86" s="219"/>
      <c r="W86" s="219"/>
      <c r="X86" s="219"/>
      <c r="Y86" s="219"/>
      <c r="Z86" s="219"/>
      <c r="AA86" s="219"/>
      <c r="AB86" s="219"/>
      <c r="AC86" s="219"/>
      <c r="AD86" s="219"/>
      <c r="AE86" s="219"/>
      <c r="AF86" s="266"/>
      <c r="AG86" s="263"/>
      <c r="AH86" s="222"/>
      <c r="AI86" s="222"/>
      <c r="AJ86" s="266"/>
      <c r="AK86" s="266"/>
      <c r="AL86" s="266"/>
    </row>
    <row r="87" spans="1:38" s="220" customFormat="1" ht="13.15" customHeight="1">
      <c r="A87" s="363">
        <v>12</v>
      </c>
      <c r="B87" s="366">
        <v>44781</v>
      </c>
      <c r="C87" s="279"/>
      <c r="D87" s="279" t="s">
        <v>1026</v>
      </c>
      <c r="E87" s="224" t="s">
        <v>893</v>
      </c>
      <c r="F87" s="224" t="s">
        <v>1027</v>
      </c>
      <c r="G87" s="363">
        <v>973</v>
      </c>
      <c r="H87" s="225"/>
      <c r="I87" s="364" t="s">
        <v>1028</v>
      </c>
      <c r="J87" s="365" t="s">
        <v>559</v>
      </c>
      <c r="K87" s="279"/>
      <c r="L87" s="224"/>
      <c r="M87" s="224"/>
      <c r="N87" s="224"/>
      <c r="O87" s="225"/>
      <c r="P87" s="225"/>
      <c r="Q87" s="222"/>
      <c r="R87" s="226" t="s">
        <v>557</v>
      </c>
      <c r="S87" s="219"/>
      <c r="T87" s="219"/>
      <c r="U87" s="219"/>
      <c r="V87" s="219"/>
      <c r="W87" s="219"/>
      <c r="X87" s="219"/>
      <c r="Y87" s="219"/>
      <c r="Z87" s="219"/>
      <c r="AA87" s="219"/>
      <c r="AB87" s="219"/>
      <c r="AC87" s="219"/>
      <c r="AD87" s="219"/>
      <c r="AE87" s="219"/>
      <c r="AF87" s="266"/>
      <c r="AG87" s="263"/>
      <c r="AH87" s="222"/>
      <c r="AI87" s="222"/>
      <c r="AJ87" s="266"/>
      <c r="AK87" s="266"/>
      <c r="AL87" s="266"/>
    </row>
    <row r="88" spans="1:38" s="220" customFormat="1" ht="13.15" customHeight="1">
      <c r="A88" s="324">
        <v>13</v>
      </c>
      <c r="B88" s="350">
        <v>44781</v>
      </c>
      <c r="C88" s="303"/>
      <c r="D88" s="303" t="s">
        <v>975</v>
      </c>
      <c r="E88" s="301" t="s">
        <v>558</v>
      </c>
      <c r="F88" s="301">
        <v>1600</v>
      </c>
      <c r="G88" s="324">
        <v>1563</v>
      </c>
      <c r="H88" s="324">
        <v>1622.5</v>
      </c>
      <c r="I88" s="374" t="s">
        <v>1029</v>
      </c>
      <c r="J88" s="305" t="s">
        <v>888</v>
      </c>
      <c r="K88" s="304">
        <f t="shared" ref="K88" si="93">H88-F88</f>
        <v>22.5</v>
      </c>
      <c r="L88" s="306">
        <f t="shared" ref="L88" si="94">(H88*N88)*0.07%</f>
        <v>397.51250000000005</v>
      </c>
      <c r="M88" s="307">
        <f t="shared" ref="M88" si="95">(K88*N88)-L88</f>
        <v>7477.4875000000002</v>
      </c>
      <c r="N88" s="304">
        <v>350</v>
      </c>
      <c r="O88" s="305" t="s">
        <v>556</v>
      </c>
      <c r="P88" s="300">
        <v>44783</v>
      </c>
      <c r="Q88" s="222"/>
      <c r="R88" s="226" t="s">
        <v>830</v>
      </c>
      <c r="S88" s="219"/>
      <c r="T88" s="219"/>
      <c r="U88" s="219"/>
      <c r="V88" s="219"/>
      <c r="W88" s="219"/>
      <c r="X88" s="219"/>
      <c r="Y88" s="219"/>
      <c r="Z88" s="219"/>
      <c r="AA88" s="219"/>
      <c r="AB88" s="219"/>
      <c r="AC88" s="219"/>
      <c r="AD88" s="219"/>
      <c r="AE88" s="219"/>
      <c r="AF88" s="266"/>
      <c r="AG88" s="263"/>
      <c r="AH88" s="222"/>
      <c r="AI88" s="222"/>
      <c r="AJ88" s="266"/>
      <c r="AK88" s="266"/>
      <c r="AL88" s="266"/>
    </row>
    <row r="89" spans="1:38" s="220" customFormat="1" ht="13.15" customHeight="1">
      <c r="A89" s="363">
        <v>14</v>
      </c>
      <c r="B89" s="366">
        <v>44783</v>
      </c>
      <c r="C89" s="279"/>
      <c r="D89" s="279" t="s">
        <v>975</v>
      </c>
      <c r="E89" s="224" t="s">
        <v>558</v>
      </c>
      <c r="F89" s="224" t="s">
        <v>1060</v>
      </c>
      <c r="G89" s="363">
        <v>1557</v>
      </c>
      <c r="H89" s="225"/>
      <c r="I89" s="364" t="s">
        <v>976</v>
      </c>
      <c r="J89" s="365" t="s">
        <v>559</v>
      </c>
      <c r="K89" s="279"/>
      <c r="L89" s="224"/>
      <c r="M89" s="224"/>
      <c r="N89" s="224"/>
      <c r="O89" s="225"/>
      <c r="P89" s="225"/>
      <c r="Q89" s="222"/>
      <c r="R89" s="226"/>
      <c r="S89" s="219"/>
      <c r="T89" s="219"/>
      <c r="U89" s="219"/>
      <c r="V89" s="219"/>
      <c r="W89" s="219"/>
      <c r="X89" s="219"/>
      <c r="Y89" s="219"/>
      <c r="Z89" s="219"/>
      <c r="AA89" s="219"/>
      <c r="AB89" s="219"/>
      <c r="AC89" s="219"/>
      <c r="AD89" s="219"/>
      <c r="AE89" s="219"/>
      <c r="AF89" s="266"/>
      <c r="AG89" s="263"/>
      <c r="AH89" s="222"/>
      <c r="AI89" s="222"/>
      <c r="AJ89" s="266"/>
      <c r="AK89" s="266"/>
      <c r="AL89" s="266"/>
    </row>
    <row r="90" spans="1:38" s="220" customFormat="1" ht="13.15" customHeight="1">
      <c r="A90" s="363">
        <v>15</v>
      </c>
      <c r="B90" s="366">
        <v>44783</v>
      </c>
      <c r="C90" s="279"/>
      <c r="D90" s="279" t="s">
        <v>1061</v>
      </c>
      <c r="E90" s="224" t="s">
        <v>558</v>
      </c>
      <c r="F90" s="224" t="s">
        <v>1062</v>
      </c>
      <c r="G90" s="363">
        <v>365</v>
      </c>
      <c r="H90" s="225"/>
      <c r="I90" s="225" t="s">
        <v>1063</v>
      </c>
      <c r="J90" s="365" t="s">
        <v>559</v>
      </c>
      <c r="K90" s="279"/>
      <c r="L90" s="224"/>
      <c r="M90" s="224"/>
      <c r="N90" s="224"/>
      <c r="O90" s="225"/>
      <c r="P90" s="225"/>
      <c r="Q90" s="222"/>
      <c r="R90" s="226"/>
      <c r="S90" s="219"/>
      <c r="T90" s="219"/>
      <c r="U90" s="219"/>
      <c r="V90" s="219"/>
      <c r="W90" s="219"/>
      <c r="X90" s="219"/>
      <c r="Y90" s="219"/>
      <c r="Z90" s="219"/>
      <c r="AA90" s="219"/>
      <c r="AB90" s="219"/>
      <c r="AC90" s="219"/>
      <c r="AD90" s="219"/>
      <c r="AE90" s="219"/>
      <c r="AF90" s="266"/>
      <c r="AG90" s="263"/>
      <c r="AH90" s="222"/>
      <c r="AI90" s="222"/>
      <c r="AJ90" s="266"/>
      <c r="AK90" s="266"/>
      <c r="AL90" s="266"/>
    </row>
    <row r="91" spans="1:38" s="220" customFormat="1" ht="12.75" customHeight="1">
      <c r="A91" s="224"/>
      <c r="B91" s="221"/>
      <c r="C91" s="279"/>
      <c r="D91" s="279"/>
      <c r="E91" s="224"/>
      <c r="F91" s="224"/>
      <c r="G91" s="224"/>
      <c r="H91" s="225"/>
      <c r="I91" s="225"/>
      <c r="J91" s="255"/>
      <c r="K91" s="279"/>
      <c r="L91" s="224"/>
      <c r="M91" s="224"/>
      <c r="N91" s="224"/>
      <c r="O91" s="225"/>
      <c r="P91" s="225"/>
      <c r="Q91" s="222"/>
      <c r="R91" s="226"/>
      <c r="S91" s="219"/>
      <c r="T91" s="219"/>
      <c r="U91" s="219"/>
      <c r="V91" s="219"/>
      <c r="W91" s="219"/>
      <c r="X91" s="219"/>
      <c r="Y91" s="219"/>
      <c r="Z91" s="219"/>
      <c r="AA91" s="219"/>
      <c r="AB91" s="219"/>
      <c r="AC91" s="219"/>
      <c r="AD91" s="219"/>
      <c r="AE91" s="219"/>
      <c r="AF91" s="266"/>
      <c r="AG91" s="263"/>
      <c r="AH91" s="222"/>
      <c r="AI91" s="222"/>
      <c r="AJ91" s="266"/>
      <c r="AK91" s="266"/>
      <c r="AL91" s="266"/>
    </row>
    <row r="92" spans="1:38" ht="13.5" customHeight="1">
      <c r="A92" s="266"/>
      <c r="B92" s="263"/>
      <c r="C92" s="222"/>
      <c r="D92" s="222"/>
      <c r="E92" s="266"/>
      <c r="F92" s="266"/>
      <c r="G92" s="266"/>
      <c r="H92" s="267"/>
      <c r="I92" s="267"/>
      <c r="J92" s="294"/>
      <c r="K92" s="267"/>
      <c r="L92" s="268"/>
      <c r="M92" s="295"/>
      <c r="N92" s="267"/>
      <c r="O92" s="296"/>
      <c r="P92" s="270"/>
      <c r="Q92" s="1"/>
      <c r="R92" s="6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1:38" ht="12.75" customHeight="1">
      <c r="A93" s="99"/>
      <c r="B93" s="100"/>
      <c r="C93" s="133"/>
      <c r="D93" s="141"/>
      <c r="E93" s="142"/>
      <c r="F93" s="99"/>
      <c r="G93" s="99"/>
      <c r="H93" s="99"/>
      <c r="I93" s="134"/>
      <c r="J93" s="134"/>
      <c r="K93" s="134"/>
      <c r="L93" s="134"/>
      <c r="M93" s="134"/>
      <c r="N93" s="134"/>
      <c r="O93" s="134"/>
      <c r="P93" s="134"/>
      <c r="Q93" s="41"/>
      <c r="R93" s="6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41"/>
      <c r="AG93" s="41"/>
      <c r="AH93" s="41"/>
      <c r="AI93" s="41"/>
      <c r="AJ93" s="41"/>
      <c r="AK93" s="41"/>
      <c r="AL93" s="41"/>
    </row>
    <row r="94" spans="1:38" ht="12.75" customHeight="1">
      <c r="A94" s="143"/>
      <c r="B94" s="100"/>
      <c r="C94" s="101"/>
      <c r="D94" s="144"/>
      <c r="E94" s="104"/>
      <c r="F94" s="104"/>
      <c r="G94" s="104"/>
      <c r="H94" s="104"/>
      <c r="I94" s="104"/>
      <c r="J94" s="6"/>
      <c r="K94" s="104"/>
      <c r="L94" s="104"/>
      <c r="M94" s="6"/>
      <c r="N94" s="1"/>
      <c r="O94" s="101"/>
      <c r="P94" s="41"/>
      <c r="Q94" s="41"/>
      <c r="R94" s="6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41"/>
      <c r="AG94" s="41"/>
      <c r="AH94" s="41"/>
      <c r="AI94" s="41"/>
      <c r="AJ94" s="41"/>
      <c r="AK94" s="41"/>
      <c r="AL94" s="41"/>
    </row>
    <row r="95" spans="1:38" ht="38.25" customHeight="1">
      <c r="A95" s="145" t="s">
        <v>578</v>
      </c>
      <c r="B95" s="145"/>
      <c r="C95" s="145"/>
      <c r="D95" s="145"/>
      <c r="E95" s="146"/>
      <c r="F95" s="104"/>
      <c r="G95" s="104"/>
      <c r="H95" s="104"/>
      <c r="I95" s="104"/>
      <c r="J95" s="1"/>
      <c r="K95" s="6"/>
      <c r="L95" s="6"/>
      <c r="M95" s="6"/>
      <c r="N95" s="1"/>
      <c r="O95" s="1"/>
      <c r="P95" s="41"/>
      <c r="Q95" s="41"/>
      <c r="R95" s="6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41"/>
      <c r="AG95" s="41"/>
      <c r="AH95" s="41"/>
      <c r="AI95" s="41"/>
      <c r="AJ95" s="41"/>
      <c r="AK95" s="41"/>
      <c r="AL95" s="41"/>
    </row>
    <row r="96" spans="1:38" ht="14.25" customHeight="1">
      <c r="A96" s="96" t="s">
        <v>16</v>
      </c>
      <c r="B96" s="96" t="s">
        <v>533</v>
      </c>
      <c r="C96" s="96"/>
      <c r="D96" s="97" t="s">
        <v>544</v>
      </c>
      <c r="E96" s="96" t="s">
        <v>545</v>
      </c>
      <c r="F96" s="96" t="s">
        <v>546</v>
      </c>
      <c r="G96" s="96" t="s">
        <v>566</v>
      </c>
      <c r="H96" s="96" t="s">
        <v>548</v>
      </c>
      <c r="I96" s="96" t="s">
        <v>549</v>
      </c>
      <c r="J96" s="95" t="s">
        <v>550</v>
      </c>
      <c r="K96" s="95" t="s">
        <v>579</v>
      </c>
      <c r="L96" s="98" t="s">
        <v>552</v>
      </c>
      <c r="M96" s="140" t="s">
        <v>575</v>
      </c>
      <c r="N96" s="96" t="s">
        <v>576</v>
      </c>
      <c r="O96" s="96" t="s">
        <v>554</v>
      </c>
      <c r="P96" s="97" t="s">
        <v>555</v>
      </c>
      <c r="Q96" s="41"/>
      <c r="R96" s="6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41"/>
      <c r="AG96" s="41"/>
      <c r="AH96" s="41"/>
      <c r="AI96" s="41"/>
      <c r="AJ96" s="41"/>
      <c r="AK96" s="41"/>
      <c r="AL96" s="41"/>
    </row>
    <row r="97" spans="1:38" s="220" customFormat="1" ht="12.75" customHeight="1">
      <c r="A97" s="337">
        <v>1</v>
      </c>
      <c r="B97" s="335">
        <v>44771</v>
      </c>
      <c r="C97" s="338"/>
      <c r="D97" s="338" t="s">
        <v>969</v>
      </c>
      <c r="E97" s="337" t="s">
        <v>558</v>
      </c>
      <c r="F97" s="337">
        <v>11</v>
      </c>
      <c r="G97" s="337">
        <v>6</v>
      </c>
      <c r="H97" s="337">
        <v>13.5</v>
      </c>
      <c r="I97" s="337" t="s">
        <v>970</v>
      </c>
      <c r="J97" s="305" t="s">
        <v>902</v>
      </c>
      <c r="K97" s="304">
        <f t="shared" ref="K97" si="96">H97-F97</f>
        <v>2.5</v>
      </c>
      <c r="L97" s="306">
        <v>100</v>
      </c>
      <c r="M97" s="307">
        <f t="shared" ref="M97" si="97">(K97*N97)-L97</f>
        <v>2275</v>
      </c>
      <c r="N97" s="304">
        <v>950</v>
      </c>
      <c r="O97" s="305" t="s">
        <v>556</v>
      </c>
      <c r="P97" s="300">
        <v>44774</v>
      </c>
      <c r="Q97" s="222"/>
      <c r="R97" s="223" t="s">
        <v>830</v>
      </c>
      <c r="S97" s="219"/>
      <c r="T97" s="219"/>
      <c r="U97" s="219"/>
      <c r="V97" s="219"/>
      <c r="W97" s="219"/>
      <c r="X97" s="219"/>
      <c r="Y97" s="219"/>
      <c r="Z97" s="219"/>
      <c r="AA97" s="219"/>
      <c r="AB97" s="219"/>
      <c r="AC97" s="219"/>
      <c r="AD97" s="219"/>
      <c r="AE97" s="219"/>
      <c r="AF97" s="219"/>
      <c r="AG97" s="219"/>
      <c r="AH97" s="219"/>
      <c r="AI97" s="219"/>
      <c r="AJ97" s="219"/>
      <c r="AK97" s="219"/>
      <c r="AL97" s="219"/>
    </row>
    <row r="98" spans="1:38" s="220" customFormat="1" ht="12.75" customHeight="1">
      <c r="A98" s="404">
        <v>2</v>
      </c>
      <c r="B98" s="397">
        <v>44776</v>
      </c>
      <c r="C98" s="405"/>
      <c r="D98" s="405" t="s">
        <v>994</v>
      </c>
      <c r="E98" s="404" t="s">
        <v>893</v>
      </c>
      <c r="F98" s="404">
        <v>3.6</v>
      </c>
      <c r="G98" s="404">
        <v>5.25</v>
      </c>
      <c r="H98" s="404">
        <v>5.0999999999999996</v>
      </c>
      <c r="I98" s="404" t="s">
        <v>995</v>
      </c>
      <c r="J98" s="339" t="s">
        <v>1006</v>
      </c>
      <c r="K98" s="340">
        <f>F98-H98</f>
        <v>-1.4999999999999996</v>
      </c>
      <c r="L98" s="341">
        <v>100</v>
      </c>
      <c r="M98" s="342">
        <f t="shared" ref="M98" si="98">(K98*N98)-L98</f>
        <v>-6099.9999999999982</v>
      </c>
      <c r="N98" s="340">
        <v>4000</v>
      </c>
      <c r="O98" s="339" t="s">
        <v>568</v>
      </c>
      <c r="P98" s="343">
        <v>44778</v>
      </c>
      <c r="Q98" s="222"/>
      <c r="R98" s="223" t="s">
        <v>557</v>
      </c>
      <c r="S98" s="219"/>
      <c r="T98" s="219"/>
      <c r="U98" s="219"/>
      <c r="V98" s="219"/>
      <c r="W98" s="219"/>
      <c r="X98" s="219"/>
      <c r="Y98" s="219"/>
      <c r="Z98" s="219"/>
      <c r="AA98" s="219"/>
      <c r="AB98" s="219"/>
      <c r="AC98" s="219"/>
      <c r="AD98" s="219"/>
      <c r="AE98" s="219"/>
      <c r="AF98" s="219"/>
      <c r="AG98" s="219"/>
      <c r="AH98" s="219"/>
      <c r="AI98" s="219"/>
      <c r="AJ98" s="219"/>
      <c r="AK98" s="219"/>
      <c r="AL98" s="219"/>
    </row>
    <row r="99" spans="1:38" s="220" customFormat="1" ht="12.75" customHeight="1">
      <c r="A99" s="337">
        <v>3</v>
      </c>
      <c r="B99" s="335">
        <v>44777</v>
      </c>
      <c r="C99" s="338"/>
      <c r="D99" s="338" t="s">
        <v>1000</v>
      </c>
      <c r="E99" s="337" t="s">
        <v>893</v>
      </c>
      <c r="F99" s="337">
        <v>110</v>
      </c>
      <c r="G99" s="337">
        <v>155</v>
      </c>
      <c r="H99" s="337">
        <v>88</v>
      </c>
      <c r="I99" s="337" t="s">
        <v>1001</v>
      </c>
      <c r="J99" s="305" t="s">
        <v>1007</v>
      </c>
      <c r="K99" s="304">
        <f>F99-H99</f>
        <v>22</v>
      </c>
      <c r="L99" s="306">
        <v>100</v>
      </c>
      <c r="M99" s="307">
        <f t="shared" ref="M99:M100" si="99">(K99*N99)-L99</f>
        <v>1000</v>
      </c>
      <c r="N99" s="304">
        <v>50</v>
      </c>
      <c r="O99" s="305" t="s">
        <v>568</v>
      </c>
      <c r="P99" s="300">
        <v>44778</v>
      </c>
      <c r="Q99" s="222"/>
      <c r="R99" s="223" t="s">
        <v>557</v>
      </c>
      <c r="S99" s="219"/>
      <c r="T99" s="219"/>
      <c r="U99" s="219"/>
      <c r="V99" s="219"/>
      <c r="W99" s="219"/>
      <c r="X99" s="219"/>
      <c r="Y99" s="219"/>
      <c r="Z99" s="219"/>
      <c r="AA99" s="219"/>
      <c r="AB99" s="219"/>
      <c r="AC99" s="219"/>
      <c r="AD99" s="219"/>
      <c r="AE99" s="219"/>
      <c r="AF99" s="219"/>
      <c r="AG99" s="219"/>
      <c r="AH99" s="219"/>
      <c r="AI99" s="219"/>
      <c r="AJ99" s="219"/>
      <c r="AK99" s="219"/>
      <c r="AL99" s="219"/>
    </row>
    <row r="100" spans="1:38" s="220" customFormat="1" ht="12" customHeight="1">
      <c r="A100" s="404">
        <v>4</v>
      </c>
      <c r="B100" s="406">
        <v>44778</v>
      </c>
      <c r="C100" s="405"/>
      <c r="D100" s="405" t="s">
        <v>1008</v>
      </c>
      <c r="E100" s="404" t="s">
        <v>558</v>
      </c>
      <c r="F100" s="404">
        <v>270</v>
      </c>
      <c r="G100" s="404">
        <v>120</v>
      </c>
      <c r="H100" s="404">
        <v>175</v>
      </c>
      <c r="I100" s="404" t="s">
        <v>1009</v>
      </c>
      <c r="J100" s="339" t="s">
        <v>682</v>
      </c>
      <c r="K100" s="340">
        <f t="shared" ref="K100" si="100">H100-F100</f>
        <v>-95</v>
      </c>
      <c r="L100" s="341">
        <v>100</v>
      </c>
      <c r="M100" s="342">
        <f t="shared" si="99"/>
        <v>-2475</v>
      </c>
      <c r="N100" s="340">
        <v>25</v>
      </c>
      <c r="O100" s="339" t="s">
        <v>556</v>
      </c>
      <c r="P100" s="343">
        <v>44778</v>
      </c>
      <c r="Q100" s="222"/>
      <c r="R100" s="223" t="s">
        <v>557</v>
      </c>
      <c r="S100" s="219"/>
      <c r="T100" s="219"/>
      <c r="U100" s="219"/>
      <c r="V100" s="219"/>
      <c r="W100" s="219"/>
      <c r="X100" s="219"/>
      <c r="Y100" s="219"/>
      <c r="Z100" s="219"/>
      <c r="AA100" s="219"/>
      <c r="AB100" s="219"/>
      <c r="AC100" s="219"/>
      <c r="AD100" s="219"/>
      <c r="AE100" s="219"/>
      <c r="AF100" s="219"/>
      <c r="AG100" s="219"/>
      <c r="AH100" s="219"/>
      <c r="AI100" s="219"/>
      <c r="AJ100" s="219"/>
      <c r="AK100" s="219"/>
      <c r="AL100" s="219"/>
    </row>
    <row r="101" spans="1:38" s="421" customFormat="1" ht="12" customHeight="1">
      <c r="A101" s="410">
        <v>5</v>
      </c>
      <c r="B101" s="411">
        <v>44783</v>
      </c>
      <c r="C101" s="412"/>
      <c r="D101" s="412" t="s">
        <v>1064</v>
      </c>
      <c r="E101" s="410" t="s">
        <v>558</v>
      </c>
      <c r="F101" s="410" t="s">
        <v>1065</v>
      </c>
      <c r="G101" s="410">
        <v>9</v>
      </c>
      <c r="H101" s="410"/>
      <c r="I101" s="410" t="s">
        <v>1066</v>
      </c>
      <c r="J101" s="413" t="s">
        <v>559</v>
      </c>
      <c r="K101" s="414"/>
      <c r="L101" s="415"/>
      <c r="M101" s="416"/>
      <c r="N101" s="414"/>
      <c r="O101" s="413"/>
      <c r="P101" s="417"/>
      <c r="Q101" s="418"/>
      <c r="R101" s="419"/>
      <c r="S101" s="420"/>
      <c r="T101" s="420"/>
      <c r="U101" s="420"/>
      <c r="V101" s="420"/>
      <c r="W101" s="420"/>
      <c r="X101" s="420"/>
      <c r="Y101" s="420"/>
      <c r="Z101" s="420"/>
      <c r="AA101" s="420"/>
      <c r="AB101" s="420"/>
      <c r="AC101" s="420"/>
      <c r="AD101" s="420"/>
      <c r="AE101" s="420"/>
      <c r="AF101" s="420"/>
      <c r="AG101" s="420"/>
      <c r="AH101" s="420"/>
      <c r="AI101" s="420"/>
      <c r="AJ101" s="420"/>
      <c r="AK101" s="420"/>
      <c r="AL101" s="420"/>
    </row>
    <row r="102" spans="1:38" s="421" customFormat="1" ht="12" customHeight="1">
      <c r="A102" s="410"/>
      <c r="B102" s="411"/>
      <c r="C102" s="412"/>
      <c r="D102" s="412"/>
      <c r="E102" s="410"/>
      <c r="F102" s="410"/>
      <c r="G102" s="410"/>
      <c r="H102" s="410"/>
      <c r="I102" s="410"/>
      <c r="J102" s="413"/>
      <c r="K102" s="414"/>
      <c r="L102" s="415"/>
      <c r="M102" s="416"/>
      <c r="N102" s="414"/>
      <c r="O102" s="413"/>
      <c r="P102" s="417"/>
      <c r="Q102" s="418"/>
      <c r="R102" s="419"/>
      <c r="S102" s="420"/>
      <c r="T102" s="420"/>
      <c r="U102" s="420"/>
      <c r="V102" s="420"/>
      <c r="W102" s="420"/>
      <c r="X102" s="420"/>
      <c r="Y102" s="420"/>
      <c r="Z102" s="420"/>
      <c r="AA102" s="420"/>
      <c r="AB102" s="420"/>
      <c r="AC102" s="420"/>
      <c r="AD102" s="420"/>
      <c r="AE102" s="420"/>
      <c r="AF102" s="420"/>
      <c r="AG102" s="420"/>
      <c r="AH102" s="420"/>
      <c r="AI102" s="420"/>
      <c r="AJ102" s="420"/>
      <c r="AK102" s="420"/>
      <c r="AL102" s="420"/>
    </row>
    <row r="103" spans="1:38" ht="15" customHeight="1">
      <c r="A103" s="289"/>
      <c r="B103" s="344"/>
      <c r="C103" s="290"/>
      <c r="D103" s="291"/>
      <c r="E103" s="289"/>
      <c r="F103" s="289"/>
      <c r="G103" s="289"/>
      <c r="H103" s="292"/>
      <c r="I103" s="293"/>
      <c r="J103" s="255"/>
      <c r="K103" s="225"/>
      <c r="L103" s="244"/>
      <c r="M103" s="245"/>
      <c r="N103" s="225"/>
      <c r="O103" s="255"/>
      <c r="P103" s="221"/>
      <c r="Q103" s="1"/>
      <c r="R103" s="223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spans="1:38" ht="12.75" customHeight="1">
      <c r="A104" s="142"/>
      <c r="B104" s="147"/>
      <c r="C104" s="147"/>
      <c r="D104" s="148"/>
      <c r="E104" s="142"/>
      <c r="F104" s="149"/>
      <c r="G104" s="142"/>
      <c r="H104" s="142"/>
      <c r="I104" s="142"/>
      <c r="J104" s="147"/>
      <c r="K104" s="150"/>
      <c r="L104" s="142"/>
      <c r="M104" s="142"/>
      <c r="N104" s="142"/>
      <c r="O104" s="15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38" ht="38.25" customHeight="1">
      <c r="A105" s="94" t="s">
        <v>580</v>
      </c>
      <c r="B105" s="152"/>
      <c r="C105" s="152"/>
      <c r="D105" s="153"/>
      <c r="E105" s="127"/>
      <c r="F105" s="6"/>
      <c r="G105" s="6"/>
      <c r="H105" s="128"/>
      <c r="I105" s="154"/>
      <c r="J105" s="1"/>
      <c r="K105" s="6"/>
      <c r="L105" s="6"/>
      <c r="M105" s="6"/>
      <c r="N105" s="1"/>
      <c r="O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38" s="220" customFormat="1" ht="14.25" customHeight="1">
      <c r="A106" s="95" t="s">
        <v>16</v>
      </c>
      <c r="B106" s="96" t="s">
        <v>533</v>
      </c>
      <c r="C106" s="96"/>
      <c r="D106" s="97" t="s">
        <v>544</v>
      </c>
      <c r="E106" s="96" t="s">
        <v>545</v>
      </c>
      <c r="F106" s="96" t="s">
        <v>546</v>
      </c>
      <c r="G106" s="96" t="s">
        <v>547</v>
      </c>
      <c r="H106" s="96" t="s">
        <v>548</v>
      </c>
      <c r="I106" s="96" t="s">
        <v>549</v>
      </c>
      <c r="J106" s="95" t="s">
        <v>550</v>
      </c>
      <c r="K106" s="131" t="s">
        <v>567</v>
      </c>
      <c r="L106" s="132" t="s">
        <v>552</v>
      </c>
      <c r="M106" s="98" t="s">
        <v>553</v>
      </c>
      <c r="N106" s="96" t="s">
        <v>554</v>
      </c>
      <c r="O106" s="97" t="s">
        <v>555</v>
      </c>
      <c r="P106" s="96" t="s">
        <v>786</v>
      </c>
      <c r="Q106" s="219"/>
      <c r="R106" s="6"/>
      <c r="S106" s="219"/>
      <c r="T106" s="219"/>
      <c r="U106" s="219"/>
      <c r="V106" s="219"/>
      <c r="W106" s="219"/>
      <c r="X106" s="219"/>
      <c r="Y106" s="219"/>
      <c r="Z106" s="219"/>
      <c r="AA106" s="219"/>
      <c r="AB106" s="219"/>
      <c r="AC106" s="219"/>
      <c r="AD106" s="219"/>
      <c r="AE106" s="219"/>
      <c r="AF106" s="219"/>
      <c r="AG106" s="219"/>
      <c r="AH106" s="219"/>
      <c r="AI106" s="219"/>
      <c r="AJ106" s="219"/>
      <c r="AK106" s="219"/>
      <c r="AL106" s="219"/>
    </row>
    <row r="107" spans="1:38" s="220" customFormat="1" ht="12.75" customHeight="1">
      <c r="A107" s="344"/>
      <c r="B107" s="344"/>
      <c r="C107" s="344"/>
      <c r="D107" s="344"/>
      <c r="E107" s="362"/>
      <c r="F107" s="362"/>
      <c r="G107" s="362"/>
      <c r="H107" s="362"/>
      <c r="I107" s="362"/>
      <c r="J107" s="255"/>
      <c r="K107" s="225"/>
      <c r="L107" s="244"/>
      <c r="M107" s="245"/>
      <c r="N107" s="225"/>
      <c r="O107" s="255"/>
      <c r="P107" s="221"/>
      <c r="Q107" s="219"/>
      <c r="R107" s="1" t="s">
        <v>557</v>
      </c>
      <c r="S107" s="219"/>
      <c r="T107" s="219"/>
      <c r="U107" s="219"/>
      <c r="V107" s="219"/>
      <c r="W107" s="219"/>
      <c r="X107" s="219"/>
      <c r="Y107" s="219"/>
      <c r="Z107" s="219"/>
      <c r="AA107" s="219"/>
      <c r="AB107" s="219"/>
      <c r="AC107" s="219"/>
      <c r="AD107" s="219"/>
      <c r="AE107" s="219"/>
      <c r="AF107" s="219"/>
      <c r="AG107" s="219"/>
      <c r="AH107" s="219"/>
      <c r="AI107" s="219"/>
      <c r="AJ107" s="219"/>
      <c r="AK107" s="219"/>
      <c r="AL107" s="219"/>
    </row>
    <row r="108" spans="1:38" ht="14.25" customHeight="1">
      <c r="A108" s="362"/>
      <c r="B108" s="360"/>
      <c r="C108" s="361"/>
      <c r="D108" s="361"/>
      <c r="E108" s="362"/>
      <c r="F108" s="362"/>
      <c r="G108" s="362"/>
      <c r="H108" s="362"/>
      <c r="I108" s="362"/>
      <c r="J108" s="255"/>
      <c r="K108" s="225"/>
      <c r="L108" s="244"/>
      <c r="M108" s="245"/>
      <c r="N108" s="225"/>
      <c r="O108" s="255"/>
      <c r="P108" s="221"/>
      <c r="R108" s="219"/>
      <c r="S108" s="41"/>
      <c r="T108" s="1"/>
      <c r="U108" s="1"/>
      <c r="V108" s="1"/>
      <c r="W108" s="1"/>
      <c r="X108" s="1"/>
      <c r="Y108" s="1"/>
      <c r="Z108" s="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</row>
    <row r="109" spans="1:38" ht="12.75" customHeight="1">
      <c r="A109" s="362"/>
      <c r="B109" s="360"/>
      <c r="C109" s="361"/>
      <c r="D109" s="361"/>
      <c r="E109" s="362"/>
      <c r="F109" s="362"/>
      <c r="G109" s="362"/>
      <c r="H109" s="362"/>
      <c r="I109" s="362"/>
      <c r="J109" s="255"/>
      <c r="K109" s="225"/>
      <c r="L109" s="244"/>
      <c r="M109" s="245"/>
      <c r="N109" s="225"/>
      <c r="O109" s="255"/>
      <c r="P109" s="221"/>
      <c r="R109" s="6"/>
      <c r="S109" s="1"/>
      <c r="T109" s="1"/>
      <c r="U109" s="1"/>
      <c r="V109" s="1"/>
      <c r="W109" s="1"/>
      <c r="X109" s="1"/>
      <c r="Y109" s="1"/>
    </row>
    <row r="110" spans="1:38" ht="12.75" customHeight="1">
      <c r="A110" s="111" t="s">
        <v>560</v>
      </c>
      <c r="B110" s="111"/>
      <c r="C110" s="111"/>
      <c r="D110" s="111"/>
      <c r="E110" s="41"/>
      <c r="F110" s="119" t="s">
        <v>562</v>
      </c>
      <c r="G110" s="56"/>
      <c r="H110" s="56"/>
      <c r="I110" s="56"/>
      <c r="J110" s="6"/>
      <c r="K110" s="136"/>
      <c r="L110" s="137"/>
      <c r="M110" s="6"/>
      <c r="N110" s="101"/>
      <c r="O110" s="155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38" ht="12.75" customHeight="1">
      <c r="A111" s="118" t="s">
        <v>561</v>
      </c>
      <c r="B111" s="111"/>
      <c r="C111" s="111"/>
      <c r="D111" s="111"/>
      <c r="E111" s="6"/>
      <c r="F111" s="119" t="s">
        <v>564</v>
      </c>
      <c r="G111" s="6"/>
      <c r="H111" s="6" t="s">
        <v>782</v>
      </c>
      <c r="I111" s="6"/>
      <c r="J111" s="1"/>
      <c r="K111" s="6"/>
      <c r="L111" s="6"/>
      <c r="M111" s="6"/>
      <c r="N111" s="1"/>
      <c r="O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38" ht="12.75" customHeight="1">
      <c r="A112" s="118"/>
      <c r="B112" s="111"/>
      <c r="C112" s="111"/>
      <c r="D112" s="111"/>
      <c r="E112" s="6"/>
      <c r="F112" s="119"/>
      <c r="G112" s="6"/>
      <c r="H112" s="6"/>
      <c r="I112" s="6"/>
      <c r="J112" s="1"/>
      <c r="K112" s="6"/>
      <c r="L112" s="6"/>
      <c r="M112" s="6"/>
      <c r="N112" s="1"/>
      <c r="O112" s="1"/>
      <c r="Q112" s="1"/>
      <c r="R112" s="5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18"/>
      <c r="B113" s="111"/>
      <c r="C113" s="111"/>
      <c r="D113" s="111"/>
      <c r="E113" s="6"/>
      <c r="F113" s="119"/>
      <c r="G113" s="56"/>
      <c r="H113" s="41"/>
      <c r="I113" s="56"/>
      <c r="J113" s="6"/>
      <c r="K113" s="136"/>
      <c r="L113" s="137"/>
      <c r="M113" s="6"/>
      <c r="N113" s="101"/>
      <c r="O113" s="138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56"/>
      <c r="B114" s="100"/>
      <c r="C114" s="100"/>
      <c r="D114" s="41"/>
      <c r="E114" s="56"/>
      <c r="F114" s="56"/>
      <c r="G114" s="56"/>
      <c r="H114" s="41"/>
      <c r="I114" s="56"/>
      <c r="J114" s="6"/>
      <c r="K114" s="136"/>
      <c r="L114" s="137"/>
      <c r="M114" s="6"/>
      <c r="N114" s="101"/>
      <c r="O114" s="138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38.25" customHeight="1">
      <c r="A115" s="41"/>
      <c r="B115" s="156" t="s">
        <v>581</v>
      </c>
      <c r="C115" s="156"/>
      <c r="D115" s="156"/>
      <c r="E115" s="156"/>
      <c r="F115" s="6"/>
      <c r="G115" s="6"/>
      <c r="H115" s="129"/>
      <c r="I115" s="6"/>
      <c r="J115" s="129"/>
      <c r="K115" s="130"/>
      <c r="L115" s="6"/>
      <c r="M115" s="6"/>
      <c r="N115" s="1"/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95" t="s">
        <v>16</v>
      </c>
      <c r="B116" s="96" t="s">
        <v>533</v>
      </c>
      <c r="C116" s="96"/>
      <c r="D116" s="97" t="s">
        <v>544</v>
      </c>
      <c r="E116" s="96" t="s">
        <v>545</v>
      </c>
      <c r="F116" s="96" t="s">
        <v>546</v>
      </c>
      <c r="G116" s="96" t="s">
        <v>582</v>
      </c>
      <c r="H116" s="96" t="s">
        <v>583</v>
      </c>
      <c r="I116" s="96" t="s">
        <v>549</v>
      </c>
      <c r="J116" s="157" t="s">
        <v>550</v>
      </c>
      <c r="K116" s="96" t="s">
        <v>551</v>
      </c>
      <c r="L116" s="96" t="s">
        <v>584</v>
      </c>
      <c r="M116" s="96" t="s">
        <v>554</v>
      </c>
      <c r="N116" s="97" t="s">
        <v>555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58">
        <v>1</v>
      </c>
      <c r="B117" s="159">
        <v>41579</v>
      </c>
      <c r="C117" s="159"/>
      <c r="D117" s="160" t="s">
        <v>585</v>
      </c>
      <c r="E117" s="161" t="s">
        <v>586</v>
      </c>
      <c r="F117" s="162">
        <v>82</v>
      </c>
      <c r="G117" s="161" t="s">
        <v>587</v>
      </c>
      <c r="H117" s="161">
        <v>100</v>
      </c>
      <c r="I117" s="163">
        <v>100</v>
      </c>
      <c r="J117" s="164" t="s">
        <v>588</v>
      </c>
      <c r="K117" s="165">
        <f t="shared" ref="K117:K169" si="101">H117-F117</f>
        <v>18</v>
      </c>
      <c r="L117" s="166">
        <f t="shared" ref="L117:L169" si="102">K117/F117</f>
        <v>0.21951219512195122</v>
      </c>
      <c r="M117" s="161" t="s">
        <v>556</v>
      </c>
      <c r="N117" s="167">
        <v>42657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58">
        <v>2</v>
      </c>
      <c r="B118" s="159">
        <v>41794</v>
      </c>
      <c r="C118" s="159"/>
      <c r="D118" s="160" t="s">
        <v>589</v>
      </c>
      <c r="E118" s="161" t="s">
        <v>558</v>
      </c>
      <c r="F118" s="162">
        <v>257</v>
      </c>
      <c r="G118" s="161" t="s">
        <v>587</v>
      </c>
      <c r="H118" s="161">
        <v>300</v>
      </c>
      <c r="I118" s="163">
        <v>300</v>
      </c>
      <c r="J118" s="164" t="s">
        <v>588</v>
      </c>
      <c r="K118" s="165">
        <f t="shared" si="101"/>
        <v>43</v>
      </c>
      <c r="L118" s="166">
        <f t="shared" si="102"/>
        <v>0.16731517509727625</v>
      </c>
      <c r="M118" s="161" t="s">
        <v>556</v>
      </c>
      <c r="N118" s="167">
        <v>41822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58">
        <v>3</v>
      </c>
      <c r="B119" s="159">
        <v>41828</v>
      </c>
      <c r="C119" s="159"/>
      <c r="D119" s="160" t="s">
        <v>590</v>
      </c>
      <c r="E119" s="161" t="s">
        <v>558</v>
      </c>
      <c r="F119" s="162">
        <v>393</v>
      </c>
      <c r="G119" s="161" t="s">
        <v>587</v>
      </c>
      <c r="H119" s="161">
        <v>468</v>
      </c>
      <c r="I119" s="163">
        <v>468</v>
      </c>
      <c r="J119" s="164" t="s">
        <v>588</v>
      </c>
      <c r="K119" s="165">
        <f t="shared" si="101"/>
        <v>75</v>
      </c>
      <c r="L119" s="166">
        <f t="shared" si="102"/>
        <v>0.19083969465648856</v>
      </c>
      <c r="M119" s="161" t="s">
        <v>556</v>
      </c>
      <c r="N119" s="167">
        <v>41863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58">
        <v>4</v>
      </c>
      <c r="B120" s="159">
        <v>41857</v>
      </c>
      <c r="C120" s="159"/>
      <c r="D120" s="160" t="s">
        <v>591</v>
      </c>
      <c r="E120" s="161" t="s">
        <v>558</v>
      </c>
      <c r="F120" s="162">
        <v>205</v>
      </c>
      <c r="G120" s="161" t="s">
        <v>587</v>
      </c>
      <c r="H120" s="161">
        <v>275</v>
      </c>
      <c r="I120" s="163">
        <v>250</v>
      </c>
      <c r="J120" s="164" t="s">
        <v>588</v>
      </c>
      <c r="K120" s="165">
        <f t="shared" si="101"/>
        <v>70</v>
      </c>
      <c r="L120" s="166">
        <f t="shared" si="102"/>
        <v>0.34146341463414637</v>
      </c>
      <c r="M120" s="161" t="s">
        <v>556</v>
      </c>
      <c r="N120" s="167">
        <v>41962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58">
        <v>5</v>
      </c>
      <c r="B121" s="159">
        <v>41886</v>
      </c>
      <c r="C121" s="159"/>
      <c r="D121" s="160" t="s">
        <v>592</v>
      </c>
      <c r="E121" s="161" t="s">
        <v>558</v>
      </c>
      <c r="F121" s="162">
        <v>162</v>
      </c>
      <c r="G121" s="161" t="s">
        <v>587</v>
      </c>
      <c r="H121" s="161">
        <v>190</v>
      </c>
      <c r="I121" s="163">
        <v>190</v>
      </c>
      <c r="J121" s="164" t="s">
        <v>588</v>
      </c>
      <c r="K121" s="165">
        <f t="shared" si="101"/>
        <v>28</v>
      </c>
      <c r="L121" s="166">
        <f t="shared" si="102"/>
        <v>0.1728395061728395</v>
      </c>
      <c r="M121" s="161" t="s">
        <v>556</v>
      </c>
      <c r="N121" s="167">
        <v>42006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58">
        <v>6</v>
      </c>
      <c r="B122" s="159">
        <v>41886</v>
      </c>
      <c r="C122" s="159"/>
      <c r="D122" s="160" t="s">
        <v>593</v>
      </c>
      <c r="E122" s="161" t="s">
        <v>558</v>
      </c>
      <c r="F122" s="162">
        <v>75</v>
      </c>
      <c r="G122" s="161" t="s">
        <v>587</v>
      </c>
      <c r="H122" s="161">
        <v>91.5</v>
      </c>
      <c r="I122" s="163" t="s">
        <v>594</v>
      </c>
      <c r="J122" s="164" t="s">
        <v>595</v>
      </c>
      <c r="K122" s="165">
        <f t="shared" si="101"/>
        <v>16.5</v>
      </c>
      <c r="L122" s="166">
        <f t="shared" si="102"/>
        <v>0.22</v>
      </c>
      <c r="M122" s="161" t="s">
        <v>556</v>
      </c>
      <c r="N122" s="167">
        <v>41954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58">
        <v>7</v>
      </c>
      <c r="B123" s="159">
        <v>41913</v>
      </c>
      <c r="C123" s="159"/>
      <c r="D123" s="160" t="s">
        <v>596</v>
      </c>
      <c r="E123" s="161" t="s">
        <v>558</v>
      </c>
      <c r="F123" s="162">
        <v>850</v>
      </c>
      <c r="G123" s="161" t="s">
        <v>587</v>
      </c>
      <c r="H123" s="161">
        <v>982.5</v>
      </c>
      <c r="I123" s="163">
        <v>1050</v>
      </c>
      <c r="J123" s="164" t="s">
        <v>597</v>
      </c>
      <c r="K123" s="165">
        <f t="shared" si="101"/>
        <v>132.5</v>
      </c>
      <c r="L123" s="166">
        <f t="shared" si="102"/>
        <v>0.15588235294117647</v>
      </c>
      <c r="M123" s="161" t="s">
        <v>556</v>
      </c>
      <c r="N123" s="167">
        <v>42039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58">
        <v>8</v>
      </c>
      <c r="B124" s="159">
        <v>41913</v>
      </c>
      <c r="C124" s="159"/>
      <c r="D124" s="160" t="s">
        <v>598</v>
      </c>
      <c r="E124" s="161" t="s">
        <v>558</v>
      </c>
      <c r="F124" s="162">
        <v>475</v>
      </c>
      <c r="G124" s="161" t="s">
        <v>587</v>
      </c>
      <c r="H124" s="161">
        <v>515</v>
      </c>
      <c r="I124" s="163">
        <v>600</v>
      </c>
      <c r="J124" s="164" t="s">
        <v>599</v>
      </c>
      <c r="K124" s="165">
        <f t="shared" si="101"/>
        <v>40</v>
      </c>
      <c r="L124" s="166">
        <f t="shared" si="102"/>
        <v>8.4210526315789472E-2</v>
      </c>
      <c r="M124" s="161" t="s">
        <v>556</v>
      </c>
      <c r="N124" s="167">
        <v>41939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58">
        <v>9</v>
      </c>
      <c r="B125" s="159">
        <v>41913</v>
      </c>
      <c r="C125" s="159"/>
      <c r="D125" s="160" t="s">
        <v>600</v>
      </c>
      <c r="E125" s="161" t="s">
        <v>558</v>
      </c>
      <c r="F125" s="162">
        <v>86</v>
      </c>
      <c r="G125" s="161" t="s">
        <v>587</v>
      </c>
      <c r="H125" s="161">
        <v>99</v>
      </c>
      <c r="I125" s="163">
        <v>140</v>
      </c>
      <c r="J125" s="164" t="s">
        <v>601</v>
      </c>
      <c r="K125" s="165">
        <f t="shared" si="101"/>
        <v>13</v>
      </c>
      <c r="L125" s="166">
        <f t="shared" si="102"/>
        <v>0.15116279069767441</v>
      </c>
      <c r="M125" s="161" t="s">
        <v>556</v>
      </c>
      <c r="N125" s="167">
        <v>41939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58">
        <v>10</v>
      </c>
      <c r="B126" s="159">
        <v>41926</v>
      </c>
      <c r="C126" s="159"/>
      <c r="D126" s="160" t="s">
        <v>602</v>
      </c>
      <c r="E126" s="161" t="s">
        <v>558</v>
      </c>
      <c r="F126" s="162">
        <v>496.6</v>
      </c>
      <c r="G126" s="161" t="s">
        <v>587</v>
      </c>
      <c r="H126" s="161">
        <v>621</v>
      </c>
      <c r="I126" s="163">
        <v>580</v>
      </c>
      <c r="J126" s="164" t="s">
        <v>588</v>
      </c>
      <c r="K126" s="165">
        <f t="shared" si="101"/>
        <v>124.39999999999998</v>
      </c>
      <c r="L126" s="166">
        <f t="shared" si="102"/>
        <v>0.25050342327829234</v>
      </c>
      <c r="M126" s="161" t="s">
        <v>556</v>
      </c>
      <c r="N126" s="167">
        <v>42605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58">
        <v>11</v>
      </c>
      <c r="B127" s="159">
        <v>41926</v>
      </c>
      <c r="C127" s="159"/>
      <c r="D127" s="160" t="s">
        <v>603</v>
      </c>
      <c r="E127" s="161" t="s">
        <v>558</v>
      </c>
      <c r="F127" s="162">
        <v>2481.9</v>
      </c>
      <c r="G127" s="161" t="s">
        <v>587</v>
      </c>
      <c r="H127" s="161">
        <v>2840</v>
      </c>
      <c r="I127" s="163">
        <v>2870</v>
      </c>
      <c r="J127" s="164" t="s">
        <v>604</v>
      </c>
      <c r="K127" s="165">
        <f t="shared" si="101"/>
        <v>358.09999999999991</v>
      </c>
      <c r="L127" s="166">
        <f t="shared" si="102"/>
        <v>0.14428462065353154</v>
      </c>
      <c r="M127" s="161" t="s">
        <v>556</v>
      </c>
      <c r="N127" s="167">
        <v>42017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58">
        <v>12</v>
      </c>
      <c r="B128" s="159">
        <v>41928</v>
      </c>
      <c r="C128" s="159"/>
      <c r="D128" s="160" t="s">
        <v>605</v>
      </c>
      <c r="E128" s="161" t="s">
        <v>558</v>
      </c>
      <c r="F128" s="162">
        <v>84.5</v>
      </c>
      <c r="G128" s="161" t="s">
        <v>587</v>
      </c>
      <c r="H128" s="161">
        <v>93</v>
      </c>
      <c r="I128" s="163">
        <v>110</v>
      </c>
      <c r="J128" s="164" t="s">
        <v>606</v>
      </c>
      <c r="K128" s="165">
        <f t="shared" si="101"/>
        <v>8.5</v>
      </c>
      <c r="L128" s="166">
        <f t="shared" si="102"/>
        <v>0.10059171597633136</v>
      </c>
      <c r="M128" s="161" t="s">
        <v>556</v>
      </c>
      <c r="N128" s="167">
        <v>41939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58">
        <v>13</v>
      </c>
      <c r="B129" s="159">
        <v>41928</v>
      </c>
      <c r="C129" s="159"/>
      <c r="D129" s="160" t="s">
        <v>607</v>
      </c>
      <c r="E129" s="161" t="s">
        <v>558</v>
      </c>
      <c r="F129" s="162">
        <v>401</v>
      </c>
      <c r="G129" s="161" t="s">
        <v>587</v>
      </c>
      <c r="H129" s="161">
        <v>428</v>
      </c>
      <c r="I129" s="163">
        <v>450</v>
      </c>
      <c r="J129" s="164" t="s">
        <v>608</v>
      </c>
      <c r="K129" s="165">
        <f t="shared" si="101"/>
        <v>27</v>
      </c>
      <c r="L129" s="166">
        <f t="shared" si="102"/>
        <v>6.7331670822942641E-2</v>
      </c>
      <c r="M129" s="161" t="s">
        <v>556</v>
      </c>
      <c r="N129" s="167">
        <v>42020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58">
        <v>14</v>
      </c>
      <c r="B130" s="159">
        <v>41928</v>
      </c>
      <c r="C130" s="159"/>
      <c r="D130" s="160" t="s">
        <v>609</v>
      </c>
      <c r="E130" s="161" t="s">
        <v>558</v>
      </c>
      <c r="F130" s="162">
        <v>101</v>
      </c>
      <c r="G130" s="161" t="s">
        <v>587</v>
      </c>
      <c r="H130" s="161">
        <v>112</v>
      </c>
      <c r="I130" s="163">
        <v>120</v>
      </c>
      <c r="J130" s="164" t="s">
        <v>610</v>
      </c>
      <c r="K130" s="165">
        <f t="shared" si="101"/>
        <v>11</v>
      </c>
      <c r="L130" s="166">
        <f t="shared" si="102"/>
        <v>0.10891089108910891</v>
      </c>
      <c r="M130" s="161" t="s">
        <v>556</v>
      </c>
      <c r="N130" s="167">
        <v>41939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58">
        <v>15</v>
      </c>
      <c r="B131" s="159">
        <v>41954</v>
      </c>
      <c r="C131" s="159"/>
      <c r="D131" s="160" t="s">
        <v>611</v>
      </c>
      <c r="E131" s="161" t="s">
        <v>558</v>
      </c>
      <c r="F131" s="162">
        <v>59</v>
      </c>
      <c r="G131" s="161" t="s">
        <v>587</v>
      </c>
      <c r="H131" s="161">
        <v>76</v>
      </c>
      <c r="I131" s="163">
        <v>76</v>
      </c>
      <c r="J131" s="164" t="s">
        <v>588</v>
      </c>
      <c r="K131" s="165">
        <f t="shared" si="101"/>
        <v>17</v>
      </c>
      <c r="L131" s="166">
        <f t="shared" si="102"/>
        <v>0.28813559322033899</v>
      </c>
      <c r="M131" s="161" t="s">
        <v>556</v>
      </c>
      <c r="N131" s="167">
        <v>43032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58">
        <v>16</v>
      </c>
      <c r="B132" s="159">
        <v>41954</v>
      </c>
      <c r="C132" s="159"/>
      <c r="D132" s="160" t="s">
        <v>600</v>
      </c>
      <c r="E132" s="161" t="s">
        <v>558</v>
      </c>
      <c r="F132" s="162">
        <v>99</v>
      </c>
      <c r="G132" s="161" t="s">
        <v>587</v>
      </c>
      <c r="H132" s="161">
        <v>120</v>
      </c>
      <c r="I132" s="163">
        <v>120</v>
      </c>
      <c r="J132" s="164" t="s">
        <v>569</v>
      </c>
      <c r="K132" s="165">
        <f t="shared" si="101"/>
        <v>21</v>
      </c>
      <c r="L132" s="166">
        <f t="shared" si="102"/>
        <v>0.21212121212121213</v>
      </c>
      <c r="M132" s="161" t="s">
        <v>556</v>
      </c>
      <c r="N132" s="167">
        <v>41960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58">
        <v>17</v>
      </c>
      <c r="B133" s="159">
        <v>41956</v>
      </c>
      <c r="C133" s="159"/>
      <c r="D133" s="160" t="s">
        <v>612</v>
      </c>
      <c r="E133" s="161" t="s">
        <v>558</v>
      </c>
      <c r="F133" s="162">
        <v>22</v>
      </c>
      <c r="G133" s="161" t="s">
        <v>587</v>
      </c>
      <c r="H133" s="161">
        <v>33.549999999999997</v>
      </c>
      <c r="I133" s="163">
        <v>32</v>
      </c>
      <c r="J133" s="164" t="s">
        <v>613</v>
      </c>
      <c r="K133" s="165">
        <f t="shared" si="101"/>
        <v>11.549999999999997</v>
      </c>
      <c r="L133" s="166">
        <f t="shared" si="102"/>
        <v>0.52499999999999991</v>
      </c>
      <c r="M133" s="161" t="s">
        <v>556</v>
      </c>
      <c r="N133" s="167">
        <v>42188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58">
        <v>18</v>
      </c>
      <c r="B134" s="159">
        <v>41976</v>
      </c>
      <c r="C134" s="159"/>
      <c r="D134" s="160" t="s">
        <v>614</v>
      </c>
      <c r="E134" s="161" t="s">
        <v>558</v>
      </c>
      <c r="F134" s="162">
        <v>440</v>
      </c>
      <c r="G134" s="161" t="s">
        <v>587</v>
      </c>
      <c r="H134" s="161">
        <v>520</v>
      </c>
      <c r="I134" s="163">
        <v>520</v>
      </c>
      <c r="J134" s="164" t="s">
        <v>615</v>
      </c>
      <c r="K134" s="165">
        <f t="shared" si="101"/>
        <v>80</v>
      </c>
      <c r="L134" s="166">
        <f t="shared" si="102"/>
        <v>0.18181818181818182</v>
      </c>
      <c r="M134" s="161" t="s">
        <v>556</v>
      </c>
      <c r="N134" s="167">
        <v>42208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58">
        <v>19</v>
      </c>
      <c r="B135" s="159">
        <v>41976</v>
      </c>
      <c r="C135" s="159"/>
      <c r="D135" s="160" t="s">
        <v>616</v>
      </c>
      <c r="E135" s="161" t="s">
        <v>558</v>
      </c>
      <c r="F135" s="162">
        <v>360</v>
      </c>
      <c r="G135" s="161" t="s">
        <v>587</v>
      </c>
      <c r="H135" s="161">
        <v>427</v>
      </c>
      <c r="I135" s="163">
        <v>425</v>
      </c>
      <c r="J135" s="164" t="s">
        <v>617</v>
      </c>
      <c r="K135" s="165">
        <f t="shared" si="101"/>
        <v>67</v>
      </c>
      <c r="L135" s="166">
        <f t="shared" si="102"/>
        <v>0.18611111111111112</v>
      </c>
      <c r="M135" s="161" t="s">
        <v>556</v>
      </c>
      <c r="N135" s="167">
        <v>42058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58">
        <v>20</v>
      </c>
      <c r="B136" s="159">
        <v>42012</v>
      </c>
      <c r="C136" s="159"/>
      <c r="D136" s="160" t="s">
        <v>618</v>
      </c>
      <c r="E136" s="161" t="s">
        <v>558</v>
      </c>
      <c r="F136" s="162">
        <v>360</v>
      </c>
      <c r="G136" s="161" t="s">
        <v>587</v>
      </c>
      <c r="H136" s="161">
        <v>455</v>
      </c>
      <c r="I136" s="163">
        <v>420</v>
      </c>
      <c r="J136" s="164" t="s">
        <v>619</v>
      </c>
      <c r="K136" s="165">
        <f t="shared" si="101"/>
        <v>95</v>
      </c>
      <c r="L136" s="166">
        <f t="shared" si="102"/>
        <v>0.2638888888888889</v>
      </c>
      <c r="M136" s="161" t="s">
        <v>556</v>
      </c>
      <c r="N136" s="167">
        <v>42024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58">
        <v>21</v>
      </c>
      <c r="B137" s="159">
        <v>42012</v>
      </c>
      <c r="C137" s="159"/>
      <c r="D137" s="160" t="s">
        <v>620</v>
      </c>
      <c r="E137" s="161" t="s">
        <v>558</v>
      </c>
      <c r="F137" s="162">
        <v>130</v>
      </c>
      <c r="G137" s="161"/>
      <c r="H137" s="161">
        <v>175.5</v>
      </c>
      <c r="I137" s="163">
        <v>165</v>
      </c>
      <c r="J137" s="164" t="s">
        <v>621</v>
      </c>
      <c r="K137" s="165">
        <f t="shared" si="101"/>
        <v>45.5</v>
      </c>
      <c r="L137" s="166">
        <f t="shared" si="102"/>
        <v>0.35</v>
      </c>
      <c r="M137" s="161" t="s">
        <v>556</v>
      </c>
      <c r="N137" s="167">
        <v>43088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58">
        <v>22</v>
      </c>
      <c r="B138" s="159">
        <v>42040</v>
      </c>
      <c r="C138" s="159"/>
      <c r="D138" s="160" t="s">
        <v>371</v>
      </c>
      <c r="E138" s="161" t="s">
        <v>586</v>
      </c>
      <c r="F138" s="162">
        <v>98</v>
      </c>
      <c r="G138" s="161"/>
      <c r="H138" s="161">
        <v>120</v>
      </c>
      <c r="I138" s="163">
        <v>120</v>
      </c>
      <c r="J138" s="164" t="s">
        <v>588</v>
      </c>
      <c r="K138" s="165">
        <f t="shared" si="101"/>
        <v>22</v>
      </c>
      <c r="L138" s="166">
        <f t="shared" si="102"/>
        <v>0.22448979591836735</v>
      </c>
      <c r="M138" s="161" t="s">
        <v>556</v>
      </c>
      <c r="N138" s="167">
        <v>42753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58">
        <v>23</v>
      </c>
      <c r="B139" s="159">
        <v>42040</v>
      </c>
      <c r="C139" s="159"/>
      <c r="D139" s="160" t="s">
        <v>622</v>
      </c>
      <c r="E139" s="161" t="s">
        <v>586</v>
      </c>
      <c r="F139" s="162">
        <v>196</v>
      </c>
      <c r="G139" s="161"/>
      <c r="H139" s="161">
        <v>262</v>
      </c>
      <c r="I139" s="163">
        <v>255</v>
      </c>
      <c r="J139" s="164" t="s">
        <v>588</v>
      </c>
      <c r="K139" s="165">
        <f t="shared" si="101"/>
        <v>66</v>
      </c>
      <c r="L139" s="166">
        <f t="shared" si="102"/>
        <v>0.33673469387755101</v>
      </c>
      <c r="M139" s="161" t="s">
        <v>556</v>
      </c>
      <c r="N139" s="167">
        <v>42599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68">
        <v>24</v>
      </c>
      <c r="B140" s="169">
        <v>42067</v>
      </c>
      <c r="C140" s="169"/>
      <c r="D140" s="170" t="s">
        <v>370</v>
      </c>
      <c r="E140" s="171" t="s">
        <v>586</v>
      </c>
      <c r="F140" s="172">
        <v>235</v>
      </c>
      <c r="G140" s="172"/>
      <c r="H140" s="173">
        <v>77</v>
      </c>
      <c r="I140" s="173" t="s">
        <v>623</v>
      </c>
      <c r="J140" s="174" t="s">
        <v>624</v>
      </c>
      <c r="K140" s="175">
        <f t="shared" si="101"/>
        <v>-158</v>
      </c>
      <c r="L140" s="176">
        <f t="shared" si="102"/>
        <v>-0.67234042553191486</v>
      </c>
      <c r="M140" s="172" t="s">
        <v>568</v>
      </c>
      <c r="N140" s="169">
        <v>43522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58">
        <v>25</v>
      </c>
      <c r="B141" s="159">
        <v>42067</v>
      </c>
      <c r="C141" s="159"/>
      <c r="D141" s="160" t="s">
        <v>625</v>
      </c>
      <c r="E141" s="161" t="s">
        <v>586</v>
      </c>
      <c r="F141" s="162">
        <v>185</v>
      </c>
      <c r="G141" s="161"/>
      <c r="H141" s="161">
        <v>224</v>
      </c>
      <c r="I141" s="163" t="s">
        <v>626</v>
      </c>
      <c r="J141" s="164" t="s">
        <v>588</v>
      </c>
      <c r="K141" s="165">
        <f t="shared" si="101"/>
        <v>39</v>
      </c>
      <c r="L141" s="166">
        <f t="shared" si="102"/>
        <v>0.21081081081081082</v>
      </c>
      <c r="M141" s="161" t="s">
        <v>556</v>
      </c>
      <c r="N141" s="167">
        <v>42647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68">
        <v>26</v>
      </c>
      <c r="B142" s="169">
        <v>42090</v>
      </c>
      <c r="C142" s="169"/>
      <c r="D142" s="177" t="s">
        <v>627</v>
      </c>
      <c r="E142" s="172" t="s">
        <v>586</v>
      </c>
      <c r="F142" s="172">
        <v>49.5</v>
      </c>
      <c r="G142" s="173"/>
      <c r="H142" s="173">
        <v>15.85</v>
      </c>
      <c r="I142" s="173">
        <v>67</v>
      </c>
      <c r="J142" s="174" t="s">
        <v>628</v>
      </c>
      <c r="K142" s="173">
        <f t="shared" si="101"/>
        <v>-33.65</v>
      </c>
      <c r="L142" s="178">
        <f t="shared" si="102"/>
        <v>-0.67979797979797973</v>
      </c>
      <c r="M142" s="172" t="s">
        <v>568</v>
      </c>
      <c r="N142" s="179">
        <v>43627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58">
        <v>27</v>
      </c>
      <c r="B143" s="159">
        <v>42093</v>
      </c>
      <c r="C143" s="159"/>
      <c r="D143" s="160" t="s">
        <v>629</v>
      </c>
      <c r="E143" s="161" t="s">
        <v>586</v>
      </c>
      <c r="F143" s="162">
        <v>183.5</v>
      </c>
      <c r="G143" s="161"/>
      <c r="H143" s="161">
        <v>219</v>
      </c>
      <c r="I143" s="163">
        <v>218</v>
      </c>
      <c r="J143" s="164" t="s">
        <v>630</v>
      </c>
      <c r="K143" s="165">
        <f t="shared" si="101"/>
        <v>35.5</v>
      </c>
      <c r="L143" s="166">
        <f t="shared" si="102"/>
        <v>0.19346049046321526</v>
      </c>
      <c r="M143" s="161" t="s">
        <v>556</v>
      </c>
      <c r="N143" s="167">
        <v>42103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58">
        <v>28</v>
      </c>
      <c r="B144" s="159">
        <v>42114</v>
      </c>
      <c r="C144" s="159"/>
      <c r="D144" s="160" t="s">
        <v>631</v>
      </c>
      <c r="E144" s="161" t="s">
        <v>586</v>
      </c>
      <c r="F144" s="162">
        <f>(227+237)/2</f>
        <v>232</v>
      </c>
      <c r="G144" s="161"/>
      <c r="H144" s="161">
        <v>298</v>
      </c>
      <c r="I144" s="163">
        <v>298</v>
      </c>
      <c r="J144" s="164" t="s">
        <v>588</v>
      </c>
      <c r="K144" s="165">
        <f t="shared" si="101"/>
        <v>66</v>
      </c>
      <c r="L144" s="166">
        <f t="shared" si="102"/>
        <v>0.28448275862068967</v>
      </c>
      <c r="M144" s="161" t="s">
        <v>556</v>
      </c>
      <c r="N144" s="167">
        <v>42823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58">
        <v>29</v>
      </c>
      <c r="B145" s="159">
        <v>42128</v>
      </c>
      <c r="C145" s="159"/>
      <c r="D145" s="160" t="s">
        <v>632</v>
      </c>
      <c r="E145" s="161" t="s">
        <v>558</v>
      </c>
      <c r="F145" s="162">
        <v>385</v>
      </c>
      <c r="G145" s="161"/>
      <c r="H145" s="161">
        <f>212.5+331</f>
        <v>543.5</v>
      </c>
      <c r="I145" s="163">
        <v>510</v>
      </c>
      <c r="J145" s="164" t="s">
        <v>633</v>
      </c>
      <c r="K145" s="165">
        <f t="shared" si="101"/>
        <v>158.5</v>
      </c>
      <c r="L145" s="166">
        <f t="shared" si="102"/>
        <v>0.41168831168831171</v>
      </c>
      <c r="M145" s="161" t="s">
        <v>556</v>
      </c>
      <c r="N145" s="167">
        <v>42235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58">
        <v>30</v>
      </c>
      <c r="B146" s="159">
        <v>42128</v>
      </c>
      <c r="C146" s="159"/>
      <c r="D146" s="160" t="s">
        <v>634</v>
      </c>
      <c r="E146" s="161" t="s">
        <v>558</v>
      </c>
      <c r="F146" s="162">
        <v>115.5</v>
      </c>
      <c r="G146" s="161"/>
      <c r="H146" s="161">
        <v>146</v>
      </c>
      <c r="I146" s="163">
        <v>142</v>
      </c>
      <c r="J146" s="164" t="s">
        <v>635</v>
      </c>
      <c r="K146" s="165">
        <f t="shared" si="101"/>
        <v>30.5</v>
      </c>
      <c r="L146" s="166">
        <f t="shared" si="102"/>
        <v>0.26406926406926406</v>
      </c>
      <c r="M146" s="161" t="s">
        <v>556</v>
      </c>
      <c r="N146" s="167">
        <v>42202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58">
        <v>31</v>
      </c>
      <c r="B147" s="159">
        <v>42151</v>
      </c>
      <c r="C147" s="159"/>
      <c r="D147" s="160" t="s">
        <v>636</v>
      </c>
      <c r="E147" s="161" t="s">
        <v>558</v>
      </c>
      <c r="F147" s="162">
        <v>237.5</v>
      </c>
      <c r="G147" s="161"/>
      <c r="H147" s="161">
        <v>279.5</v>
      </c>
      <c r="I147" s="163">
        <v>278</v>
      </c>
      <c r="J147" s="164" t="s">
        <v>588</v>
      </c>
      <c r="K147" s="165">
        <f t="shared" si="101"/>
        <v>42</v>
      </c>
      <c r="L147" s="166">
        <f t="shared" si="102"/>
        <v>0.17684210526315788</v>
      </c>
      <c r="M147" s="161" t="s">
        <v>556</v>
      </c>
      <c r="N147" s="167">
        <v>42222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58">
        <v>32</v>
      </c>
      <c r="B148" s="159">
        <v>42174</v>
      </c>
      <c r="C148" s="159"/>
      <c r="D148" s="160" t="s">
        <v>607</v>
      </c>
      <c r="E148" s="161" t="s">
        <v>586</v>
      </c>
      <c r="F148" s="162">
        <v>340</v>
      </c>
      <c r="G148" s="161"/>
      <c r="H148" s="161">
        <v>448</v>
      </c>
      <c r="I148" s="163">
        <v>448</v>
      </c>
      <c r="J148" s="164" t="s">
        <v>588</v>
      </c>
      <c r="K148" s="165">
        <f t="shared" si="101"/>
        <v>108</v>
      </c>
      <c r="L148" s="166">
        <f t="shared" si="102"/>
        <v>0.31764705882352939</v>
      </c>
      <c r="M148" s="161" t="s">
        <v>556</v>
      </c>
      <c r="N148" s="167">
        <v>43018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58">
        <v>33</v>
      </c>
      <c r="B149" s="159">
        <v>42191</v>
      </c>
      <c r="C149" s="159"/>
      <c r="D149" s="160" t="s">
        <v>637</v>
      </c>
      <c r="E149" s="161" t="s">
        <v>586</v>
      </c>
      <c r="F149" s="162">
        <v>390</v>
      </c>
      <c r="G149" s="161"/>
      <c r="H149" s="161">
        <v>460</v>
      </c>
      <c r="I149" s="163">
        <v>460</v>
      </c>
      <c r="J149" s="164" t="s">
        <v>588</v>
      </c>
      <c r="K149" s="165">
        <f t="shared" si="101"/>
        <v>70</v>
      </c>
      <c r="L149" s="166">
        <f t="shared" si="102"/>
        <v>0.17948717948717949</v>
      </c>
      <c r="M149" s="161" t="s">
        <v>556</v>
      </c>
      <c r="N149" s="167">
        <v>42478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68">
        <v>34</v>
      </c>
      <c r="B150" s="169">
        <v>42195</v>
      </c>
      <c r="C150" s="169"/>
      <c r="D150" s="170" t="s">
        <v>638</v>
      </c>
      <c r="E150" s="171" t="s">
        <v>586</v>
      </c>
      <c r="F150" s="172">
        <v>122.5</v>
      </c>
      <c r="G150" s="172"/>
      <c r="H150" s="173">
        <v>61</v>
      </c>
      <c r="I150" s="173">
        <v>172</v>
      </c>
      <c r="J150" s="174" t="s">
        <v>639</v>
      </c>
      <c r="K150" s="175">
        <f t="shared" si="101"/>
        <v>-61.5</v>
      </c>
      <c r="L150" s="176">
        <f t="shared" si="102"/>
        <v>-0.50204081632653064</v>
      </c>
      <c r="M150" s="172" t="s">
        <v>568</v>
      </c>
      <c r="N150" s="169">
        <v>43333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58">
        <v>35</v>
      </c>
      <c r="B151" s="159">
        <v>42219</v>
      </c>
      <c r="C151" s="159"/>
      <c r="D151" s="160" t="s">
        <v>640</v>
      </c>
      <c r="E151" s="161" t="s">
        <v>586</v>
      </c>
      <c r="F151" s="162">
        <v>297.5</v>
      </c>
      <c r="G151" s="161"/>
      <c r="H151" s="161">
        <v>350</v>
      </c>
      <c r="I151" s="163">
        <v>360</v>
      </c>
      <c r="J151" s="164" t="s">
        <v>641</v>
      </c>
      <c r="K151" s="165">
        <f t="shared" si="101"/>
        <v>52.5</v>
      </c>
      <c r="L151" s="166">
        <f t="shared" si="102"/>
        <v>0.17647058823529413</v>
      </c>
      <c r="M151" s="161" t="s">
        <v>556</v>
      </c>
      <c r="N151" s="167">
        <v>42232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8">
        <v>36</v>
      </c>
      <c r="B152" s="159">
        <v>42219</v>
      </c>
      <c r="C152" s="159"/>
      <c r="D152" s="160" t="s">
        <v>642</v>
      </c>
      <c r="E152" s="161" t="s">
        <v>586</v>
      </c>
      <c r="F152" s="162">
        <v>115.5</v>
      </c>
      <c r="G152" s="161"/>
      <c r="H152" s="161">
        <v>149</v>
      </c>
      <c r="I152" s="163">
        <v>140</v>
      </c>
      <c r="J152" s="164" t="s">
        <v>643</v>
      </c>
      <c r="K152" s="165">
        <f t="shared" si="101"/>
        <v>33.5</v>
      </c>
      <c r="L152" s="166">
        <f t="shared" si="102"/>
        <v>0.29004329004329005</v>
      </c>
      <c r="M152" s="161" t="s">
        <v>556</v>
      </c>
      <c r="N152" s="167">
        <v>42740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8">
        <v>37</v>
      </c>
      <c r="B153" s="159">
        <v>42251</v>
      </c>
      <c r="C153" s="159"/>
      <c r="D153" s="160" t="s">
        <v>636</v>
      </c>
      <c r="E153" s="161" t="s">
        <v>586</v>
      </c>
      <c r="F153" s="162">
        <v>226</v>
      </c>
      <c r="G153" s="161"/>
      <c r="H153" s="161">
        <v>292</v>
      </c>
      <c r="I153" s="163">
        <v>292</v>
      </c>
      <c r="J153" s="164" t="s">
        <v>644</v>
      </c>
      <c r="K153" s="165">
        <f t="shared" si="101"/>
        <v>66</v>
      </c>
      <c r="L153" s="166">
        <f t="shared" si="102"/>
        <v>0.29203539823008851</v>
      </c>
      <c r="M153" s="161" t="s">
        <v>556</v>
      </c>
      <c r="N153" s="167">
        <v>42286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58">
        <v>38</v>
      </c>
      <c r="B154" s="159">
        <v>42254</v>
      </c>
      <c r="C154" s="159"/>
      <c r="D154" s="160" t="s">
        <v>631</v>
      </c>
      <c r="E154" s="161" t="s">
        <v>586</v>
      </c>
      <c r="F154" s="162">
        <v>232.5</v>
      </c>
      <c r="G154" s="161"/>
      <c r="H154" s="161">
        <v>312.5</v>
      </c>
      <c r="I154" s="163">
        <v>310</v>
      </c>
      <c r="J154" s="164" t="s">
        <v>588</v>
      </c>
      <c r="K154" s="165">
        <f t="shared" si="101"/>
        <v>80</v>
      </c>
      <c r="L154" s="166">
        <f t="shared" si="102"/>
        <v>0.34408602150537637</v>
      </c>
      <c r="M154" s="161" t="s">
        <v>556</v>
      </c>
      <c r="N154" s="167">
        <v>42823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58">
        <v>39</v>
      </c>
      <c r="B155" s="159">
        <v>42268</v>
      </c>
      <c r="C155" s="159"/>
      <c r="D155" s="160" t="s">
        <v>645</v>
      </c>
      <c r="E155" s="161" t="s">
        <v>586</v>
      </c>
      <c r="F155" s="162">
        <v>196.5</v>
      </c>
      <c r="G155" s="161"/>
      <c r="H155" s="161">
        <v>238</v>
      </c>
      <c r="I155" s="163">
        <v>238</v>
      </c>
      <c r="J155" s="164" t="s">
        <v>644</v>
      </c>
      <c r="K155" s="165">
        <f t="shared" si="101"/>
        <v>41.5</v>
      </c>
      <c r="L155" s="166">
        <f t="shared" si="102"/>
        <v>0.21119592875318066</v>
      </c>
      <c r="M155" s="161" t="s">
        <v>556</v>
      </c>
      <c r="N155" s="167">
        <v>42291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8">
        <v>40</v>
      </c>
      <c r="B156" s="159">
        <v>42271</v>
      </c>
      <c r="C156" s="159"/>
      <c r="D156" s="160" t="s">
        <v>585</v>
      </c>
      <c r="E156" s="161" t="s">
        <v>586</v>
      </c>
      <c r="F156" s="162">
        <v>65</v>
      </c>
      <c r="G156" s="161"/>
      <c r="H156" s="161">
        <v>82</v>
      </c>
      <c r="I156" s="163">
        <v>82</v>
      </c>
      <c r="J156" s="164" t="s">
        <v>644</v>
      </c>
      <c r="K156" s="165">
        <f t="shared" si="101"/>
        <v>17</v>
      </c>
      <c r="L156" s="166">
        <f t="shared" si="102"/>
        <v>0.26153846153846155</v>
      </c>
      <c r="M156" s="161" t="s">
        <v>556</v>
      </c>
      <c r="N156" s="167">
        <v>42578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8">
        <v>41</v>
      </c>
      <c r="B157" s="159">
        <v>42291</v>
      </c>
      <c r="C157" s="159"/>
      <c r="D157" s="160" t="s">
        <v>646</v>
      </c>
      <c r="E157" s="161" t="s">
        <v>586</v>
      </c>
      <c r="F157" s="162">
        <v>144</v>
      </c>
      <c r="G157" s="161"/>
      <c r="H157" s="161">
        <v>182.5</v>
      </c>
      <c r="I157" s="163">
        <v>181</v>
      </c>
      <c r="J157" s="164" t="s">
        <v>644</v>
      </c>
      <c r="K157" s="165">
        <f t="shared" si="101"/>
        <v>38.5</v>
      </c>
      <c r="L157" s="166">
        <f t="shared" si="102"/>
        <v>0.2673611111111111</v>
      </c>
      <c r="M157" s="161" t="s">
        <v>556</v>
      </c>
      <c r="N157" s="167">
        <v>42817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8">
        <v>42</v>
      </c>
      <c r="B158" s="159">
        <v>42291</v>
      </c>
      <c r="C158" s="159"/>
      <c r="D158" s="160" t="s">
        <v>647</v>
      </c>
      <c r="E158" s="161" t="s">
        <v>586</v>
      </c>
      <c r="F158" s="162">
        <v>264</v>
      </c>
      <c r="G158" s="161"/>
      <c r="H158" s="161">
        <v>311</v>
      </c>
      <c r="I158" s="163">
        <v>311</v>
      </c>
      <c r="J158" s="164" t="s">
        <v>644</v>
      </c>
      <c r="K158" s="165">
        <f t="shared" si="101"/>
        <v>47</v>
      </c>
      <c r="L158" s="166">
        <f t="shared" si="102"/>
        <v>0.17803030303030304</v>
      </c>
      <c r="M158" s="161" t="s">
        <v>556</v>
      </c>
      <c r="N158" s="167">
        <v>42604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8">
        <v>43</v>
      </c>
      <c r="B159" s="159">
        <v>42318</v>
      </c>
      <c r="C159" s="159"/>
      <c r="D159" s="160" t="s">
        <v>648</v>
      </c>
      <c r="E159" s="161" t="s">
        <v>558</v>
      </c>
      <c r="F159" s="162">
        <v>549.5</v>
      </c>
      <c r="G159" s="161"/>
      <c r="H159" s="161">
        <v>630</v>
      </c>
      <c r="I159" s="163">
        <v>630</v>
      </c>
      <c r="J159" s="164" t="s">
        <v>644</v>
      </c>
      <c r="K159" s="165">
        <f t="shared" si="101"/>
        <v>80.5</v>
      </c>
      <c r="L159" s="166">
        <f t="shared" si="102"/>
        <v>0.1464968152866242</v>
      </c>
      <c r="M159" s="161" t="s">
        <v>556</v>
      </c>
      <c r="N159" s="167">
        <v>42419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58">
        <v>44</v>
      </c>
      <c r="B160" s="159">
        <v>42342</v>
      </c>
      <c r="C160" s="159"/>
      <c r="D160" s="160" t="s">
        <v>649</v>
      </c>
      <c r="E160" s="161" t="s">
        <v>586</v>
      </c>
      <c r="F160" s="162">
        <v>1027.5</v>
      </c>
      <c r="G160" s="161"/>
      <c r="H160" s="161">
        <v>1315</v>
      </c>
      <c r="I160" s="163">
        <v>1250</v>
      </c>
      <c r="J160" s="164" t="s">
        <v>644</v>
      </c>
      <c r="K160" s="165">
        <f t="shared" si="101"/>
        <v>287.5</v>
      </c>
      <c r="L160" s="166">
        <f t="shared" si="102"/>
        <v>0.27980535279805352</v>
      </c>
      <c r="M160" s="161" t="s">
        <v>556</v>
      </c>
      <c r="N160" s="167">
        <v>43244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58">
        <v>45</v>
      </c>
      <c r="B161" s="159">
        <v>42367</v>
      </c>
      <c r="C161" s="159"/>
      <c r="D161" s="160" t="s">
        <v>650</v>
      </c>
      <c r="E161" s="161" t="s">
        <v>586</v>
      </c>
      <c r="F161" s="162">
        <v>465</v>
      </c>
      <c r="G161" s="161"/>
      <c r="H161" s="161">
        <v>540</v>
      </c>
      <c r="I161" s="163">
        <v>540</v>
      </c>
      <c r="J161" s="164" t="s">
        <v>644</v>
      </c>
      <c r="K161" s="165">
        <f t="shared" si="101"/>
        <v>75</v>
      </c>
      <c r="L161" s="166">
        <f t="shared" si="102"/>
        <v>0.16129032258064516</v>
      </c>
      <c r="M161" s="161" t="s">
        <v>556</v>
      </c>
      <c r="N161" s="167">
        <v>42530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8">
        <v>46</v>
      </c>
      <c r="B162" s="159">
        <v>42380</v>
      </c>
      <c r="C162" s="159"/>
      <c r="D162" s="160" t="s">
        <v>371</v>
      </c>
      <c r="E162" s="161" t="s">
        <v>558</v>
      </c>
      <c r="F162" s="162">
        <v>81</v>
      </c>
      <c r="G162" s="161"/>
      <c r="H162" s="161">
        <v>110</v>
      </c>
      <c r="I162" s="163">
        <v>110</v>
      </c>
      <c r="J162" s="164" t="s">
        <v>644</v>
      </c>
      <c r="K162" s="165">
        <f t="shared" si="101"/>
        <v>29</v>
      </c>
      <c r="L162" s="166">
        <f t="shared" si="102"/>
        <v>0.35802469135802467</v>
      </c>
      <c r="M162" s="161" t="s">
        <v>556</v>
      </c>
      <c r="N162" s="167">
        <v>42745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58">
        <v>47</v>
      </c>
      <c r="B163" s="159">
        <v>42382</v>
      </c>
      <c r="C163" s="159"/>
      <c r="D163" s="160" t="s">
        <v>651</v>
      </c>
      <c r="E163" s="161" t="s">
        <v>558</v>
      </c>
      <c r="F163" s="162">
        <v>417.5</v>
      </c>
      <c r="G163" s="161"/>
      <c r="H163" s="161">
        <v>547</v>
      </c>
      <c r="I163" s="163">
        <v>535</v>
      </c>
      <c r="J163" s="164" t="s">
        <v>644</v>
      </c>
      <c r="K163" s="165">
        <f t="shared" si="101"/>
        <v>129.5</v>
      </c>
      <c r="L163" s="166">
        <f t="shared" si="102"/>
        <v>0.31017964071856285</v>
      </c>
      <c r="M163" s="161" t="s">
        <v>556</v>
      </c>
      <c r="N163" s="167">
        <v>42578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8">
        <v>48</v>
      </c>
      <c r="B164" s="159">
        <v>42408</v>
      </c>
      <c r="C164" s="159"/>
      <c r="D164" s="160" t="s">
        <v>652</v>
      </c>
      <c r="E164" s="161" t="s">
        <v>586</v>
      </c>
      <c r="F164" s="162">
        <v>650</v>
      </c>
      <c r="G164" s="161"/>
      <c r="H164" s="161">
        <v>800</v>
      </c>
      <c r="I164" s="163">
        <v>800</v>
      </c>
      <c r="J164" s="164" t="s">
        <v>644</v>
      </c>
      <c r="K164" s="165">
        <f t="shared" si="101"/>
        <v>150</v>
      </c>
      <c r="L164" s="166">
        <f t="shared" si="102"/>
        <v>0.23076923076923078</v>
      </c>
      <c r="M164" s="161" t="s">
        <v>556</v>
      </c>
      <c r="N164" s="167">
        <v>43154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8">
        <v>49</v>
      </c>
      <c r="B165" s="159">
        <v>42433</v>
      </c>
      <c r="C165" s="159"/>
      <c r="D165" s="160" t="s">
        <v>209</v>
      </c>
      <c r="E165" s="161" t="s">
        <v>586</v>
      </c>
      <c r="F165" s="162">
        <v>437.5</v>
      </c>
      <c r="G165" s="161"/>
      <c r="H165" s="161">
        <v>504.5</v>
      </c>
      <c r="I165" s="163">
        <v>522</v>
      </c>
      <c r="J165" s="164" t="s">
        <v>653</v>
      </c>
      <c r="K165" s="165">
        <f t="shared" si="101"/>
        <v>67</v>
      </c>
      <c r="L165" s="166">
        <f t="shared" si="102"/>
        <v>0.15314285714285714</v>
      </c>
      <c r="M165" s="161" t="s">
        <v>556</v>
      </c>
      <c r="N165" s="167">
        <v>42480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8">
        <v>50</v>
      </c>
      <c r="B166" s="159">
        <v>42438</v>
      </c>
      <c r="C166" s="159"/>
      <c r="D166" s="160" t="s">
        <v>654</v>
      </c>
      <c r="E166" s="161" t="s">
        <v>586</v>
      </c>
      <c r="F166" s="162">
        <v>189.5</v>
      </c>
      <c r="G166" s="161"/>
      <c r="H166" s="161">
        <v>218</v>
      </c>
      <c r="I166" s="163">
        <v>218</v>
      </c>
      <c r="J166" s="164" t="s">
        <v>644</v>
      </c>
      <c r="K166" s="165">
        <f t="shared" si="101"/>
        <v>28.5</v>
      </c>
      <c r="L166" s="166">
        <f t="shared" si="102"/>
        <v>0.15039577836411611</v>
      </c>
      <c r="M166" s="161" t="s">
        <v>556</v>
      </c>
      <c r="N166" s="167">
        <v>43034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68">
        <v>51</v>
      </c>
      <c r="B167" s="169">
        <v>42471</v>
      </c>
      <c r="C167" s="169"/>
      <c r="D167" s="177" t="s">
        <v>655</v>
      </c>
      <c r="E167" s="172" t="s">
        <v>586</v>
      </c>
      <c r="F167" s="172">
        <v>36.5</v>
      </c>
      <c r="G167" s="173"/>
      <c r="H167" s="173">
        <v>15.85</v>
      </c>
      <c r="I167" s="173">
        <v>60</v>
      </c>
      <c r="J167" s="174" t="s">
        <v>656</v>
      </c>
      <c r="K167" s="175">
        <f t="shared" si="101"/>
        <v>-20.65</v>
      </c>
      <c r="L167" s="176">
        <f t="shared" si="102"/>
        <v>-0.5657534246575342</v>
      </c>
      <c r="M167" s="172" t="s">
        <v>568</v>
      </c>
      <c r="N167" s="180">
        <v>43627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8">
        <v>52</v>
      </c>
      <c r="B168" s="159">
        <v>42472</v>
      </c>
      <c r="C168" s="159"/>
      <c r="D168" s="160" t="s">
        <v>657</v>
      </c>
      <c r="E168" s="161" t="s">
        <v>586</v>
      </c>
      <c r="F168" s="162">
        <v>93</v>
      </c>
      <c r="G168" s="161"/>
      <c r="H168" s="161">
        <v>149</v>
      </c>
      <c r="I168" s="163">
        <v>140</v>
      </c>
      <c r="J168" s="164" t="s">
        <v>658</v>
      </c>
      <c r="K168" s="165">
        <f t="shared" si="101"/>
        <v>56</v>
      </c>
      <c r="L168" s="166">
        <f t="shared" si="102"/>
        <v>0.60215053763440862</v>
      </c>
      <c r="M168" s="161" t="s">
        <v>556</v>
      </c>
      <c r="N168" s="167">
        <v>42740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58">
        <v>53</v>
      </c>
      <c r="B169" s="159">
        <v>42472</v>
      </c>
      <c r="C169" s="159"/>
      <c r="D169" s="160" t="s">
        <v>659</v>
      </c>
      <c r="E169" s="161" t="s">
        <v>586</v>
      </c>
      <c r="F169" s="162">
        <v>130</v>
      </c>
      <c r="G169" s="161"/>
      <c r="H169" s="161">
        <v>150</v>
      </c>
      <c r="I169" s="163" t="s">
        <v>660</v>
      </c>
      <c r="J169" s="164" t="s">
        <v>644</v>
      </c>
      <c r="K169" s="165">
        <f t="shared" si="101"/>
        <v>20</v>
      </c>
      <c r="L169" s="166">
        <f t="shared" si="102"/>
        <v>0.15384615384615385</v>
      </c>
      <c r="M169" s="161" t="s">
        <v>556</v>
      </c>
      <c r="N169" s="167">
        <v>42564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8">
        <v>54</v>
      </c>
      <c r="B170" s="159">
        <v>42473</v>
      </c>
      <c r="C170" s="159"/>
      <c r="D170" s="160" t="s">
        <v>661</v>
      </c>
      <c r="E170" s="161" t="s">
        <v>586</v>
      </c>
      <c r="F170" s="162">
        <v>196</v>
      </c>
      <c r="G170" s="161"/>
      <c r="H170" s="161">
        <v>299</v>
      </c>
      <c r="I170" s="163">
        <v>299</v>
      </c>
      <c r="J170" s="164" t="s">
        <v>644</v>
      </c>
      <c r="K170" s="165">
        <v>103</v>
      </c>
      <c r="L170" s="166">
        <v>0.52551020408163296</v>
      </c>
      <c r="M170" s="161" t="s">
        <v>556</v>
      </c>
      <c r="N170" s="167">
        <v>42620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58">
        <v>55</v>
      </c>
      <c r="B171" s="159">
        <v>42473</v>
      </c>
      <c r="C171" s="159"/>
      <c r="D171" s="160" t="s">
        <v>662</v>
      </c>
      <c r="E171" s="161" t="s">
        <v>586</v>
      </c>
      <c r="F171" s="162">
        <v>88</v>
      </c>
      <c r="G171" s="161"/>
      <c r="H171" s="161">
        <v>103</v>
      </c>
      <c r="I171" s="163">
        <v>103</v>
      </c>
      <c r="J171" s="164" t="s">
        <v>644</v>
      </c>
      <c r="K171" s="165">
        <v>15</v>
      </c>
      <c r="L171" s="166">
        <v>0.170454545454545</v>
      </c>
      <c r="M171" s="161" t="s">
        <v>556</v>
      </c>
      <c r="N171" s="167">
        <v>42530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8">
        <v>56</v>
      </c>
      <c r="B172" s="159">
        <v>42492</v>
      </c>
      <c r="C172" s="159"/>
      <c r="D172" s="160" t="s">
        <v>663</v>
      </c>
      <c r="E172" s="161" t="s">
        <v>586</v>
      </c>
      <c r="F172" s="162">
        <v>127.5</v>
      </c>
      <c r="G172" s="161"/>
      <c r="H172" s="161">
        <v>148</v>
      </c>
      <c r="I172" s="163" t="s">
        <v>664</v>
      </c>
      <c r="J172" s="164" t="s">
        <v>644</v>
      </c>
      <c r="K172" s="165">
        <f>H172-F172</f>
        <v>20.5</v>
      </c>
      <c r="L172" s="166">
        <f>K172/F172</f>
        <v>0.16078431372549021</v>
      </c>
      <c r="M172" s="161" t="s">
        <v>556</v>
      </c>
      <c r="N172" s="167">
        <v>42564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58">
        <v>57</v>
      </c>
      <c r="B173" s="159">
        <v>42493</v>
      </c>
      <c r="C173" s="159"/>
      <c r="D173" s="160" t="s">
        <v>665</v>
      </c>
      <c r="E173" s="161" t="s">
        <v>586</v>
      </c>
      <c r="F173" s="162">
        <v>675</v>
      </c>
      <c r="G173" s="161"/>
      <c r="H173" s="161">
        <v>815</v>
      </c>
      <c r="I173" s="163" t="s">
        <v>666</v>
      </c>
      <c r="J173" s="164" t="s">
        <v>644</v>
      </c>
      <c r="K173" s="165">
        <f>H173-F173</f>
        <v>140</v>
      </c>
      <c r="L173" s="166">
        <f>K173/F173</f>
        <v>0.2074074074074074</v>
      </c>
      <c r="M173" s="161" t="s">
        <v>556</v>
      </c>
      <c r="N173" s="167">
        <v>43154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68">
        <v>58</v>
      </c>
      <c r="B174" s="169">
        <v>42522</v>
      </c>
      <c r="C174" s="169"/>
      <c r="D174" s="170" t="s">
        <v>667</v>
      </c>
      <c r="E174" s="171" t="s">
        <v>586</v>
      </c>
      <c r="F174" s="172">
        <v>500</v>
      </c>
      <c r="G174" s="172"/>
      <c r="H174" s="173">
        <v>232.5</v>
      </c>
      <c r="I174" s="173" t="s">
        <v>668</v>
      </c>
      <c r="J174" s="174" t="s">
        <v>669</v>
      </c>
      <c r="K174" s="175">
        <f>H174-F174</f>
        <v>-267.5</v>
      </c>
      <c r="L174" s="176">
        <f>K174/F174</f>
        <v>-0.53500000000000003</v>
      </c>
      <c r="M174" s="172" t="s">
        <v>568</v>
      </c>
      <c r="N174" s="169">
        <v>43735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58">
        <v>59</v>
      </c>
      <c r="B175" s="159">
        <v>42527</v>
      </c>
      <c r="C175" s="159"/>
      <c r="D175" s="160" t="s">
        <v>511</v>
      </c>
      <c r="E175" s="161" t="s">
        <v>586</v>
      </c>
      <c r="F175" s="162">
        <v>110</v>
      </c>
      <c r="G175" s="161"/>
      <c r="H175" s="161">
        <v>126.5</v>
      </c>
      <c r="I175" s="163">
        <v>125</v>
      </c>
      <c r="J175" s="164" t="s">
        <v>595</v>
      </c>
      <c r="K175" s="165">
        <f>H175-F175</f>
        <v>16.5</v>
      </c>
      <c r="L175" s="166">
        <f>K175/F175</f>
        <v>0.15</v>
      </c>
      <c r="M175" s="161" t="s">
        <v>556</v>
      </c>
      <c r="N175" s="167">
        <v>42552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58">
        <v>60</v>
      </c>
      <c r="B176" s="159">
        <v>42538</v>
      </c>
      <c r="C176" s="159"/>
      <c r="D176" s="160" t="s">
        <v>670</v>
      </c>
      <c r="E176" s="161" t="s">
        <v>586</v>
      </c>
      <c r="F176" s="162">
        <v>44</v>
      </c>
      <c r="G176" s="161"/>
      <c r="H176" s="161">
        <v>69.5</v>
      </c>
      <c r="I176" s="163">
        <v>69.5</v>
      </c>
      <c r="J176" s="164" t="s">
        <v>671</v>
      </c>
      <c r="K176" s="165">
        <f>H176-F176</f>
        <v>25.5</v>
      </c>
      <c r="L176" s="166">
        <f>K176/F176</f>
        <v>0.57954545454545459</v>
      </c>
      <c r="M176" s="161" t="s">
        <v>556</v>
      </c>
      <c r="N176" s="167">
        <v>42977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8">
        <v>61</v>
      </c>
      <c r="B177" s="159">
        <v>42549</v>
      </c>
      <c r="C177" s="159"/>
      <c r="D177" s="160" t="s">
        <v>672</v>
      </c>
      <c r="E177" s="161" t="s">
        <v>586</v>
      </c>
      <c r="F177" s="162">
        <v>262.5</v>
      </c>
      <c r="G177" s="161"/>
      <c r="H177" s="161">
        <v>340</v>
      </c>
      <c r="I177" s="163">
        <v>333</v>
      </c>
      <c r="J177" s="164" t="s">
        <v>673</v>
      </c>
      <c r="K177" s="165">
        <v>77.5</v>
      </c>
      <c r="L177" s="166">
        <v>0.29523809523809502</v>
      </c>
      <c r="M177" s="161" t="s">
        <v>556</v>
      </c>
      <c r="N177" s="167">
        <v>43017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8">
        <v>62</v>
      </c>
      <c r="B178" s="159">
        <v>42549</v>
      </c>
      <c r="C178" s="159"/>
      <c r="D178" s="160" t="s">
        <v>674</v>
      </c>
      <c r="E178" s="161" t="s">
        <v>586</v>
      </c>
      <c r="F178" s="162">
        <v>840</v>
      </c>
      <c r="G178" s="161"/>
      <c r="H178" s="161">
        <v>1230</v>
      </c>
      <c r="I178" s="163">
        <v>1230</v>
      </c>
      <c r="J178" s="164" t="s">
        <v>644</v>
      </c>
      <c r="K178" s="165">
        <v>390</v>
      </c>
      <c r="L178" s="166">
        <v>0.46428571428571402</v>
      </c>
      <c r="M178" s="161" t="s">
        <v>556</v>
      </c>
      <c r="N178" s="167">
        <v>42649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81">
        <v>63</v>
      </c>
      <c r="B179" s="182">
        <v>42556</v>
      </c>
      <c r="C179" s="182"/>
      <c r="D179" s="183" t="s">
        <v>675</v>
      </c>
      <c r="E179" s="184" t="s">
        <v>586</v>
      </c>
      <c r="F179" s="184">
        <v>395</v>
      </c>
      <c r="G179" s="185"/>
      <c r="H179" s="185">
        <f>(468.5+342.5)/2</f>
        <v>405.5</v>
      </c>
      <c r="I179" s="185">
        <v>510</v>
      </c>
      <c r="J179" s="186" t="s">
        <v>676</v>
      </c>
      <c r="K179" s="187">
        <f t="shared" ref="K179:K185" si="103">H179-F179</f>
        <v>10.5</v>
      </c>
      <c r="L179" s="188">
        <f t="shared" ref="L179:L185" si="104">K179/F179</f>
        <v>2.6582278481012658E-2</v>
      </c>
      <c r="M179" s="184" t="s">
        <v>677</v>
      </c>
      <c r="N179" s="182">
        <v>43606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68">
        <v>64</v>
      </c>
      <c r="B180" s="169">
        <v>42584</v>
      </c>
      <c r="C180" s="169"/>
      <c r="D180" s="170" t="s">
        <v>678</v>
      </c>
      <c r="E180" s="171" t="s">
        <v>558</v>
      </c>
      <c r="F180" s="172">
        <f>169.5-12.8</f>
        <v>156.69999999999999</v>
      </c>
      <c r="G180" s="172"/>
      <c r="H180" s="173">
        <v>77</v>
      </c>
      <c r="I180" s="173" t="s">
        <v>679</v>
      </c>
      <c r="J180" s="174" t="s">
        <v>680</v>
      </c>
      <c r="K180" s="175">
        <f t="shared" si="103"/>
        <v>-79.699999999999989</v>
      </c>
      <c r="L180" s="176">
        <f t="shared" si="104"/>
        <v>-0.50861518825781749</v>
      </c>
      <c r="M180" s="172" t="s">
        <v>568</v>
      </c>
      <c r="N180" s="169">
        <v>43522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68">
        <v>65</v>
      </c>
      <c r="B181" s="169">
        <v>42586</v>
      </c>
      <c r="C181" s="169"/>
      <c r="D181" s="170" t="s">
        <v>681</v>
      </c>
      <c r="E181" s="171" t="s">
        <v>586</v>
      </c>
      <c r="F181" s="172">
        <v>400</v>
      </c>
      <c r="G181" s="172"/>
      <c r="H181" s="173">
        <v>305</v>
      </c>
      <c r="I181" s="173">
        <v>475</v>
      </c>
      <c r="J181" s="174" t="s">
        <v>682</v>
      </c>
      <c r="K181" s="175">
        <f t="shared" si="103"/>
        <v>-95</v>
      </c>
      <c r="L181" s="176">
        <f t="shared" si="104"/>
        <v>-0.23749999999999999</v>
      </c>
      <c r="M181" s="172" t="s">
        <v>568</v>
      </c>
      <c r="N181" s="169">
        <v>43606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8">
        <v>66</v>
      </c>
      <c r="B182" s="159">
        <v>42593</v>
      </c>
      <c r="C182" s="159"/>
      <c r="D182" s="160" t="s">
        <v>683</v>
      </c>
      <c r="E182" s="161" t="s">
        <v>586</v>
      </c>
      <c r="F182" s="162">
        <v>86.5</v>
      </c>
      <c r="G182" s="161"/>
      <c r="H182" s="161">
        <v>130</v>
      </c>
      <c r="I182" s="163">
        <v>130</v>
      </c>
      <c r="J182" s="164" t="s">
        <v>684</v>
      </c>
      <c r="K182" s="165">
        <f t="shared" si="103"/>
        <v>43.5</v>
      </c>
      <c r="L182" s="166">
        <f t="shared" si="104"/>
        <v>0.50289017341040465</v>
      </c>
      <c r="M182" s="161" t="s">
        <v>556</v>
      </c>
      <c r="N182" s="167">
        <v>43091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68">
        <v>67</v>
      </c>
      <c r="B183" s="169">
        <v>42600</v>
      </c>
      <c r="C183" s="169"/>
      <c r="D183" s="170" t="s">
        <v>109</v>
      </c>
      <c r="E183" s="171" t="s">
        <v>586</v>
      </c>
      <c r="F183" s="172">
        <v>133.5</v>
      </c>
      <c r="G183" s="172"/>
      <c r="H183" s="173">
        <v>126.5</v>
      </c>
      <c r="I183" s="173">
        <v>178</v>
      </c>
      <c r="J183" s="174" t="s">
        <v>685</v>
      </c>
      <c r="K183" s="175">
        <f t="shared" si="103"/>
        <v>-7</v>
      </c>
      <c r="L183" s="176">
        <f t="shared" si="104"/>
        <v>-5.2434456928838954E-2</v>
      </c>
      <c r="M183" s="172" t="s">
        <v>568</v>
      </c>
      <c r="N183" s="169">
        <v>42615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8">
        <v>68</v>
      </c>
      <c r="B184" s="159">
        <v>42613</v>
      </c>
      <c r="C184" s="159"/>
      <c r="D184" s="160" t="s">
        <v>686</v>
      </c>
      <c r="E184" s="161" t="s">
        <v>586</v>
      </c>
      <c r="F184" s="162">
        <v>560</v>
      </c>
      <c r="G184" s="161"/>
      <c r="H184" s="161">
        <v>725</v>
      </c>
      <c r="I184" s="163">
        <v>725</v>
      </c>
      <c r="J184" s="164" t="s">
        <v>588</v>
      </c>
      <c r="K184" s="165">
        <f t="shared" si="103"/>
        <v>165</v>
      </c>
      <c r="L184" s="166">
        <f t="shared" si="104"/>
        <v>0.29464285714285715</v>
      </c>
      <c r="M184" s="161" t="s">
        <v>556</v>
      </c>
      <c r="N184" s="167">
        <v>42456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8">
        <v>69</v>
      </c>
      <c r="B185" s="159">
        <v>42614</v>
      </c>
      <c r="C185" s="159"/>
      <c r="D185" s="160" t="s">
        <v>687</v>
      </c>
      <c r="E185" s="161" t="s">
        <v>586</v>
      </c>
      <c r="F185" s="162">
        <v>160.5</v>
      </c>
      <c r="G185" s="161"/>
      <c r="H185" s="161">
        <v>210</v>
      </c>
      <c r="I185" s="163">
        <v>210</v>
      </c>
      <c r="J185" s="164" t="s">
        <v>588</v>
      </c>
      <c r="K185" s="165">
        <f t="shared" si="103"/>
        <v>49.5</v>
      </c>
      <c r="L185" s="166">
        <f t="shared" si="104"/>
        <v>0.30841121495327101</v>
      </c>
      <c r="M185" s="161" t="s">
        <v>556</v>
      </c>
      <c r="N185" s="167">
        <v>42871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8">
        <v>70</v>
      </c>
      <c r="B186" s="159">
        <v>42646</v>
      </c>
      <c r="C186" s="159"/>
      <c r="D186" s="160" t="s">
        <v>385</v>
      </c>
      <c r="E186" s="161" t="s">
        <v>586</v>
      </c>
      <c r="F186" s="162">
        <v>430</v>
      </c>
      <c r="G186" s="161"/>
      <c r="H186" s="161">
        <v>596</v>
      </c>
      <c r="I186" s="163">
        <v>575</v>
      </c>
      <c r="J186" s="164" t="s">
        <v>688</v>
      </c>
      <c r="K186" s="165">
        <v>166</v>
      </c>
      <c r="L186" s="166">
        <v>0.38604651162790699</v>
      </c>
      <c r="M186" s="161" t="s">
        <v>556</v>
      </c>
      <c r="N186" s="167">
        <v>42769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58">
        <v>71</v>
      </c>
      <c r="B187" s="159">
        <v>42657</v>
      </c>
      <c r="C187" s="159"/>
      <c r="D187" s="160" t="s">
        <v>689</v>
      </c>
      <c r="E187" s="161" t="s">
        <v>586</v>
      </c>
      <c r="F187" s="162">
        <v>280</v>
      </c>
      <c r="G187" s="161"/>
      <c r="H187" s="161">
        <v>345</v>
      </c>
      <c r="I187" s="163">
        <v>345</v>
      </c>
      <c r="J187" s="164" t="s">
        <v>588</v>
      </c>
      <c r="K187" s="165">
        <f t="shared" ref="K187:K192" si="105">H187-F187</f>
        <v>65</v>
      </c>
      <c r="L187" s="166">
        <f>K187/F187</f>
        <v>0.23214285714285715</v>
      </c>
      <c r="M187" s="161" t="s">
        <v>556</v>
      </c>
      <c r="N187" s="167">
        <v>42814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58">
        <v>72</v>
      </c>
      <c r="B188" s="159">
        <v>42657</v>
      </c>
      <c r="C188" s="159"/>
      <c r="D188" s="160" t="s">
        <v>690</v>
      </c>
      <c r="E188" s="161" t="s">
        <v>586</v>
      </c>
      <c r="F188" s="162">
        <v>245</v>
      </c>
      <c r="G188" s="161"/>
      <c r="H188" s="161">
        <v>325.5</v>
      </c>
      <c r="I188" s="163">
        <v>330</v>
      </c>
      <c r="J188" s="164" t="s">
        <v>691</v>
      </c>
      <c r="K188" s="165">
        <f t="shared" si="105"/>
        <v>80.5</v>
      </c>
      <c r="L188" s="166">
        <f>K188/F188</f>
        <v>0.32857142857142857</v>
      </c>
      <c r="M188" s="161" t="s">
        <v>556</v>
      </c>
      <c r="N188" s="167">
        <v>42769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58">
        <v>73</v>
      </c>
      <c r="B189" s="159">
        <v>42660</v>
      </c>
      <c r="C189" s="159"/>
      <c r="D189" s="160" t="s">
        <v>338</v>
      </c>
      <c r="E189" s="161" t="s">
        <v>586</v>
      </c>
      <c r="F189" s="162">
        <v>125</v>
      </c>
      <c r="G189" s="161"/>
      <c r="H189" s="161">
        <v>160</v>
      </c>
      <c r="I189" s="163">
        <v>160</v>
      </c>
      <c r="J189" s="164" t="s">
        <v>644</v>
      </c>
      <c r="K189" s="165">
        <f t="shared" si="105"/>
        <v>35</v>
      </c>
      <c r="L189" s="166">
        <v>0.28000000000000003</v>
      </c>
      <c r="M189" s="161" t="s">
        <v>556</v>
      </c>
      <c r="N189" s="167">
        <v>42803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58">
        <v>74</v>
      </c>
      <c r="B190" s="159">
        <v>42660</v>
      </c>
      <c r="C190" s="159"/>
      <c r="D190" s="160" t="s">
        <v>445</v>
      </c>
      <c r="E190" s="161" t="s">
        <v>586</v>
      </c>
      <c r="F190" s="162">
        <v>114</v>
      </c>
      <c r="G190" s="161"/>
      <c r="H190" s="161">
        <v>145</v>
      </c>
      <c r="I190" s="163">
        <v>145</v>
      </c>
      <c r="J190" s="164" t="s">
        <v>644</v>
      </c>
      <c r="K190" s="165">
        <f t="shared" si="105"/>
        <v>31</v>
      </c>
      <c r="L190" s="166">
        <f>K190/F190</f>
        <v>0.27192982456140352</v>
      </c>
      <c r="M190" s="161" t="s">
        <v>556</v>
      </c>
      <c r="N190" s="167">
        <v>42859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58">
        <v>75</v>
      </c>
      <c r="B191" s="159">
        <v>42660</v>
      </c>
      <c r="C191" s="159"/>
      <c r="D191" s="160" t="s">
        <v>692</v>
      </c>
      <c r="E191" s="161" t="s">
        <v>586</v>
      </c>
      <c r="F191" s="162">
        <v>212</v>
      </c>
      <c r="G191" s="161"/>
      <c r="H191" s="161">
        <v>280</v>
      </c>
      <c r="I191" s="163">
        <v>276</v>
      </c>
      <c r="J191" s="164" t="s">
        <v>693</v>
      </c>
      <c r="K191" s="165">
        <f t="shared" si="105"/>
        <v>68</v>
      </c>
      <c r="L191" s="166">
        <f>K191/F191</f>
        <v>0.32075471698113206</v>
      </c>
      <c r="M191" s="161" t="s">
        <v>556</v>
      </c>
      <c r="N191" s="167">
        <v>42858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58">
        <v>76</v>
      </c>
      <c r="B192" s="159">
        <v>42678</v>
      </c>
      <c r="C192" s="159"/>
      <c r="D192" s="160" t="s">
        <v>435</v>
      </c>
      <c r="E192" s="161" t="s">
        <v>586</v>
      </c>
      <c r="F192" s="162">
        <v>155</v>
      </c>
      <c r="G192" s="161"/>
      <c r="H192" s="161">
        <v>210</v>
      </c>
      <c r="I192" s="163">
        <v>210</v>
      </c>
      <c r="J192" s="164" t="s">
        <v>694</v>
      </c>
      <c r="K192" s="165">
        <f t="shared" si="105"/>
        <v>55</v>
      </c>
      <c r="L192" s="166">
        <f>K192/F192</f>
        <v>0.35483870967741937</v>
      </c>
      <c r="M192" s="161" t="s">
        <v>556</v>
      </c>
      <c r="N192" s="167">
        <v>42944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68">
        <v>77</v>
      </c>
      <c r="B193" s="169">
        <v>42710</v>
      </c>
      <c r="C193" s="169"/>
      <c r="D193" s="170" t="s">
        <v>695</v>
      </c>
      <c r="E193" s="171" t="s">
        <v>586</v>
      </c>
      <c r="F193" s="172">
        <v>150.5</v>
      </c>
      <c r="G193" s="172"/>
      <c r="H193" s="173">
        <v>72.5</v>
      </c>
      <c r="I193" s="173">
        <v>174</v>
      </c>
      <c r="J193" s="174" t="s">
        <v>696</v>
      </c>
      <c r="K193" s="175">
        <v>-78</v>
      </c>
      <c r="L193" s="176">
        <v>-0.51827242524916906</v>
      </c>
      <c r="M193" s="172" t="s">
        <v>568</v>
      </c>
      <c r="N193" s="169">
        <v>43333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58">
        <v>78</v>
      </c>
      <c r="B194" s="159">
        <v>42712</v>
      </c>
      <c r="C194" s="159"/>
      <c r="D194" s="160" t="s">
        <v>697</v>
      </c>
      <c r="E194" s="161" t="s">
        <v>586</v>
      </c>
      <c r="F194" s="162">
        <v>380</v>
      </c>
      <c r="G194" s="161"/>
      <c r="H194" s="161">
        <v>478</v>
      </c>
      <c r="I194" s="163">
        <v>468</v>
      </c>
      <c r="J194" s="164" t="s">
        <v>644</v>
      </c>
      <c r="K194" s="165">
        <f>H194-F194</f>
        <v>98</v>
      </c>
      <c r="L194" s="166">
        <f>K194/F194</f>
        <v>0.25789473684210529</v>
      </c>
      <c r="M194" s="161" t="s">
        <v>556</v>
      </c>
      <c r="N194" s="167">
        <v>43025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58">
        <v>79</v>
      </c>
      <c r="B195" s="159">
        <v>42734</v>
      </c>
      <c r="C195" s="159"/>
      <c r="D195" s="160" t="s">
        <v>108</v>
      </c>
      <c r="E195" s="161" t="s">
        <v>586</v>
      </c>
      <c r="F195" s="162">
        <v>305</v>
      </c>
      <c r="G195" s="161"/>
      <c r="H195" s="161">
        <v>375</v>
      </c>
      <c r="I195" s="163">
        <v>375</v>
      </c>
      <c r="J195" s="164" t="s">
        <v>644</v>
      </c>
      <c r="K195" s="165">
        <f>H195-F195</f>
        <v>70</v>
      </c>
      <c r="L195" s="166">
        <f>K195/F195</f>
        <v>0.22950819672131148</v>
      </c>
      <c r="M195" s="161" t="s">
        <v>556</v>
      </c>
      <c r="N195" s="167">
        <v>42768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58">
        <v>80</v>
      </c>
      <c r="B196" s="159">
        <v>42739</v>
      </c>
      <c r="C196" s="159"/>
      <c r="D196" s="160" t="s">
        <v>94</v>
      </c>
      <c r="E196" s="161" t="s">
        <v>586</v>
      </c>
      <c r="F196" s="162">
        <v>99.5</v>
      </c>
      <c r="G196" s="161"/>
      <c r="H196" s="161">
        <v>158</v>
      </c>
      <c r="I196" s="163">
        <v>158</v>
      </c>
      <c r="J196" s="164" t="s">
        <v>644</v>
      </c>
      <c r="K196" s="165">
        <f>H196-F196</f>
        <v>58.5</v>
      </c>
      <c r="L196" s="166">
        <f>K196/F196</f>
        <v>0.5879396984924623</v>
      </c>
      <c r="M196" s="161" t="s">
        <v>556</v>
      </c>
      <c r="N196" s="167">
        <v>42898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58">
        <v>81</v>
      </c>
      <c r="B197" s="159">
        <v>42739</v>
      </c>
      <c r="C197" s="159"/>
      <c r="D197" s="160" t="s">
        <v>94</v>
      </c>
      <c r="E197" s="161" t="s">
        <v>586</v>
      </c>
      <c r="F197" s="162">
        <v>99.5</v>
      </c>
      <c r="G197" s="161"/>
      <c r="H197" s="161">
        <v>158</v>
      </c>
      <c r="I197" s="163">
        <v>158</v>
      </c>
      <c r="J197" s="164" t="s">
        <v>644</v>
      </c>
      <c r="K197" s="165">
        <v>58.5</v>
      </c>
      <c r="L197" s="166">
        <v>0.58793969849246197</v>
      </c>
      <c r="M197" s="161" t="s">
        <v>556</v>
      </c>
      <c r="N197" s="167">
        <v>42898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58">
        <v>82</v>
      </c>
      <c r="B198" s="159">
        <v>42786</v>
      </c>
      <c r="C198" s="159"/>
      <c r="D198" s="160" t="s">
        <v>184</v>
      </c>
      <c r="E198" s="161" t="s">
        <v>586</v>
      </c>
      <c r="F198" s="162">
        <v>140.5</v>
      </c>
      <c r="G198" s="161"/>
      <c r="H198" s="161">
        <v>220</v>
      </c>
      <c r="I198" s="163">
        <v>220</v>
      </c>
      <c r="J198" s="164" t="s">
        <v>644</v>
      </c>
      <c r="K198" s="165">
        <f>H198-F198</f>
        <v>79.5</v>
      </c>
      <c r="L198" s="166">
        <f>K198/F198</f>
        <v>0.5658362989323843</v>
      </c>
      <c r="M198" s="161" t="s">
        <v>556</v>
      </c>
      <c r="N198" s="167">
        <v>42864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58">
        <v>83</v>
      </c>
      <c r="B199" s="159">
        <v>42786</v>
      </c>
      <c r="C199" s="159"/>
      <c r="D199" s="160" t="s">
        <v>698</v>
      </c>
      <c r="E199" s="161" t="s">
        <v>586</v>
      </c>
      <c r="F199" s="162">
        <v>202.5</v>
      </c>
      <c r="G199" s="161"/>
      <c r="H199" s="161">
        <v>234</v>
      </c>
      <c r="I199" s="163">
        <v>234</v>
      </c>
      <c r="J199" s="164" t="s">
        <v>644</v>
      </c>
      <c r="K199" s="165">
        <v>31.5</v>
      </c>
      <c r="L199" s="166">
        <v>0.155555555555556</v>
      </c>
      <c r="M199" s="161" t="s">
        <v>556</v>
      </c>
      <c r="N199" s="167">
        <v>42836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58">
        <v>84</v>
      </c>
      <c r="B200" s="159">
        <v>42818</v>
      </c>
      <c r="C200" s="159"/>
      <c r="D200" s="160" t="s">
        <v>699</v>
      </c>
      <c r="E200" s="161" t="s">
        <v>586</v>
      </c>
      <c r="F200" s="162">
        <v>300.5</v>
      </c>
      <c r="G200" s="161"/>
      <c r="H200" s="161">
        <v>417.5</v>
      </c>
      <c r="I200" s="163">
        <v>420</v>
      </c>
      <c r="J200" s="164" t="s">
        <v>700</v>
      </c>
      <c r="K200" s="165">
        <f>H200-F200</f>
        <v>117</v>
      </c>
      <c r="L200" s="166">
        <f>K200/F200</f>
        <v>0.38935108153078202</v>
      </c>
      <c r="M200" s="161" t="s">
        <v>556</v>
      </c>
      <c r="N200" s="167">
        <v>43070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58">
        <v>85</v>
      </c>
      <c r="B201" s="159">
        <v>42818</v>
      </c>
      <c r="C201" s="159"/>
      <c r="D201" s="160" t="s">
        <v>674</v>
      </c>
      <c r="E201" s="161" t="s">
        <v>586</v>
      </c>
      <c r="F201" s="162">
        <v>850</v>
      </c>
      <c r="G201" s="161"/>
      <c r="H201" s="161">
        <v>1042.5</v>
      </c>
      <c r="I201" s="163">
        <v>1023</v>
      </c>
      <c r="J201" s="164" t="s">
        <v>701</v>
      </c>
      <c r="K201" s="165">
        <v>192.5</v>
      </c>
      <c r="L201" s="166">
        <v>0.22647058823529401</v>
      </c>
      <c r="M201" s="161" t="s">
        <v>556</v>
      </c>
      <c r="N201" s="167">
        <v>42830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58">
        <v>86</v>
      </c>
      <c r="B202" s="159">
        <v>42830</v>
      </c>
      <c r="C202" s="159"/>
      <c r="D202" s="160" t="s">
        <v>464</v>
      </c>
      <c r="E202" s="161" t="s">
        <v>586</v>
      </c>
      <c r="F202" s="162">
        <v>785</v>
      </c>
      <c r="G202" s="161"/>
      <c r="H202" s="161">
        <v>930</v>
      </c>
      <c r="I202" s="163">
        <v>920</v>
      </c>
      <c r="J202" s="164" t="s">
        <v>702</v>
      </c>
      <c r="K202" s="165">
        <f>H202-F202</f>
        <v>145</v>
      </c>
      <c r="L202" s="166">
        <f>K202/F202</f>
        <v>0.18471337579617833</v>
      </c>
      <c r="M202" s="161" t="s">
        <v>556</v>
      </c>
      <c r="N202" s="167">
        <v>42976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68">
        <v>87</v>
      </c>
      <c r="B203" s="169">
        <v>42831</v>
      </c>
      <c r="C203" s="169"/>
      <c r="D203" s="170" t="s">
        <v>703</v>
      </c>
      <c r="E203" s="171" t="s">
        <v>586</v>
      </c>
      <c r="F203" s="172">
        <v>40</v>
      </c>
      <c r="G203" s="172"/>
      <c r="H203" s="173">
        <v>13.1</v>
      </c>
      <c r="I203" s="173">
        <v>60</v>
      </c>
      <c r="J203" s="174" t="s">
        <v>704</v>
      </c>
      <c r="K203" s="175">
        <v>-26.9</v>
      </c>
      <c r="L203" s="176">
        <v>-0.67249999999999999</v>
      </c>
      <c r="M203" s="172" t="s">
        <v>568</v>
      </c>
      <c r="N203" s="169">
        <v>43138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58">
        <v>88</v>
      </c>
      <c r="B204" s="159">
        <v>42837</v>
      </c>
      <c r="C204" s="159"/>
      <c r="D204" s="160" t="s">
        <v>93</v>
      </c>
      <c r="E204" s="161" t="s">
        <v>586</v>
      </c>
      <c r="F204" s="162">
        <v>289.5</v>
      </c>
      <c r="G204" s="161"/>
      <c r="H204" s="161">
        <v>354</v>
      </c>
      <c r="I204" s="163">
        <v>360</v>
      </c>
      <c r="J204" s="164" t="s">
        <v>705</v>
      </c>
      <c r="K204" s="165">
        <f t="shared" ref="K204:K212" si="106">H204-F204</f>
        <v>64.5</v>
      </c>
      <c r="L204" s="166">
        <f t="shared" ref="L204:L212" si="107">K204/F204</f>
        <v>0.22279792746113988</v>
      </c>
      <c r="M204" s="161" t="s">
        <v>556</v>
      </c>
      <c r="N204" s="167">
        <v>43040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58">
        <v>89</v>
      </c>
      <c r="B205" s="159">
        <v>42845</v>
      </c>
      <c r="C205" s="159"/>
      <c r="D205" s="160" t="s">
        <v>410</v>
      </c>
      <c r="E205" s="161" t="s">
        <v>586</v>
      </c>
      <c r="F205" s="162">
        <v>700</v>
      </c>
      <c r="G205" s="161"/>
      <c r="H205" s="161">
        <v>840</v>
      </c>
      <c r="I205" s="163">
        <v>840</v>
      </c>
      <c r="J205" s="164" t="s">
        <v>706</v>
      </c>
      <c r="K205" s="165">
        <f t="shared" si="106"/>
        <v>140</v>
      </c>
      <c r="L205" s="166">
        <f t="shared" si="107"/>
        <v>0.2</v>
      </c>
      <c r="M205" s="161" t="s">
        <v>556</v>
      </c>
      <c r="N205" s="167">
        <v>42893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58">
        <v>90</v>
      </c>
      <c r="B206" s="159">
        <v>42887</v>
      </c>
      <c r="C206" s="159"/>
      <c r="D206" s="160" t="s">
        <v>707</v>
      </c>
      <c r="E206" s="161" t="s">
        <v>586</v>
      </c>
      <c r="F206" s="162">
        <v>130</v>
      </c>
      <c r="G206" s="161"/>
      <c r="H206" s="161">
        <v>144.25</v>
      </c>
      <c r="I206" s="163">
        <v>170</v>
      </c>
      <c r="J206" s="164" t="s">
        <v>708</v>
      </c>
      <c r="K206" s="165">
        <f t="shared" si="106"/>
        <v>14.25</v>
      </c>
      <c r="L206" s="166">
        <f t="shared" si="107"/>
        <v>0.10961538461538461</v>
      </c>
      <c r="M206" s="161" t="s">
        <v>556</v>
      </c>
      <c r="N206" s="167">
        <v>43675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58">
        <v>91</v>
      </c>
      <c r="B207" s="159">
        <v>42901</v>
      </c>
      <c r="C207" s="159"/>
      <c r="D207" s="160" t="s">
        <v>709</v>
      </c>
      <c r="E207" s="161" t="s">
        <v>586</v>
      </c>
      <c r="F207" s="162">
        <v>214.5</v>
      </c>
      <c r="G207" s="161"/>
      <c r="H207" s="161">
        <v>262</v>
      </c>
      <c r="I207" s="163">
        <v>262</v>
      </c>
      <c r="J207" s="164" t="s">
        <v>710</v>
      </c>
      <c r="K207" s="165">
        <f t="shared" si="106"/>
        <v>47.5</v>
      </c>
      <c r="L207" s="166">
        <f t="shared" si="107"/>
        <v>0.22144522144522144</v>
      </c>
      <c r="M207" s="161" t="s">
        <v>556</v>
      </c>
      <c r="N207" s="167">
        <v>42977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9">
        <v>92</v>
      </c>
      <c r="B208" s="190">
        <v>42933</v>
      </c>
      <c r="C208" s="190"/>
      <c r="D208" s="191" t="s">
        <v>711</v>
      </c>
      <c r="E208" s="192" t="s">
        <v>586</v>
      </c>
      <c r="F208" s="193">
        <v>370</v>
      </c>
      <c r="G208" s="192"/>
      <c r="H208" s="192">
        <v>447.5</v>
      </c>
      <c r="I208" s="194">
        <v>450</v>
      </c>
      <c r="J208" s="195" t="s">
        <v>644</v>
      </c>
      <c r="K208" s="165">
        <f t="shared" si="106"/>
        <v>77.5</v>
      </c>
      <c r="L208" s="196">
        <f t="shared" si="107"/>
        <v>0.20945945945945946</v>
      </c>
      <c r="M208" s="192" t="s">
        <v>556</v>
      </c>
      <c r="N208" s="197">
        <v>43035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9">
        <v>93</v>
      </c>
      <c r="B209" s="190">
        <v>42943</v>
      </c>
      <c r="C209" s="190"/>
      <c r="D209" s="191" t="s">
        <v>182</v>
      </c>
      <c r="E209" s="192" t="s">
        <v>586</v>
      </c>
      <c r="F209" s="193">
        <v>657.5</v>
      </c>
      <c r="G209" s="192"/>
      <c r="H209" s="192">
        <v>825</v>
      </c>
      <c r="I209" s="194">
        <v>820</v>
      </c>
      <c r="J209" s="195" t="s">
        <v>644</v>
      </c>
      <c r="K209" s="165">
        <f t="shared" si="106"/>
        <v>167.5</v>
      </c>
      <c r="L209" s="196">
        <f t="shared" si="107"/>
        <v>0.25475285171102663</v>
      </c>
      <c r="M209" s="192" t="s">
        <v>556</v>
      </c>
      <c r="N209" s="197">
        <v>43090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58">
        <v>94</v>
      </c>
      <c r="B210" s="159">
        <v>42964</v>
      </c>
      <c r="C210" s="159"/>
      <c r="D210" s="160" t="s">
        <v>353</v>
      </c>
      <c r="E210" s="161" t="s">
        <v>586</v>
      </c>
      <c r="F210" s="162">
        <v>605</v>
      </c>
      <c r="G210" s="161"/>
      <c r="H210" s="161">
        <v>750</v>
      </c>
      <c r="I210" s="163">
        <v>750</v>
      </c>
      <c r="J210" s="164" t="s">
        <v>702</v>
      </c>
      <c r="K210" s="165">
        <f t="shared" si="106"/>
        <v>145</v>
      </c>
      <c r="L210" s="166">
        <f t="shared" si="107"/>
        <v>0.23966942148760331</v>
      </c>
      <c r="M210" s="161" t="s">
        <v>556</v>
      </c>
      <c r="N210" s="167">
        <v>43027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68">
        <v>95</v>
      </c>
      <c r="B211" s="169">
        <v>42979</v>
      </c>
      <c r="C211" s="169"/>
      <c r="D211" s="177" t="s">
        <v>712</v>
      </c>
      <c r="E211" s="172" t="s">
        <v>586</v>
      </c>
      <c r="F211" s="172">
        <v>255</v>
      </c>
      <c r="G211" s="173"/>
      <c r="H211" s="173">
        <v>217.25</v>
      </c>
      <c r="I211" s="173">
        <v>320</v>
      </c>
      <c r="J211" s="174" t="s">
        <v>713</v>
      </c>
      <c r="K211" s="175">
        <f t="shared" si="106"/>
        <v>-37.75</v>
      </c>
      <c r="L211" s="178">
        <f t="shared" si="107"/>
        <v>-0.14803921568627451</v>
      </c>
      <c r="M211" s="172" t="s">
        <v>568</v>
      </c>
      <c r="N211" s="169">
        <v>43661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58">
        <v>96</v>
      </c>
      <c r="B212" s="159">
        <v>42997</v>
      </c>
      <c r="C212" s="159"/>
      <c r="D212" s="160" t="s">
        <v>714</v>
      </c>
      <c r="E212" s="161" t="s">
        <v>586</v>
      </c>
      <c r="F212" s="162">
        <v>215</v>
      </c>
      <c r="G212" s="161"/>
      <c r="H212" s="161">
        <v>258</v>
      </c>
      <c r="I212" s="163">
        <v>258</v>
      </c>
      <c r="J212" s="164" t="s">
        <v>644</v>
      </c>
      <c r="K212" s="165">
        <f t="shared" si="106"/>
        <v>43</v>
      </c>
      <c r="L212" s="166">
        <f t="shared" si="107"/>
        <v>0.2</v>
      </c>
      <c r="M212" s="161" t="s">
        <v>556</v>
      </c>
      <c r="N212" s="167">
        <v>43040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58">
        <v>97</v>
      </c>
      <c r="B213" s="159">
        <v>42997</v>
      </c>
      <c r="C213" s="159"/>
      <c r="D213" s="160" t="s">
        <v>714</v>
      </c>
      <c r="E213" s="161" t="s">
        <v>586</v>
      </c>
      <c r="F213" s="162">
        <v>215</v>
      </c>
      <c r="G213" s="161"/>
      <c r="H213" s="161">
        <v>258</v>
      </c>
      <c r="I213" s="163">
        <v>258</v>
      </c>
      <c r="J213" s="195" t="s">
        <v>644</v>
      </c>
      <c r="K213" s="165">
        <v>43</v>
      </c>
      <c r="L213" s="166">
        <v>0.2</v>
      </c>
      <c r="M213" s="161" t="s">
        <v>556</v>
      </c>
      <c r="N213" s="167">
        <v>43040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9">
        <v>98</v>
      </c>
      <c r="B214" s="190">
        <v>42998</v>
      </c>
      <c r="C214" s="190"/>
      <c r="D214" s="191" t="s">
        <v>715</v>
      </c>
      <c r="E214" s="192" t="s">
        <v>586</v>
      </c>
      <c r="F214" s="162">
        <v>75</v>
      </c>
      <c r="G214" s="192"/>
      <c r="H214" s="192">
        <v>90</v>
      </c>
      <c r="I214" s="194">
        <v>90</v>
      </c>
      <c r="J214" s="164" t="s">
        <v>716</v>
      </c>
      <c r="K214" s="165">
        <f t="shared" ref="K214:K219" si="108">H214-F214</f>
        <v>15</v>
      </c>
      <c r="L214" s="166">
        <f t="shared" ref="L214:L219" si="109">K214/F214</f>
        <v>0.2</v>
      </c>
      <c r="M214" s="161" t="s">
        <v>556</v>
      </c>
      <c r="N214" s="167">
        <v>43019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9">
        <v>99</v>
      </c>
      <c r="B215" s="190">
        <v>43011</v>
      </c>
      <c r="C215" s="190"/>
      <c r="D215" s="191" t="s">
        <v>570</v>
      </c>
      <c r="E215" s="192" t="s">
        <v>586</v>
      </c>
      <c r="F215" s="193">
        <v>315</v>
      </c>
      <c r="G215" s="192"/>
      <c r="H215" s="192">
        <v>392</v>
      </c>
      <c r="I215" s="194">
        <v>384</v>
      </c>
      <c r="J215" s="195" t="s">
        <v>717</v>
      </c>
      <c r="K215" s="165">
        <f t="shared" si="108"/>
        <v>77</v>
      </c>
      <c r="L215" s="196">
        <f t="shared" si="109"/>
        <v>0.24444444444444444</v>
      </c>
      <c r="M215" s="192" t="s">
        <v>556</v>
      </c>
      <c r="N215" s="197">
        <v>43017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9">
        <v>100</v>
      </c>
      <c r="B216" s="190">
        <v>43013</v>
      </c>
      <c r="C216" s="190"/>
      <c r="D216" s="191" t="s">
        <v>440</v>
      </c>
      <c r="E216" s="192" t="s">
        <v>586</v>
      </c>
      <c r="F216" s="193">
        <v>145</v>
      </c>
      <c r="G216" s="192"/>
      <c r="H216" s="192">
        <v>179</v>
      </c>
      <c r="I216" s="194">
        <v>180</v>
      </c>
      <c r="J216" s="195" t="s">
        <v>718</v>
      </c>
      <c r="K216" s="165">
        <f t="shared" si="108"/>
        <v>34</v>
      </c>
      <c r="L216" s="196">
        <f t="shared" si="109"/>
        <v>0.23448275862068965</v>
      </c>
      <c r="M216" s="192" t="s">
        <v>556</v>
      </c>
      <c r="N216" s="197">
        <v>43025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9">
        <v>101</v>
      </c>
      <c r="B217" s="190">
        <v>43014</v>
      </c>
      <c r="C217" s="190"/>
      <c r="D217" s="191" t="s">
        <v>328</v>
      </c>
      <c r="E217" s="192" t="s">
        <v>586</v>
      </c>
      <c r="F217" s="193">
        <v>256</v>
      </c>
      <c r="G217" s="192"/>
      <c r="H217" s="192">
        <v>323</v>
      </c>
      <c r="I217" s="194">
        <v>320</v>
      </c>
      <c r="J217" s="195" t="s">
        <v>644</v>
      </c>
      <c r="K217" s="165">
        <f t="shared" si="108"/>
        <v>67</v>
      </c>
      <c r="L217" s="196">
        <f t="shared" si="109"/>
        <v>0.26171875</v>
      </c>
      <c r="M217" s="192" t="s">
        <v>556</v>
      </c>
      <c r="N217" s="197">
        <v>43067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9">
        <v>102</v>
      </c>
      <c r="B218" s="190">
        <v>43017</v>
      </c>
      <c r="C218" s="190"/>
      <c r="D218" s="191" t="s">
        <v>343</v>
      </c>
      <c r="E218" s="192" t="s">
        <v>586</v>
      </c>
      <c r="F218" s="193">
        <v>137.5</v>
      </c>
      <c r="G218" s="192"/>
      <c r="H218" s="192">
        <v>184</v>
      </c>
      <c r="I218" s="194">
        <v>183</v>
      </c>
      <c r="J218" s="195" t="s">
        <v>719</v>
      </c>
      <c r="K218" s="165">
        <f t="shared" si="108"/>
        <v>46.5</v>
      </c>
      <c r="L218" s="196">
        <f t="shared" si="109"/>
        <v>0.33818181818181819</v>
      </c>
      <c r="M218" s="192" t="s">
        <v>556</v>
      </c>
      <c r="N218" s="197">
        <v>43108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9">
        <v>103</v>
      </c>
      <c r="B219" s="190">
        <v>43018</v>
      </c>
      <c r="C219" s="190"/>
      <c r="D219" s="191" t="s">
        <v>720</v>
      </c>
      <c r="E219" s="192" t="s">
        <v>586</v>
      </c>
      <c r="F219" s="193">
        <v>125.5</v>
      </c>
      <c r="G219" s="192"/>
      <c r="H219" s="192">
        <v>158</v>
      </c>
      <c r="I219" s="194">
        <v>155</v>
      </c>
      <c r="J219" s="195" t="s">
        <v>721</v>
      </c>
      <c r="K219" s="165">
        <f t="shared" si="108"/>
        <v>32.5</v>
      </c>
      <c r="L219" s="196">
        <f t="shared" si="109"/>
        <v>0.25896414342629481</v>
      </c>
      <c r="M219" s="192" t="s">
        <v>556</v>
      </c>
      <c r="N219" s="197">
        <v>43067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9">
        <v>104</v>
      </c>
      <c r="B220" s="190">
        <v>43018</v>
      </c>
      <c r="C220" s="190"/>
      <c r="D220" s="191" t="s">
        <v>722</v>
      </c>
      <c r="E220" s="192" t="s">
        <v>586</v>
      </c>
      <c r="F220" s="193">
        <v>895</v>
      </c>
      <c r="G220" s="192"/>
      <c r="H220" s="192">
        <v>1122.5</v>
      </c>
      <c r="I220" s="194">
        <v>1078</v>
      </c>
      <c r="J220" s="195" t="s">
        <v>723</v>
      </c>
      <c r="K220" s="165">
        <v>227.5</v>
      </c>
      <c r="L220" s="196">
        <v>0.25418994413407803</v>
      </c>
      <c r="M220" s="192" t="s">
        <v>556</v>
      </c>
      <c r="N220" s="197">
        <v>43117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9">
        <v>105</v>
      </c>
      <c r="B221" s="190">
        <v>43020</v>
      </c>
      <c r="C221" s="190"/>
      <c r="D221" s="191" t="s">
        <v>337</v>
      </c>
      <c r="E221" s="192" t="s">
        <v>586</v>
      </c>
      <c r="F221" s="193">
        <v>525</v>
      </c>
      <c r="G221" s="192"/>
      <c r="H221" s="192">
        <v>629</v>
      </c>
      <c r="I221" s="194">
        <v>629</v>
      </c>
      <c r="J221" s="195" t="s">
        <v>644</v>
      </c>
      <c r="K221" s="165">
        <v>104</v>
      </c>
      <c r="L221" s="196">
        <v>0.19809523809523799</v>
      </c>
      <c r="M221" s="192" t="s">
        <v>556</v>
      </c>
      <c r="N221" s="197">
        <v>43119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9">
        <v>106</v>
      </c>
      <c r="B222" s="190">
        <v>43046</v>
      </c>
      <c r="C222" s="190"/>
      <c r="D222" s="191" t="s">
        <v>376</v>
      </c>
      <c r="E222" s="192" t="s">
        <v>586</v>
      </c>
      <c r="F222" s="193">
        <v>740</v>
      </c>
      <c r="G222" s="192"/>
      <c r="H222" s="192">
        <v>892.5</v>
      </c>
      <c r="I222" s="194">
        <v>900</v>
      </c>
      <c r="J222" s="195" t="s">
        <v>724</v>
      </c>
      <c r="K222" s="165">
        <f>H222-F222</f>
        <v>152.5</v>
      </c>
      <c r="L222" s="196">
        <f>K222/F222</f>
        <v>0.20608108108108109</v>
      </c>
      <c r="M222" s="192" t="s">
        <v>556</v>
      </c>
      <c r="N222" s="197">
        <v>43052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58">
        <v>107</v>
      </c>
      <c r="B223" s="159">
        <v>43073</v>
      </c>
      <c r="C223" s="159"/>
      <c r="D223" s="160" t="s">
        <v>725</v>
      </c>
      <c r="E223" s="161" t="s">
        <v>586</v>
      </c>
      <c r="F223" s="162">
        <v>118.5</v>
      </c>
      <c r="G223" s="161"/>
      <c r="H223" s="161">
        <v>143.5</v>
      </c>
      <c r="I223" s="163">
        <v>145</v>
      </c>
      <c r="J223" s="164" t="s">
        <v>577</v>
      </c>
      <c r="K223" s="165">
        <f>H223-F223</f>
        <v>25</v>
      </c>
      <c r="L223" s="166">
        <f>K223/F223</f>
        <v>0.2109704641350211</v>
      </c>
      <c r="M223" s="161" t="s">
        <v>556</v>
      </c>
      <c r="N223" s="167">
        <v>43097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68">
        <v>108</v>
      </c>
      <c r="B224" s="169">
        <v>43090</v>
      </c>
      <c r="C224" s="169"/>
      <c r="D224" s="170" t="s">
        <v>415</v>
      </c>
      <c r="E224" s="171" t="s">
        <v>586</v>
      </c>
      <c r="F224" s="172">
        <v>715</v>
      </c>
      <c r="G224" s="172"/>
      <c r="H224" s="173">
        <v>500</v>
      </c>
      <c r="I224" s="173">
        <v>872</v>
      </c>
      <c r="J224" s="174" t="s">
        <v>726</v>
      </c>
      <c r="K224" s="175">
        <f>H224-F224</f>
        <v>-215</v>
      </c>
      <c r="L224" s="176">
        <f>K224/F224</f>
        <v>-0.30069930069930068</v>
      </c>
      <c r="M224" s="172" t="s">
        <v>568</v>
      </c>
      <c r="N224" s="169">
        <v>43670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58">
        <v>109</v>
      </c>
      <c r="B225" s="159">
        <v>43098</v>
      </c>
      <c r="C225" s="159"/>
      <c r="D225" s="160" t="s">
        <v>570</v>
      </c>
      <c r="E225" s="161" t="s">
        <v>586</v>
      </c>
      <c r="F225" s="162">
        <v>435</v>
      </c>
      <c r="G225" s="161"/>
      <c r="H225" s="161">
        <v>542.5</v>
      </c>
      <c r="I225" s="163">
        <v>539</v>
      </c>
      <c r="J225" s="164" t="s">
        <v>644</v>
      </c>
      <c r="K225" s="165">
        <v>107.5</v>
      </c>
      <c r="L225" s="166">
        <v>0.247126436781609</v>
      </c>
      <c r="M225" s="161" t="s">
        <v>556</v>
      </c>
      <c r="N225" s="167">
        <v>43206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58">
        <v>110</v>
      </c>
      <c r="B226" s="159">
        <v>43098</v>
      </c>
      <c r="C226" s="159"/>
      <c r="D226" s="160" t="s">
        <v>528</v>
      </c>
      <c r="E226" s="161" t="s">
        <v>586</v>
      </c>
      <c r="F226" s="162">
        <v>885</v>
      </c>
      <c r="G226" s="161"/>
      <c r="H226" s="161">
        <v>1090</v>
      </c>
      <c r="I226" s="163">
        <v>1084</v>
      </c>
      <c r="J226" s="164" t="s">
        <v>644</v>
      </c>
      <c r="K226" s="165">
        <v>205</v>
      </c>
      <c r="L226" s="166">
        <v>0.23163841807909599</v>
      </c>
      <c r="M226" s="161" t="s">
        <v>556</v>
      </c>
      <c r="N226" s="167">
        <v>43213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98">
        <v>111</v>
      </c>
      <c r="B227" s="199">
        <v>43192</v>
      </c>
      <c r="C227" s="199"/>
      <c r="D227" s="177" t="s">
        <v>727</v>
      </c>
      <c r="E227" s="172" t="s">
        <v>586</v>
      </c>
      <c r="F227" s="200">
        <v>478.5</v>
      </c>
      <c r="G227" s="172"/>
      <c r="H227" s="172">
        <v>442</v>
      </c>
      <c r="I227" s="173">
        <v>613</v>
      </c>
      <c r="J227" s="174" t="s">
        <v>728</v>
      </c>
      <c r="K227" s="175">
        <f>H227-F227</f>
        <v>-36.5</v>
      </c>
      <c r="L227" s="176">
        <f>K227/F227</f>
        <v>-7.6280041797283177E-2</v>
      </c>
      <c r="M227" s="172" t="s">
        <v>568</v>
      </c>
      <c r="N227" s="169">
        <v>43762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68">
        <v>112</v>
      </c>
      <c r="B228" s="169">
        <v>43194</v>
      </c>
      <c r="C228" s="169"/>
      <c r="D228" s="170" t="s">
        <v>729</v>
      </c>
      <c r="E228" s="171" t="s">
        <v>586</v>
      </c>
      <c r="F228" s="172">
        <f>141.5-7.3</f>
        <v>134.19999999999999</v>
      </c>
      <c r="G228" s="172"/>
      <c r="H228" s="173">
        <v>77</v>
      </c>
      <c r="I228" s="173">
        <v>180</v>
      </c>
      <c r="J228" s="174" t="s">
        <v>730</v>
      </c>
      <c r="K228" s="175">
        <f>H228-F228</f>
        <v>-57.199999999999989</v>
      </c>
      <c r="L228" s="176">
        <f>K228/F228</f>
        <v>-0.42622950819672129</v>
      </c>
      <c r="M228" s="172" t="s">
        <v>568</v>
      </c>
      <c r="N228" s="169">
        <v>43522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68">
        <v>113</v>
      </c>
      <c r="B229" s="169">
        <v>43209</v>
      </c>
      <c r="C229" s="169"/>
      <c r="D229" s="170" t="s">
        <v>731</v>
      </c>
      <c r="E229" s="171" t="s">
        <v>586</v>
      </c>
      <c r="F229" s="172">
        <v>430</v>
      </c>
      <c r="G229" s="172"/>
      <c r="H229" s="173">
        <v>220</v>
      </c>
      <c r="I229" s="173">
        <v>537</v>
      </c>
      <c r="J229" s="174" t="s">
        <v>732</v>
      </c>
      <c r="K229" s="175">
        <f>H229-F229</f>
        <v>-210</v>
      </c>
      <c r="L229" s="176">
        <f>K229/F229</f>
        <v>-0.48837209302325579</v>
      </c>
      <c r="M229" s="172" t="s">
        <v>568</v>
      </c>
      <c r="N229" s="169">
        <v>43252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9">
        <v>114</v>
      </c>
      <c r="B230" s="190">
        <v>43220</v>
      </c>
      <c r="C230" s="190"/>
      <c r="D230" s="191" t="s">
        <v>377</v>
      </c>
      <c r="E230" s="192" t="s">
        <v>586</v>
      </c>
      <c r="F230" s="192">
        <v>153.5</v>
      </c>
      <c r="G230" s="192"/>
      <c r="H230" s="192">
        <v>196</v>
      </c>
      <c r="I230" s="194">
        <v>196</v>
      </c>
      <c r="J230" s="164" t="s">
        <v>733</v>
      </c>
      <c r="K230" s="165">
        <f>H230-F230</f>
        <v>42.5</v>
      </c>
      <c r="L230" s="166">
        <f>K230/F230</f>
        <v>0.27687296416938112</v>
      </c>
      <c r="M230" s="161" t="s">
        <v>556</v>
      </c>
      <c r="N230" s="167">
        <v>43605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68">
        <v>115</v>
      </c>
      <c r="B231" s="169">
        <v>43306</v>
      </c>
      <c r="C231" s="169"/>
      <c r="D231" s="170" t="s">
        <v>703</v>
      </c>
      <c r="E231" s="171" t="s">
        <v>586</v>
      </c>
      <c r="F231" s="172">
        <v>27.5</v>
      </c>
      <c r="G231" s="172"/>
      <c r="H231" s="173">
        <v>13.1</v>
      </c>
      <c r="I231" s="173">
        <v>60</v>
      </c>
      <c r="J231" s="174" t="s">
        <v>734</v>
      </c>
      <c r="K231" s="175">
        <v>-14.4</v>
      </c>
      <c r="L231" s="176">
        <v>-0.52363636363636401</v>
      </c>
      <c r="M231" s="172" t="s">
        <v>568</v>
      </c>
      <c r="N231" s="169">
        <v>43138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98">
        <v>116</v>
      </c>
      <c r="B232" s="199">
        <v>43318</v>
      </c>
      <c r="C232" s="199"/>
      <c r="D232" s="177" t="s">
        <v>735</v>
      </c>
      <c r="E232" s="172" t="s">
        <v>586</v>
      </c>
      <c r="F232" s="172">
        <v>148.5</v>
      </c>
      <c r="G232" s="172"/>
      <c r="H232" s="172">
        <v>102</v>
      </c>
      <c r="I232" s="173">
        <v>182</v>
      </c>
      <c r="J232" s="174" t="s">
        <v>736</v>
      </c>
      <c r="K232" s="175">
        <f>H232-F232</f>
        <v>-46.5</v>
      </c>
      <c r="L232" s="176">
        <f>K232/F232</f>
        <v>-0.31313131313131315</v>
      </c>
      <c r="M232" s="172" t="s">
        <v>568</v>
      </c>
      <c r="N232" s="169">
        <v>43661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58">
        <v>117</v>
      </c>
      <c r="B233" s="159">
        <v>43335</v>
      </c>
      <c r="C233" s="159"/>
      <c r="D233" s="160" t="s">
        <v>737</v>
      </c>
      <c r="E233" s="161" t="s">
        <v>586</v>
      </c>
      <c r="F233" s="192">
        <v>285</v>
      </c>
      <c r="G233" s="161"/>
      <c r="H233" s="161">
        <v>355</v>
      </c>
      <c r="I233" s="163">
        <v>364</v>
      </c>
      <c r="J233" s="164" t="s">
        <v>738</v>
      </c>
      <c r="K233" s="165">
        <v>70</v>
      </c>
      <c r="L233" s="166">
        <v>0.24561403508771901</v>
      </c>
      <c r="M233" s="161" t="s">
        <v>556</v>
      </c>
      <c r="N233" s="167">
        <v>43455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58">
        <v>118</v>
      </c>
      <c r="B234" s="159">
        <v>43341</v>
      </c>
      <c r="C234" s="159"/>
      <c r="D234" s="160" t="s">
        <v>365</v>
      </c>
      <c r="E234" s="161" t="s">
        <v>586</v>
      </c>
      <c r="F234" s="192">
        <v>525</v>
      </c>
      <c r="G234" s="161"/>
      <c r="H234" s="161">
        <v>585</v>
      </c>
      <c r="I234" s="163">
        <v>635</v>
      </c>
      <c r="J234" s="164" t="s">
        <v>739</v>
      </c>
      <c r="K234" s="165">
        <f t="shared" ref="K234:K251" si="110">H234-F234</f>
        <v>60</v>
      </c>
      <c r="L234" s="166">
        <f t="shared" ref="L234:L251" si="111">K234/F234</f>
        <v>0.11428571428571428</v>
      </c>
      <c r="M234" s="161" t="s">
        <v>556</v>
      </c>
      <c r="N234" s="167">
        <v>43662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58">
        <v>119</v>
      </c>
      <c r="B235" s="159">
        <v>43395</v>
      </c>
      <c r="C235" s="159"/>
      <c r="D235" s="160" t="s">
        <v>353</v>
      </c>
      <c r="E235" s="161" t="s">
        <v>586</v>
      </c>
      <c r="F235" s="192">
        <v>475</v>
      </c>
      <c r="G235" s="161"/>
      <c r="H235" s="161">
        <v>574</v>
      </c>
      <c r="I235" s="163">
        <v>570</v>
      </c>
      <c r="J235" s="164" t="s">
        <v>644</v>
      </c>
      <c r="K235" s="165">
        <f t="shared" si="110"/>
        <v>99</v>
      </c>
      <c r="L235" s="166">
        <f t="shared" si="111"/>
        <v>0.20842105263157895</v>
      </c>
      <c r="M235" s="161" t="s">
        <v>556</v>
      </c>
      <c r="N235" s="167">
        <v>43403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89">
        <v>120</v>
      </c>
      <c r="B236" s="190">
        <v>43397</v>
      </c>
      <c r="C236" s="190"/>
      <c r="D236" s="191" t="s">
        <v>372</v>
      </c>
      <c r="E236" s="192" t="s">
        <v>586</v>
      </c>
      <c r="F236" s="192">
        <v>707.5</v>
      </c>
      <c r="G236" s="192"/>
      <c r="H236" s="192">
        <v>872</v>
      </c>
      <c r="I236" s="194">
        <v>872</v>
      </c>
      <c r="J236" s="195" t="s">
        <v>644</v>
      </c>
      <c r="K236" s="165">
        <f t="shared" si="110"/>
        <v>164.5</v>
      </c>
      <c r="L236" s="196">
        <f t="shared" si="111"/>
        <v>0.23250883392226149</v>
      </c>
      <c r="M236" s="192" t="s">
        <v>556</v>
      </c>
      <c r="N236" s="197">
        <v>43482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9">
        <v>121</v>
      </c>
      <c r="B237" s="190">
        <v>43398</v>
      </c>
      <c r="C237" s="190"/>
      <c r="D237" s="191" t="s">
        <v>740</v>
      </c>
      <c r="E237" s="192" t="s">
        <v>586</v>
      </c>
      <c r="F237" s="192">
        <v>162</v>
      </c>
      <c r="G237" s="192"/>
      <c r="H237" s="192">
        <v>204</v>
      </c>
      <c r="I237" s="194">
        <v>209</v>
      </c>
      <c r="J237" s="195" t="s">
        <v>741</v>
      </c>
      <c r="K237" s="165">
        <f t="shared" si="110"/>
        <v>42</v>
      </c>
      <c r="L237" s="196">
        <f t="shared" si="111"/>
        <v>0.25925925925925924</v>
      </c>
      <c r="M237" s="192" t="s">
        <v>556</v>
      </c>
      <c r="N237" s="197">
        <v>43539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9">
        <v>122</v>
      </c>
      <c r="B238" s="190">
        <v>43399</v>
      </c>
      <c r="C238" s="190"/>
      <c r="D238" s="191" t="s">
        <v>457</v>
      </c>
      <c r="E238" s="192" t="s">
        <v>586</v>
      </c>
      <c r="F238" s="192">
        <v>240</v>
      </c>
      <c r="G238" s="192"/>
      <c r="H238" s="192">
        <v>297</v>
      </c>
      <c r="I238" s="194">
        <v>297</v>
      </c>
      <c r="J238" s="195" t="s">
        <v>644</v>
      </c>
      <c r="K238" s="201">
        <f t="shared" si="110"/>
        <v>57</v>
      </c>
      <c r="L238" s="196">
        <f t="shared" si="111"/>
        <v>0.23749999999999999</v>
      </c>
      <c r="M238" s="192" t="s">
        <v>556</v>
      </c>
      <c r="N238" s="197">
        <v>43417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58">
        <v>123</v>
      </c>
      <c r="B239" s="159">
        <v>43439</v>
      </c>
      <c r="C239" s="159"/>
      <c r="D239" s="160" t="s">
        <v>742</v>
      </c>
      <c r="E239" s="161" t="s">
        <v>586</v>
      </c>
      <c r="F239" s="161">
        <v>202.5</v>
      </c>
      <c r="G239" s="161"/>
      <c r="H239" s="161">
        <v>255</v>
      </c>
      <c r="I239" s="163">
        <v>252</v>
      </c>
      <c r="J239" s="164" t="s">
        <v>644</v>
      </c>
      <c r="K239" s="165">
        <f t="shared" si="110"/>
        <v>52.5</v>
      </c>
      <c r="L239" s="166">
        <f t="shared" si="111"/>
        <v>0.25925925925925924</v>
      </c>
      <c r="M239" s="161" t="s">
        <v>556</v>
      </c>
      <c r="N239" s="167">
        <v>43542</v>
      </c>
      <c r="O239" s="1"/>
      <c r="P239" s="1"/>
      <c r="Q239" s="1"/>
      <c r="R239" s="6" t="s">
        <v>743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9">
        <v>124</v>
      </c>
      <c r="B240" s="190">
        <v>43465</v>
      </c>
      <c r="C240" s="159"/>
      <c r="D240" s="191" t="s">
        <v>402</v>
      </c>
      <c r="E240" s="192" t="s">
        <v>586</v>
      </c>
      <c r="F240" s="192">
        <v>710</v>
      </c>
      <c r="G240" s="192"/>
      <c r="H240" s="192">
        <v>866</v>
      </c>
      <c r="I240" s="194">
        <v>866</v>
      </c>
      <c r="J240" s="195" t="s">
        <v>644</v>
      </c>
      <c r="K240" s="165">
        <f t="shared" si="110"/>
        <v>156</v>
      </c>
      <c r="L240" s="166">
        <f t="shared" si="111"/>
        <v>0.21971830985915494</v>
      </c>
      <c r="M240" s="161" t="s">
        <v>556</v>
      </c>
      <c r="N240" s="167">
        <v>43553</v>
      </c>
      <c r="O240" s="1"/>
      <c r="P240" s="1"/>
      <c r="Q240" s="1"/>
      <c r="R240" s="6" t="s">
        <v>743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9">
        <v>125</v>
      </c>
      <c r="B241" s="190">
        <v>43522</v>
      </c>
      <c r="C241" s="190"/>
      <c r="D241" s="191" t="s">
        <v>152</v>
      </c>
      <c r="E241" s="192" t="s">
        <v>586</v>
      </c>
      <c r="F241" s="192">
        <v>337.25</v>
      </c>
      <c r="G241" s="192"/>
      <c r="H241" s="192">
        <v>398.5</v>
      </c>
      <c r="I241" s="194">
        <v>411</v>
      </c>
      <c r="J241" s="164" t="s">
        <v>744</v>
      </c>
      <c r="K241" s="165">
        <f t="shared" si="110"/>
        <v>61.25</v>
      </c>
      <c r="L241" s="166">
        <f t="shared" si="111"/>
        <v>0.1816160118606375</v>
      </c>
      <c r="M241" s="161" t="s">
        <v>556</v>
      </c>
      <c r="N241" s="167">
        <v>43760</v>
      </c>
      <c r="O241" s="1"/>
      <c r="P241" s="1"/>
      <c r="Q241" s="1"/>
      <c r="R241" s="6" t="s">
        <v>743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02">
        <v>126</v>
      </c>
      <c r="B242" s="203">
        <v>43559</v>
      </c>
      <c r="C242" s="203"/>
      <c r="D242" s="204" t="s">
        <v>745</v>
      </c>
      <c r="E242" s="205" t="s">
        <v>586</v>
      </c>
      <c r="F242" s="205">
        <v>130</v>
      </c>
      <c r="G242" s="205"/>
      <c r="H242" s="205">
        <v>65</v>
      </c>
      <c r="I242" s="206">
        <v>158</v>
      </c>
      <c r="J242" s="174" t="s">
        <v>746</v>
      </c>
      <c r="K242" s="175">
        <f t="shared" si="110"/>
        <v>-65</v>
      </c>
      <c r="L242" s="176">
        <f t="shared" si="111"/>
        <v>-0.5</v>
      </c>
      <c r="M242" s="172" t="s">
        <v>568</v>
      </c>
      <c r="N242" s="169">
        <v>43726</v>
      </c>
      <c r="O242" s="1"/>
      <c r="P242" s="1"/>
      <c r="Q242" s="1"/>
      <c r="R242" s="6" t="s">
        <v>747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9">
        <v>127</v>
      </c>
      <c r="B243" s="190">
        <v>43017</v>
      </c>
      <c r="C243" s="190"/>
      <c r="D243" s="191" t="s">
        <v>184</v>
      </c>
      <c r="E243" s="192" t="s">
        <v>586</v>
      </c>
      <c r="F243" s="192">
        <v>141.5</v>
      </c>
      <c r="G243" s="192"/>
      <c r="H243" s="192">
        <v>183.5</v>
      </c>
      <c r="I243" s="194">
        <v>210</v>
      </c>
      <c r="J243" s="164" t="s">
        <v>741</v>
      </c>
      <c r="K243" s="165">
        <f t="shared" si="110"/>
        <v>42</v>
      </c>
      <c r="L243" s="166">
        <f t="shared" si="111"/>
        <v>0.29681978798586572</v>
      </c>
      <c r="M243" s="161" t="s">
        <v>556</v>
      </c>
      <c r="N243" s="167">
        <v>43042</v>
      </c>
      <c r="O243" s="1"/>
      <c r="P243" s="1"/>
      <c r="Q243" s="1"/>
      <c r="R243" s="6" t="s">
        <v>747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02">
        <v>128</v>
      </c>
      <c r="B244" s="203">
        <v>43074</v>
      </c>
      <c r="C244" s="203"/>
      <c r="D244" s="204" t="s">
        <v>748</v>
      </c>
      <c r="E244" s="205" t="s">
        <v>586</v>
      </c>
      <c r="F244" s="200">
        <v>172</v>
      </c>
      <c r="G244" s="205"/>
      <c r="H244" s="205">
        <v>155.25</v>
      </c>
      <c r="I244" s="206">
        <v>230</v>
      </c>
      <c r="J244" s="174" t="s">
        <v>749</v>
      </c>
      <c r="K244" s="175">
        <f t="shared" si="110"/>
        <v>-16.75</v>
      </c>
      <c r="L244" s="176">
        <f t="shared" si="111"/>
        <v>-9.7383720930232565E-2</v>
      </c>
      <c r="M244" s="172" t="s">
        <v>568</v>
      </c>
      <c r="N244" s="169">
        <v>43787</v>
      </c>
      <c r="O244" s="1"/>
      <c r="P244" s="1"/>
      <c r="Q244" s="1"/>
      <c r="R244" s="6" t="s">
        <v>747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89">
        <v>129</v>
      </c>
      <c r="B245" s="190">
        <v>43398</v>
      </c>
      <c r="C245" s="190"/>
      <c r="D245" s="191" t="s">
        <v>107</v>
      </c>
      <c r="E245" s="192" t="s">
        <v>586</v>
      </c>
      <c r="F245" s="192">
        <v>698.5</v>
      </c>
      <c r="G245" s="192"/>
      <c r="H245" s="192">
        <v>890</v>
      </c>
      <c r="I245" s="194">
        <v>890</v>
      </c>
      <c r="J245" s="164" t="s">
        <v>816</v>
      </c>
      <c r="K245" s="165">
        <f t="shared" si="110"/>
        <v>191.5</v>
      </c>
      <c r="L245" s="166">
        <f t="shared" si="111"/>
        <v>0.27415891195418757</v>
      </c>
      <c r="M245" s="161" t="s">
        <v>556</v>
      </c>
      <c r="N245" s="167">
        <v>44328</v>
      </c>
      <c r="O245" s="1"/>
      <c r="P245" s="1"/>
      <c r="Q245" s="1"/>
      <c r="R245" s="6" t="s">
        <v>743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9">
        <v>130</v>
      </c>
      <c r="B246" s="190">
        <v>42877</v>
      </c>
      <c r="C246" s="190"/>
      <c r="D246" s="191" t="s">
        <v>364</v>
      </c>
      <c r="E246" s="192" t="s">
        <v>586</v>
      </c>
      <c r="F246" s="192">
        <v>127.6</v>
      </c>
      <c r="G246" s="192"/>
      <c r="H246" s="192">
        <v>138</v>
      </c>
      <c r="I246" s="194">
        <v>190</v>
      </c>
      <c r="J246" s="164" t="s">
        <v>750</v>
      </c>
      <c r="K246" s="165">
        <f t="shared" si="110"/>
        <v>10.400000000000006</v>
      </c>
      <c r="L246" s="166">
        <f t="shared" si="111"/>
        <v>8.1504702194357417E-2</v>
      </c>
      <c r="M246" s="161" t="s">
        <v>556</v>
      </c>
      <c r="N246" s="167">
        <v>43774</v>
      </c>
      <c r="O246" s="1"/>
      <c r="P246" s="1"/>
      <c r="Q246" s="1"/>
      <c r="R246" s="6" t="s">
        <v>747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9">
        <v>131</v>
      </c>
      <c r="B247" s="190">
        <v>43158</v>
      </c>
      <c r="C247" s="190"/>
      <c r="D247" s="191" t="s">
        <v>751</v>
      </c>
      <c r="E247" s="192" t="s">
        <v>586</v>
      </c>
      <c r="F247" s="192">
        <v>317</v>
      </c>
      <c r="G247" s="192"/>
      <c r="H247" s="192">
        <v>382.5</v>
      </c>
      <c r="I247" s="194">
        <v>398</v>
      </c>
      <c r="J247" s="164" t="s">
        <v>752</v>
      </c>
      <c r="K247" s="165">
        <f t="shared" si="110"/>
        <v>65.5</v>
      </c>
      <c r="L247" s="166">
        <f t="shared" si="111"/>
        <v>0.20662460567823343</v>
      </c>
      <c r="M247" s="161" t="s">
        <v>556</v>
      </c>
      <c r="N247" s="167">
        <v>44238</v>
      </c>
      <c r="O247" s="1"/>
      <c r="P247" s="1"/>
      <c r="Q247" s="1"/>
      <c r="R247" s="6" t="s">
        <v>747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02">
        <v>132</v>
      </c>
      <c r="B248" s="203">
        <v>43164</v>
      </c>
      <c r="C248" s="203"/>
      <c r="D248" s="204" t="s">
        <v>144</v>
      </c>
      <c r="E248" s="205" t="s">
        <v>586</v>
      </c>
      <c r="F248" s="200">
        <f>510-14.4</f>
        <v>495.6</v>
      </c>
      <c r="G248" s="205"/>
      <c r="H248" s="205">
        <v>350</v>
      </c>
      <c r="I248" s="206">
        <v>672</v>
      </c>
      <c r="J248" s="174" t="s">
        <v>753</v>
      </c>
      <c r="K248" s="175">
        <f t="shared" si="110"/>
        <v>-145.60000000000002</v>
      </c>
      <c r="L248" s="176">
        <f t="shared" si="111"/>
        <v>-0.29378531073446329</v>
      </c>
      <c r="M248" s="172" t="s">
        <v>568</v>
      </c>
      <c r="N248" s="169">
        <v>43887</v>
      </c>
      <c r="O248" s="1"/>
      <c r="P248" s="1"/>
      <c r="Q248" s="1"/>
      <c r="R248" s="6" t="s">
        <v>743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02">
        <v>133</v>
      </c>
      <c r="B249" s="203">
        <v>43237</v>
      </c>
      <c r="C249" s="203"/>
      <c r="D249" s="204" t="s">
        <v>449</v>
      </c>
      <c r="E249" s="205" t="s">
        <v>586</v>
      </c>
      <c r="F249" s="200">
        <v>230.3</v>
      </c>
      <c r="G249" s="205"/>
      <c r="H249" s="205">
        <v>102.5</v>
      </c>
      <c r="I249" s="206">
        <v>348</v>
      </c>
      <c r="J249" s="174" t="s">
        <v>754</v>
      </c>
      <c r="K249" s="175">
        <f t="shared" si="110"/>
        <v>-127.80000000000001</v>
      </c>
      <c r="L249" s="176">
        <f t="shared" si="111"/>
        <v>-0.55492835432045162</v>
      </c>
      <c r="M249" s="172" t="s">
        <v>568</v>
      </c>
      <c r="N249" s="169">
        <v>43896</v>
      </c>
      <c r="O249" s="1"/>
      <c r="P249" s="1"/>
      <c r="Q249" s="1"/>
      <c r="R249" s="6" t="s">
        <v>743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9">
        <v>134</v>
      </c>
      <c r="B250" s="190">
        <v>43258</v>
      </c>
      <c r="C250" s="190"/>
      <c r="D250" s="191" t="s">
        <v>419</v>
      </c>
      <c r="E250" s="192" t="s">
        <v>586</v>
      </c>
      <c r="F250" s="192">
        <f>342.5-5.1</f>
        <v>337.4</v>
      </c>
      <c r="G250" s="192"/>
      <c r="H250" s="192">
        <v>412.5</v>
      </c>
      <c r="I250" s="194">
        <v>439</v>
      </c>
      <c r="J250" s="164" t="s">
        <v>755</v>
      </c>
      <c r="K250" s="165">
        <f t="shared" si="110"/>
        <v>75.100000000000023</v>
      </c>
      <c r="L250" s="166">
        <f t="shared" si="111"/>
        <v>0.22258446947243635</v>
      </c>
      <c r="M250" s="161" t="s">
        <v>556</v>
      </c>
      <c r="N250" s="167">
        <v>44230</v>
      </c>
      <c r="O250" s="1"/>
      <c r="P250" s="1"/>
      <c r="Q250" s="1"/>
      <c r="R250" s="6" t="s">
        <v>747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83">
        <v>135</v>
      </c>
      <c r="B251" s="182">
        <v>43285</v>
      </c>
      <c r="C251" s="182"/>
      <c r="D251" s="183" t="s">
        <v>55</v>
      </c>
      <c r="E251" s="184" t="s">
        <v>586</v>
      </c>
      <c r="F251" s="184">
        <f>127.5-5.53</f>
        <v>121.97</v>
      </c>
      <c r="G251" s="185"/>
      <c r="H251" s="185">
        <v>122.5</v>
      </c>
      <c r="I251" s="185">
        <v>170</v>
      </c>
      <c r="J251" s="186" t="s">
        <v>784</v>
      </c>
      <c r="K251" s="187">
        <f t="shared" si="110"/>
        <v>0.53000000000000114</v>
      </c>
      <c r="L251" s="188">
        <f t="shared" si="111"/>
        <v>4.3453308190538747E-3</v>
      </c>
      <c r="M251" s="184" t="s">
        <v>677</v>
      </c>
      <c r="N251" s="182">
        <v>44431</v>
      </c>
      <c r="O251" s="1"/>
      <c r="P251" s="1"/>
      <c r="Q251" s="1"/>
      <c r="R251" s="6" t="s">
        <v>743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02">
        <v>136</v>
      </c>
      <c r="B252" s="203">
        <v>43294</v>
      </c>
      <c r="C252" s="203"/>
      <c r="D252" s="204" t="s">
        <v>355</v>
      </c>
      <c r="E252" s="205" t="s">
        <v>586</v>
      </c>
      <c r="F252" s="200">
        <v>46.5</v>
      </c>
      <c r="G252" s="205"/>
      <c r="H252" s="205">
        <v>17</v>
      </c>
      <c r="I252" s="206">
        <v>59</v>
      </c>
      <c r="J252" s="174" t="s">
        <v>756</v>
      </c>
      <c r="K252" s="175">
        <f t="shared" ref="K252:K260" si="112">H252-F252</f>
        <v>-29.5</v>
      </c>
      <c r="L252" s="176">
        <f t="shared" ref="L252:L260" si="113">K252/F252</f>
        <v>-0.63440860215053763</v>
      </c>
      <c r="M252" s="172" t="s">
        <v>568</v>
      </c>
      <c r="N252" s="169">
        <v>43887</v>
      </c>
      <c r="O252" s="1"/>
      <c r="P252" s="1"/>
      <c r="Q252" s="1"/>
      <c r="R252" s="6" t="s">
        <v>743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9">
        <v>137</v>
      </c>
      <c r="B253" s="190">
        <v>43396</v>
      </c>
      <c r="C253" s="190"/>
      <c r="D253" s="191" t="s">
        <v>404</v>
      </c>
      <c r="E253" s="192" t="s">
        <v>586</v>
      </c>
      <c r="F253" s="192">
        <v>156.5</v>
      </c>
      <c r="G253" s="192"/>
      <c r="H253" s="192">
        <v>207.5</v>
      </c>
      <c r="I253" s="194">
        <v>191</v>
      </c>
      <c r="J253" s="164" t="s">
        <v>644</v>
      </c>
      <c r="K253" s="165">
        <f t="shared" si="112"/>
        <v>51</v>
      </c>
      <c r="L253" s="166">
        <f t="shared" si="113"/>
        <v>0.32587859424920129</v>
      </c>
      <c r="M253" s="161" t="s">
        <v>556</v>
      </c>
      <c r="N253" s="167">
        <v>44369</v>
      </c>
      <c r="O253" s="1"/>
      <c r="P253" s="1"/>
      <c r="Q253" s="1"/>
      <c r="R253" s="6" t="s">
        <v>743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9">
        <v>138</v>
      </c>
      <c r="B254" s="190">
        <v>43439</v>
      </c>
      <c r="C254" s="190"/>
      <c r="D254" s="191" t="s">
        <v>318</v>
      </c>
      <c r="E254" s="192" t="s">
        <v>586</v>
      </c>
      <c r="F254" s="192">
        <v>259.5</v>
      </c>
      <c r="G254" s="192"/>
      <c r="H254" s="192">
        <v>320</v>
      </c>
      <c r="I254" s="194">
        <v>320</v>
      </c>
      <c r="J254" s="164" t="s">
        <v>644</v>
      </c>
      <c r="K254" s="165">
        <f t="shared" si="112"/>
        <v>60.5</v>
      </c>
      <c r="L254" s="166">
        <f t="shared" si="113"/>
        <v>0.23314065510597304</v>
      </c>
      <c r="M254" s="161" t="s">
        <v>556</v>
      </c>
      <c r="N254" s="167">
        <v>44323</v>
      </c>
      <c r="O254" s="1"/>
      <c r="P254" s="1"/>
      <c r="Q254" s="1"/>
      <c r="R254" s="6" t="s">
        <v>743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02">
        <v>139</v>
      </c>
      <c r="B255" s="203">
        <v>43439</v>
      </c>
      <c r="C255" s="203"/>
      <c r="D255" s="204" t="s">
        <v>757</v>
      </c>
      <c r="E255" s="205" t="s">
        <v>586</v>
      </c>
      <c r="F255" s="205">
        <v>715</v>
      </c>
      <c r="G255" s="205"/>
      <c r="H255" s="205">
        <v>445</v>
      </c>
      <c r="I255" s="206">
        <v>840</v>
      </c>
      <c r="J255" s="174" t="s">
        <v>758</v>
      </c>
      <c r="K255" s="175">
        <f t="shared" si="112"/>
        <v>-270</v>
      </c>
      <c r="L255" s="176">
        <f t="shared" si="113"/>
        <v>-0.3776223776223776</v>
      </c>
      <c r="M255" s="172" t="s">
        <v>568</v>
      </c>
      <c r="N255" s="169">
        <v>43800</v>
      </c>
      <c r="O255" s="1"/>
      <c r="P255" s="1"/>
      <c r="Q255" s="1"/>
      <c r="R255" s="6" t="s">
        <v>743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89">
        <v>140</v>
      </c>
      <c r="B256" s="190">
        <v>43469</v>
      </c>
      <c r="C256" s="190"/>
      <c r="D256" s="191" t="s">
        <v>157</v>
      </c>
      <c r="E256" s="192" t="s">
        <v>586</v>
      </c>
      <c r="F256" s="192">
        <v>875</v>
      </c>
      <c r="G256" s="192"/>
      <c r="H256" s="192">
        <v>1165</v>
      </c>
      <c r="I256" s="194">
        <v>1185</v>
      </c>
      <c r="J256" s="164" t="s">
        <v>759</v>
      </c>
      <c r="K256" s="165">
        <f t="shared" si="112"/>
        <v>290</v>
      </c>
      <c r="L256" s="166">
        <f t="shared" si="113"/>
        <v>0.33142857142857141</v>
      </c>
      <c r="M256" s="161" t="s">
        <v>556</v>
      </c>
      <c r="N256" s="167">
        <v>43847</v>
      </c>
      <c r="O256" s="1"/>
      <c r="P256" s="1"/>
      <c r="Q256" s="1"/>
      <c r="R256" s="6" t="s">
        <v>743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89">
        <v>141</v>
      </c>
      <c r="B257" s="190">
        <v>43559</v>
      </c>
      <c r="C257" s="190"/>
      <c r="D257" s="191" t="s">
        <v>334</v>
      </c>
      <c r="E257" s="192" t="s">
        <v>586</v>
      </c>
      <c r="F257" s="192">
        <f>387-14.63</f>
        <v>372.37</v>
      </c>
      <c r="G257" s="192"/>
      <c r="H257" s="192">
        <v>490</v>
      </c>
      <c r="I257" s="194">
        <v>490</v>
      </c>
      <c r="J257" s="164" t="s">
        <v>644</v>
      </c>
      <c r="K257" s="165">
        <f t="shared" si="112"/>
        <v>117.63</v>
      </c>
      <c r="L257" s="166">
        <f t="shared" si="113"/>
        <v>0.31589548030185027</v>
      </c>
      <c r="M257" s="161" t="s">
        <v>556</v>
      </c>
      <c r="N257" s="167">
        <v>43850</v>
      </c>
      <c r="O257" s="1"/>
      <c r="P257" s="1"/>
      <c r="Q257" s="1"/>
      <c r="R257" s="6" t="s">
        <v>743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02">
        <v>142</v>
      </c>
      <c r="B258" s="203">
        <v>43578</v>
      </c>
      <c r="C258" s="203"/>
      <c r="D258" s="204" t="s">
        <v>760</v>
      </c>
      <c r="E258" s="205" t="s">
        <v>558</v>
      </c>
      <c r="F258" s="205">
        <v>220</v>
      </c>
      <c r="G258" s="205"/>
      <c r="H258" s="205">
        <v>127.5</v>
      </c>
      <c r="I258" s="206">
        <v>284</v>
      </c>
      <c r="J258" s="174" t="s">
        <v>761</v>
      </c>
      <c r="K258" s="175">
        <f t="shared" si="112"/>
        <v>-92.5</v>
      </c>
      <c r="L258" s="176">
        <f t="shared" si="113"/>
        <v>-0.42045454545454547</v>
      </c>
      <c r="M258" s="172" t="s">
        <v>568</v>
      </c>
      <c r="N258" s="169">
        <v>43896</v>
      </c>
      <c r="O258" s="1"/>
      <c r="P258" s="1"/>
      <c r="Q258" s="1"/>
      <c r="R258" s="6" t="s">
        <v>743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89">
        <v>143</v>
      </c>
      <c r="B259" s="190">
        <v>43622</v>
      </c>
      <c r="C259" s="190"/>
      <c r="D259" s="191" t="s">
        <v>458</v>
      </c>
      <c r="E259" s="192" t="s">
        <v>558</v>
      </c>
      <c r="F259" s="192">
        <v>332.8</v>
      </c>
      <c r="G259" s="192"/>
      <c r="H259" s="192">
        <v>405</v>
      </c>
      <c r="I259" s="194">
        <v>419</v>
      </c>
      <c r="J259" s="164" t="s">
        <v>762</v>
      </c>
      <c r="K259" s="165">
        <f t="shared" si="112"/>
        <v>72.199999999999989</v>
      </c>
      <c r="L259" s="166">
        <f t="shared" si="113"/>
        <v>0.21694711538461534</v>
      </c>
      <c r="M259" s="161" t="s">
        <v>556</v>
      </c>
      <c r="N259" s="167">
        <v>43860</v>
      </c>
      <c r="O259" s="1"/>
      <c r="P259" s="1"/>
      <c r="Q259" s="1"/>
      <c r="R259" s="6" t="s">
        <v>747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83">
        <v>144</v>
      </c>
      <c r="B260" s="182">
        <v>43641</v>
      </c>
      <c r="C260" s="182"/>
      <c r="D260" s="183" t="s">
        <v>150</v>
      </c>
      <c r="E260" s="184" t="s">
        <v>586</v>
      </c>
      <c r="F260" s="184">
        <v>386</v>
      </c>
      <c r="G260" s="185"/>
      <c r="H260" s="185">
        <v>395</v>
      </c>
      <c r="I260" s="185">
        <v>452</v>
      </c>
      <c r="J260" s="186" t="s">
        <v>763</v>
      </c>
      <c r="K260" s="187">
        <f t="shared" si="112"/>
        <v>9</v>
      </c>
      <c r="L260" s="188">
        <f t="shared" si="113"/>
        <v>2.3316062176165803E-2</v>
      </c>
      <c r="M260" s="184" t="s">
        <v>677</v>
      </c>
      <c r="N260" s="182">
        <v>43868</v>
      </c>
      <c r="O260" s="1"/>
      <c r="P260" s="1"/>
      <c r="Q260" s="1"/>
      <c r="R260" s="6" t="s">
        <v>747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83">
        <v>145</v>
      </c>
      <c r="B261" s="182">
        <v>43707</v>
      </c>
      <c r="C261" s="182"/>
      <c r="D261" s="183" t="s">
        <v>130</v>
      </c>
      <c r="E261" s="184" t="s">
        <v>586</v>
      </c>
      <c r="F261" s="184">
        <v>137.5</v>
      </c>
      <c r="G261" s="185"/>
      <c r="H261" s="185">
        <v>138.5</v>
      </c>
      <c r="I261" s="185">
        <v>190</v>
      </c>
      <c r="J261" s="186" t="s">
        <v>783</v>
      </c>
      <c r="K261" s="187">
        <f>H261-F261</f>
        <v>1</v>
      </c>
      <c r="L261" s="188">
        <f>K261/F261</f>
        <v>7.2727272727272727E-3</v>
      </c>
      <c r="M261" s="184" t="s">
        <v>677</v>
      </c>
      <c r="N261" s="182">
        <v>44432</v>
      </c>
      <c r="O261" s="1"/>
      <c r="P261" s="1"/>
      <c r="Q261" s="1"/>
      <c r="R261" s="6" t="s">
        <v>743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89">
        <v>146</v>
      </c>
      <c r="B262" s="190">
        <v>43731</v>
      </c>
      <c r="C262" s="190"/>
      <c r="D262" s="191" t="s">
        <v>412</v>
      </c>
      <c r="E262" s="192" t="s">
        <v>586</v>
      </c>
      <c r="F262" s="192">
        <v>235</v>
      </c>
      <c r="G262" s="192"/>
      <c r="H262" s="192">
        <v>295</v>
      </c>
      <c r="I262" s="194">
        <v>296</v>
      </c>
      <c r="J262" s="164" t="s">
        <v>764</v>
      </c>
      <c r="K262" s="165">
        <f t="shared" ref="K262:K268" si="114">H262-F262</f>
        <v>60</v>
      </c>
      <c r="L262" s="166">
        <f t="shared" ref="L262:L268" si="115">K262/F262</f>
        <v>0.25531914893617019</v>
      </c>
      <c r="M262" s="161" t="s">
        <v>556</v>
      </c>
      <c r="N262" s="167">
        <v>43844</v>
      </c>
      <c r="O262" s="1"/>
      <c r="P262" s="1"/>
      <c r="Q262" s="1"/>
      <c r="R262" s="6" t="s">
        <v>747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89">
        <v>147</v>
      </c>
      <c r="B263" s="190">
        <v>43752</v>
      </c>
      <c r="C263" s="190"/>
      <c r="D263" s="191" t="s">
        <v>765</v>
      </c>
      <c r="E263" s="192" t="s">
        <v>586</v>
      </c>
      <c r="F263" s="192">
        <v>277.5</v>
      </c>
      <c r="G263" s="192"/>
      <c r="H263" s="192">
        <v>333</v>
      </c>
      <c r="I263" s="194">
        <v>333</v>
      </c>
      <c r="J263" s="164" t="s">
        <v>766</v>
      </c>
      <c r="K263" s="165">
        <f t="shared" si="114"/>
        <v>55.5</v>
      </c>
      <c r="L263" s="166">
        <f t="shared" si="115"/>
        <v>0.2</v>
      </c>
      <c r="M263" s="161" t="s">
        <v>556</v>
      </c>
      <c r="N263" s="167">
        <v>43846</v>
      </c>
      <c r="O263" s="1"/>
      <c r="P263" s="1"/>
      <c r="Q263" s="1"/>
      <c r="R263" s="6" t="s">
        <v>743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89">
        <v>148</v>
      </c>
      <c r="B264" s="190">
        <v>43752</v>
      </c>
      <c r="C264" s="190"/>
      <c r="D264" s="191" t="s">
        <v>767</v>
      </c>
      <c r="E264" s="192" t="s">
        <v>586</v>
      </c>
      <c r="F264" s="192">
        <v>930</v>
      </c>
      <c r="G264" s="192"/>
      <c r="H264" s="192">
        <v>1165</v>
      </c>
      <c r="I264" s="194">
        <v>1200</v>
      </c>
      <c r="J264" s="164" t="s">
        <v>768</v>
      </c>
      <c r="K264" s="165">
        <f t="shared" si="114"/>
        <v>235</v>
      </c>
      <c r="L264" s="166">
        <f t="shared" si="115"/>
        <v>0.25268817204301075</v>
      </c>
      <c r="M264" s="161" t="s">
        <v>556</v>
      </c>
      <c r="N264" s="167">
        <v>43847</v>
      </c>
      <c r="O264" s="1"/>
      <c r="P264" s="1"/>
      <c r="Q264" s="1"/>
      <c r="R264" s="6" t="s">
        <v>747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89">
        <v>149</v>
      </c>
      <c r="B265" s="190">
        <v>43753</v>
      </c>
      <c r="C265" s="190"/>
      <c r="D265" s="191" t="s">
        <v>769</v>
      </c>
      <c r="E265" s="192" t="s">
        <v>586</v>
      </c>
      <c r="F265" s="162">
        <v>111</v>
      </c>
      <c r="G265" s="192"/>
      <c r="H265" s="192">
        <v>141</v>
      </c>
      <c r="I265" s="194">
        <v>141</v>
      </c>
      <c r="J265" s="164" t="s">
        <v>571</v>
      </c>
      <c r="K265" s="165">
        <f t="shared" si="114"/>
        <v>30</v>
      </c>
      <c r="L265" s="166">
        <f t="shared" si="115"/>
        <v>0.27027027027027029</v>
      </c>
      <c r="M265" s="161" t="s">
        <v>556</v>
      </c>
      <c r="N265" s="167">
        <v>44328</v>
      </c>
      <c r="O265" s="1"/>
      <c r="P265" s="1"/>
      <c r="Q265" s="1"/>
      <c r="R265" s="6" t="s">
        <v>747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89">
        <v>150</v>
      </c>
      <c r="B266" s="190">
        <v>43753</v>
      </c>
      <c r="C266" s="190"/>
      <c r="D266" s="191" t="s">
        <v>770</v>
      </c>
      <c r="E266" s="192" t="s">
        <v>586</v>
      </c>
      <c r="F266" s="162">
        <v>296</v>
      </c>
      <c r="G266" s="192"/>
      <c r="H266" s="192">
        <v>370</v>
      </c>
      <c r="I266" s="194">
        <v>370</v>
      </c>
      <c r="J266" s="164" t="s">
        <v>644</v>
      </c>
      <c r="K266" s="165">
        <f t="shared" si="114"/>
        <v>74</v>
      </c>
      <c r="L266" s="166">
        <f t="shared" si="115"/>
        <v>0.25</v>
      </c>
      <c r="M266" s="161" t="s">
        <v>556</v>
      </c>
      <c r="N266" s="167">
        <v>43853</v>
      </c>
      <c r="O266" s="1"/>
      <c r="P266" s="1"/>
      <c r="Q266" s="1"/>
      <c r="R266" s="6" t="s">
        <v>747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89">
        <v>151</v>
      </c>
      <c r="B267" s="190">
        <v>43754</v>
      </c>
      <c r="C267" s="190"/>
      <c r="D267" s="191" t="s">
        <v>771</v>
      </c>
      <c r="E267" s="192" t="s">
        <v>586</v>
      </c>
      <c r="F267" s="162">
        <v>300</v>
      </c>
      <c r="G267" s="192"/>
      <c r="H267" s="192">
        <v>382.5</v>
      </c>
      <c r="I267" s="194">
        <v>344</v>
      </c>
      <c r="J267" s="164" t="s">
        <v>820</v>
      </c>
      <c r="K267" s="165">
        <f t="shared" si="114"/>
        <v>82.5</v>
      </c>
      <c r="L267" s="166">
        <f t="shared" si="115"/>
        <v>0.27500000000000002</v>
      </c>
      <c r="M267" s="161" t="s">
        <v>556</v>
      </c>
      <c r="N267" s="167">
        <v>44238</v>
      </c>
      <c r="O267" s="1"/>
      <c r="P267" s="1"/>
      <c r="Q267" s="1"/>
      <c r="R267" s="6" t="s">
        <v>747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89">
        <v>152</v>
      </c>
      <c r="B268" s="190">
        <v>43832</v>
      </c>
      <c r="C268" s="190"/>
      <c r="D268" s="191" t="s">
        <v>772</v>
      </c>
      <c r="E268" s="192" t="s">
        <v>586</v>
      </c>
      <c r="F268" s="162">
        <v>495</v>
      </c>
      <c r="G268" s="192"/>
      <c r="H268" s="192">
        <v>595</v>
      </c>
      <c r="I268" s="194">
        <v>590</v>
      </c>
      <c r="J268" s="164" t="s">
        <v>819</v>
      </c>
      <c r="K268" s="165">
        <f t="shared" si="114"/>
        <v>100</v>
      </c>
      <c r="L268" s="166">
        <f t="shared" si="115"/>
        <v>0.20202020202020202</v>
      </c>
      <c r="M268" s="161" t="s">
        <v>556</v>
      </c>
      <c r="N268" s="167">
        <v>44589</v>
      </c>
      <c r="O268" s="1"/>
      <c r="P268" s="1"/>
      <c r="Q268" s="1"/>
      <c r="R268" s="6" t="s">
        <v>747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89">
        <v>153</v>
      </c>
      <c r="B269" s="190">
        <v>43966</v>
      </c>
      <c r="C269" s="190"/>
      <c r="D269" s="191" t="s">
        <v>71</v>
      </c>
      <c r="E269" s="192" t="s">
        <v>586</v>
      </c>
      <c r="F269" s="162">
        <v>67.5</v>
      </c>
      <c r="G269" s="192"/>
      <c r="H269" s="192">
        <v>86</v>
      </c>
      <c r="I269" s="194">
        <v>86</v>
      </c>
      <c r="J269" s="164" t="s">
        <v>773</v>
      </c>
      <c r="K269" s="165">
        <f t="shared" ref="K269:K276" si="116">H269-F269</f>
        <v>18.5</v>
      </c>
      <c r="L269" s="166">
        <f t="shared" ref="L269:L276" si="117">K269/F269</f>
        <v>0.27407407407407408</v>
      </c>
      <c r="M269" s="161" t="s">
        <v>556</v>
      </c>
      <c r="N269" s="167">
        <v>44008</v>
      </c>
      <c r="O269" s="1"/>
      <c r="P269" s="1"/>
      <c r="Q269" s="1"/>
      <c r="R269" s="6" t="s">
        <v>747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89">
        <v>154</v>
      </c>
      <c r="B270" s="190">
        <v>44035</v>
      </c>
      <c r="C270" s="190"/>
      <c r="D270" s="191" t="s">
        <v>457</v>
      </c>
      <c r="E270" s="192" t="s">
        <v>586</v>
      </c>
      <c r="F270" s="162">
        <v>231</v>
      </c>
      <c r="G270" s="192"/>
      <c r="H270" s="192">
        <v>281</v>
      </c>
      <c r="I270" s="194">
        <v>281</v>
      </c>
      <c r="J270" s="164" t="s">
        <v>644</v>
      </c>
      <c r="K270" s="165">
        <f t="shared" si="116"/>
        <v>50</v>
      </c>
      <c r="L270" s="166">
        <f t="shared" si="117"/>
        <v>0.21645021645021645</v>
      </c>
      <c r="M270" s="161" t="s">
        <v>556</v>
      </c>
      <c r="N270" s="167">
        <v>44358</v>
      </c>
      <c r="O270" s="1"/>
      <c r="P270" s="1"/>
      <c r="Q270" s="1"/>
      <c r="R270" s="6" t="s">
        <v>747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89">
        <v>155</v>
      </c>
      <c r="B271" s="190">
        <v>44092</v>
      </c>
      <c r="C271" s="190"/>
      <c r="D271" s="191" t="s">
        <v>394</v>
      </c>
      <c r="E271" s="192" t="s">
        <v>586</v>
      </c>
      <c r="F271" s="192">
        <v>206</v>
      </c>
      <c r="G271" s="192"/>
      <c r="H271" s="192">
        <v>248</v>
      </c>
      <c r="I271" s="194">
        <v>248</v>
      </c>
      <c r="J271" s="164" t="s">
        <v>644</v>
      </c>
      <c r="K271" s="165">
        <f t="shared" si="116"/>
        <v>42</v>
      </c>
      <c r="L271" s="166">
        <f t="shared" si="117"/>
        <v>0.20388349514563106</v>
      </c>
      <c r="M271" s="161" t="s">
        <v>556</v>
      </c>
      <c r="N271" s="167">
        <v>44214</v>
      </c>
      <c r="O271" s="1"/>
      <c r="P271" s="1"/>
      <c r="Q271" s="1"/>
      <c r="R271" s="6" t="s">
        <v>747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89">
        <v>156</v>
      </c>
      <c r="B272" s="190">
        <v>44140</v>
      </c>
      <c r="C272" s="190"/>
      <c r="D272" s="191" t="s">
        <v>394</v>
      </c>
      <c r="E272" s="192" t="s">
        <v>586</v>
      </c>
      <c r="F272" s="192">
        <v>182.5</v>
      </c>
      <c r="G272" s="192"/>
      <c r="H272" s="192">
        <v>248</v>
      </c>
      <c r="I272" s="194">
        <v>248</v>
      </c>
      <c r="J272" s="164" t="s">
        <v>644</v>
      </c>
      <c r="K272" s="165">
        <f t="shared" si="116"/>
        <v>65.5</v>
      </c>
      <c r="L272" s="166">
        <f t="shared" si="117"/>
        <v>0.35890410958904112</v>
      </c>
      <c r="M272" s="161" t="s">
        <v>556</v>
      </c>
      <c r="N272" s="167">
        <v>44214</v>
      </c>
      <c r="O272" s="1"/>
      <c r="P272" s="1"/>
      <c r="Q272" s="1"/>
      <c r="R272" s="6" t="s">
        <v>747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89">
        <v>157</v>
      </c>
      <c r="B273" s="190">
        <v>44140</v>
      </c>
      <c r="C273" s="190"/>
      <c r="D273" s="191" t="s">
        <v>318</v>
      </c>
      <c r="E273" s="192" t="s">
        <v>586</v>
      </c>
      <c r="F273" s="192">
        <v>247.5</v>
      </c>
      <c r="G273" s="192"/>
      <c r="H273" s="192">
        <v>320</v>
      </c>
      <c r="I273" s="194">
        <v>320</v>
      </c>
      <c r="J273" s="164" t="s">
        <v>644</v>
      </c>
      <c r="K273" s="165">
        <f t="shared" si="116"/>
        <v>72.5</v>
      </c>
      <c r="L273" s="166">
        <f t="shared" si="117"/>
        <v>0.29292929292929293</v>
      </c>
      <c r="M273" s="161" t="s">
        <v>556</v>
      </c>
      <c r="N273" s="167">
        <v>44323</v>
      </c>
      <c r="O273" s="1"/>
      <c r="P273" s="1"/>
      <c r="Q273" s="1"/>
      <c r="R273" s="6" t="s">
        <v>747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89">
        <v>158</v>
      </c>
      <c r="B274" s="190">
        <v>44140</v>
      </c>
      <c r="C274" s="190"/>
      <c r="D274" s="191" t="s">
        <v>270</v>
      </c>
      <c r="E274" s="192" t="s">
        <v>586</v>
      </c>
      <c r="F274" s="162">
        <v>925</v>
      </c>
      <c r="G274" s="192"/>
      <c r="H274" s="192">
        <v>1095</v>
      </c>
      <c r="I274" s="194">
        <v>1093</v>
      </c>
      <c r="J274" s="164" t="s">
        <v>774</v>
      </c>
      <c r="K274" s="165">
        <f t="shared" si="116"/>
        <v>170</v>
      </c>
      <c r="L274" s="166">
        <f t="shared" si="117"/>
        <v>0.18378378378378379</v>
      </c>
      <c r="M274" s="161" t="s">
        <v>556</v>
      </c>
      <c r="N274" s="167">
        <v>44201</v>
      </c>
      <c r="O274" s="1"/>
      <c r="P274" s="1"/>
      <c r="Q274" s="1"/>
      <c r="R274" s="6" t="s">
        <v>747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89">
        <v>159</v>
      </c>
      <c r="B275" s="190">
        <v>44140</v>
      </c>
      <c r="C275" s="190"/>
      <c r="D275" s="191" t="s">
        <v>334</v>
      </c>
      <c r="E275" s="192" t="s">
        <v>586</v>
      </c>
      <c r="F275" s="162">
        <v>332.5</v>
      </c>
      <c r="G275" s="192"/>
      <c r="H275" s="192">
        <v>393</v>
      </c>
      <c r="I275" s="194">
        <v>406</v>
      </c>
      <c r="J275" s="164" t="s">
        <v>775</v>
      </c>
      <c r="K275" s="165">
        <f t="shared" si="116"/>
        <v>60.5</v>
      </c>
      <c r="L275" s="166">
        <f t="shared" si="117"/>
        <v>0.18195488721804512</v>
      </c>
      <c r="M275" s="161" t="s">
        <v>556</v>
      </c>
      <c r="N275" s="167">
        <v>44256</v>
      </c>
      <c r="O275" s="1"/>
      <c r="P275" s="1"/>
      <c r="Q275" s="1"/>
      <c r="R275" s="6" t="s">
        <v>747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89">
        <v>160</v>
      </c>
      <c r="B276" s="190">
        <v>44141</v>
      </c>
      <c r="C276" s="190"/>
      <c r="D276" s="191" t="s">
        <v>457</v>
      </c>
      <c r="E276" s="192" t="s">
        <v>586</v>
      </c>
      <c r="F276" s="162">
        <v>231</v>
      </c>
      <c r="G276" s="192"/>
      <c r="H276" s="192">
        <v>281</v>
      </c>
      <c r="I276" s="194">
        <v>281</v>
      </c>
      <c r="J276" s="164" t="s">
        <v>644</v>
      </c>
      <c r="K276" s="165">
        <f t="shared" si="116"/>
        <v>50</v>
      </c>
      <c r="L276" s="166">
        <f t="shared" si="117"/>
        <v>0.21645021645021645</v>
      </c>
      <c r="M276" s="161" t="s">
        <v>556</v>
      </c>
      <c r="N276" s="167">
        <v>44358</v>
      </c>
      <c r="O276" s="1"/>
      <c r="P276" s="1"/>
      <c r="Q276" s="1"/>
      <c r="R276" s="6" t="s">
        <v>747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15">
        <v>161</v>
      </c>
      <c r="B277" s="208">
        <v>44187</v>
      </c>
      <c r="C277" s="208"/>
      <c r="D277" s="209" t="s">
        <v>432</v>
      </c>
      <c r="E277" s="53" t="s">
        <v>586</v>
      </c>
      <c r="F277" s="210" t="s">
        <v>776</v>
      </c>
      <c r="G277" s="53"/>
      <c r="H277" s="53"/>
      <c r="I277" s="211">
        <v>239</v>
      </c>
      <c r="J277" s="207" t="s">
        <v>559</v>
      </c>
      <c r="K277" s="207"/>
      <c r="L277" s="212"/>
      <c r="M277" s="213"/>
      <c r="N277" s="214"/>
      <c r="O277" s="1"/>
      <c r="P277" s="1"/>
      <c r="Q277" s="1"/>
      <c r="R277" s="6" t="s">
        <v>747</v>
      </c>
    </row>
    <row r="278" spans="1:26" ht="12.75" customHeight="1">
      <c r="A278" s="189">
        <v>162</v>
      </c>
      <c r="B278" s="190">
        <v>44258</v>
      </c>
      <c r="C278" s="190"/>
      <c r="D278" s="191" t="s">
        <v>772</v>
      </c>
      <c r="E278" s="192" t="s">
        <v>586</v>
      </c>
      <c r="F278" s="162">
        <v>495</v>
      </c>
      <c r="G278" s="192"/>
      <c r="H278" s="192">
        <v>595</v>
      </c>
      <c r="I278" s="194">
        <v>590</v>
      </c>
      <c r="J278" s="164" t="s">
        <v>819</v>
      </c>
      <c r="K278" s="165">
        <f>H278-F278</f>
        <v>100</v>
      </c>
      <c r="L278" s="166">
        <f>K278/F278</f>
        <v>0.20202020202020202</v>
      </c>
      <c r="M278" s="161" t="s">
        <v>556</v>
      </c>
      <c r="N278" s="167">
        <v>44589</v>
      </c>
      <c r="O278" s="1"/>
      <c r="P278" s="1"/>
      <c r="R278" s="6" t="s">
        <v>747</v>
      </c>
    </row>
    <row r="279" spans="1:26" ht="12.75" customHeight="1">
      <c r="A279" s="189">
        <v>163</v>
      </c>
      <c r="B279" s="190">
        <v>44274</v>
      </c>
      <c r="C279" s="190"/>
      <c r="D279" s="191" t="s">
        <v>334</v>
      </c>
      <c r="E279" s="192" t="s">
        <v>586</v>
      </c>
      <c r="F279" s="162">
        <v>355</v>
      </c>
      <c r="G279" s="192"/>
      <c r="H279" s="192">
        <v>422.5</v>
      </c>
      <c r="I279" s="194">
        <v>420</v>
      </c>
      <c r="J279" s="164" t="s">
        <v>777</v>
      </c>
      <c r="K279" s="165">
        <f>H279-F279</f>
        <v>67.5</v>
      </c>
      <c r="L279" s="166">
        <f>K279/F279</f>
        <v>0.19014084507042253</v>
      </c>
      <c r="M279" s="161" t="s">
        <v>556</v>
      </c>
      <c r="N279" s="167">
        <v>44361</v>
      </c>
      <c r="O279" s="1"/>
      <c r="R279" s="216" t="s">
        <v>747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89">
        <v>164</v>
      </c>
      <c r="B280" s="190">
        <v>44295</v>
      </c>
      <c r="C280" s="190"/>
      <c r="D280" s="191" t="s">
        <v>778</v>
      </c>
      <c r="E280" s="192" t="s">
        <v>586</v>
      </c>
      <c r="F280" s="162">
        <v>555</v>
      </c>
      <c r="G280" s="192"/>
      <c r="H280" s="192">
        <v>663</v>
      </c>
      <c r="I280" s="194">
        <v>663</v>
      </c>
      <c r="J280" s="164" t="s">
        <v>779</v>
      </c>
      <c r="K280" s="165">
        <f>H280-F280</f>
        <v>108</v>
      </c>
      <c r="L280" s="166">
        <f>K280/F280</f>
        <v>0.19459459459459461</v>
      </c>
      <c r="M280" s="161" t="s">
        <v>556</v>
      </c>
      <c r="N280" s="167">
        <v>44321</v>
      </c>
      <c r="O280" s="1"/>
      <c r="P280" s="1"/>
      <c r="Q280" s="1"/>
      <c r="R280" s="216" t="s">
        <v>747</v>
      </c>
    </row>
    <row r="281" spans="1:26" ht="12.75" customHeight="1">
      <c r="A281" s="189">
        <v>165</v>
      </c>
      <c r="B281" s="190">
        <v>44308</v>
      </c>
      <c r="C281" s="190"/>
      <c r="D281" s="191" t="s">
        <v>364</v>
      </c>
      <c r="E281" s="192" t="s">
        <v>586</v>
      </c>
      <c r="F281" s="162">
        <v>126.5</v>
      </c>
      <c r="G281" s="192"/>
      <c r="H281" s="192">
        <v>155</v>
      </c>
      <c r="I281" s="194">
        <v>155</v>
      </c>
      <c r="J281" s="164" t="s">
        <v>644</v>
      </c>
      <c r="K281" s="165">
        <f>H281-F281</f>
        <v>28.5</v>
      </c>
      <c r="L281" s="166">
        <f>K281/F281</f>
        <v>0.22529644268774704</v>
      </c>
      <c r="M281" s="161" t="s">
        <v>556</v>
      </c>
      <c r="N281" s="167">
        <v>44362</v>
      </c>
      <c r="O281" s="1"/>
      <c r="R281" s="216" t="s">
        <v>747</v>
      </c>
    </row>
    <row r="282" spans="1:26" ht="12.75" customHeight="1">
      <c r="A282" s="246">
        <v>166</v>
      </c>
      <c r="B282" s="247">
        <v>44368</v>
      </c>
      <c r="C282" s="247"/>
      <c r="D282" s="248" t="s">
        <v>382</v>
      </c>
      <c r="E282" s="249" t="s">
        <v>586</v>
      </c>
      <c r="F282" s="250">
        <v>287.5</v>
      </c>
      <c r="G282" s="249"/>
      <c r="H282" s="249">
        <v>245</v>
      </c>
      <c r="I282" s="251">
        <v>344</v>
      </c>
      <c r="J282" s="174" t="s">
        <v>814</v>
      </c>
      <c r="K282" s="175">
        <f>H282-F282</f>
        <v>-42.5</v>
      </c>
      <c r="L282" s="176">
        <f>K282/F282</f>
        <v>-0.14782608695652175</v>
      </c>
      <c r="M282" s="172" t="s">
        <v>568</v>
      </c>
      <c r="N282" s="169">
        <v>44508</v>
      </c>
      <c r="O282" s="1"/>
      <c r="R282" s="216" t="s">
        <v>747</v>
      </c>
    </row>
    <row r="283" spans="1:26" ht="12.75" customHeight="1">
      <c r="A283" s="215">
        <v>167</v>
      </c>
      <c r="B283" s="208">
        <v>44368</v>
      </c>
      <c r="C283" s="208"/>
      <c r="D283" s="209" t="s">
        <v>457</v>
      </c>
      <c r="E283" s="53" t="s">
        <v>586</v>
      </c>
      <c r="F283" s="210" t="s">
        <v>780</v>
      </c>
      <c r="G283" s="53"/>
      <c r="H283" s="53"/>
      <c r="I283" s="211">
        <v>320</v>
      </c>
      <c r="J283" s="207" t="s">
        <v>559</v>
      </c>
      <c r="K283" s="215"/>
      <c r="L283" s="208"/>
      <c r="M283" s="208"/>
      <c r="N283" s="209"/>
      <c r="O283" s="41"/>
      <c r="R283" s="216" t="s">
        <v>747</v>
      </c>
    </row>
    <row r="284" spans="1:26" ht="12.75" customHeight="1">
      <c r="A284" s="189">
        <v>168</v>
      </c>
      <c r="B284" s="190">
        <v>44406</v>
      </c>
      <c r="C284" s="190"/>
      <c r="D284" s="191" t="s">
        <v>364</v>
      </c>
      <c r="E284" s="192" t="s">
        <v>586</v>
      </c>
      <c r="F284" s="162">
        <v>162.5</v>
      </c>
      <c r="G284" s="192"/>
      <c r="H284" s="192">
        <v>200</v>
      </c>
      <c r="I284" s="194">
        <v>200</v>
      </c>
      <c r="J284" s="164" t="s">
        <v>644</v>
      </c>
      <c r="K284" s="165">
        <f>H284-F284</f>
        <v>37.5</v>
      </c>
      <c r="L284" s="166">
        <f>K284/F284</f>
        <v>0.23076923076923078</v>
      </c>
      <c r="M284" s="161" t="s">
        <v>556</v>
      </c>
      <c r="N284" s="167">
        <v>44571</v>
      </c>
      <c r="O284" s="1"/>
      <c r="R284" s="216" t="s">
        <v>747</v>
      </c>
    </row>
    <row r="285" spans="1:26" ht="12.75" customHeight="1">
      <c r="A285" s="189">
        <v>169</v>
      </c>
      <c r="B285" s="190">
        <v>44462</v>
      </c>
      <c r="C285" s="190"/>
      <c r="D285" s="191" t="s">
        <v>785</v>
      </c>
      <c r="E285" s="192" t="s">
        <v>586</v>
      </c>
      <c r="F285" s="162">
        <v>1235</v>
      </c>
      <c r="G285" s="192"/>
      <c r="H285" s="192">
        <v>1505</v>
      </c>
      <c r="I285" s="194">
        <v>1500</v>
      </c>
      <c r="J285" s="164" t="s">
        <v>644</v>
      </c>
      <c r="K285" s="165">
        <f>H285-F285</f>
        <v>270</v>
      </c>
      <c r="L285" s="166">
        <f>K285/F285</f>
        <v>0.21862348178137653</v>
      </c>
      <c r="M285" s="161" t="s">
        <v>556</v>
      </c>
      <c r="N285" s="167">
        <v>44564</v>
      </c>
      <c r="O285" s="1"/>
      <c r="R285" s="216" t="s">
        <v>747</v>
      </c>
    </row>
    <row r="286" spans="1:26" ht="12.75" customHeight="1">
      <c r="A286" s="230">
        <v>170</v>
      </c>
      <c r="B286" s="231">
        <v>44480</v>
      </c>
      <c r="C286" s="231"/>
      <c r="D286" s="232" t="s">
        <v>787</v>
      </c>
      <c r="E286" s="233" t="s">
        <v>586</v>
      </c>
      <c r="F286" s="234" t="s">
        <v>791</v>
      </c>
      <c r="G286" s="233"/>
      <c r="H286" s="233"/>
      <c r="I286" s="233">
        <v>145</v>
      </c>
      <c r="J286" s="235" t="s">
        <v>559</v>
      </c>
      <c r="K286" s="230"/>
      <c r="L286" s="231"/>
      <c r="M286" s="231"/>
      <c r="N286" s="232"/>
      <c r="O286" s="41"/>
      <c r="R286" s="216" t="s">
        <v>747</v>
      </c>
    </row>
    <row r="287" spans="1:26" ht="12.75" customHeight="1">
      <c r="A287" s="236">
        <v>171</v>
      </c>
      <c r="B287" s="237">
        <v>44481</v>
      </c>
      <c r="C287" s="237"/>
      <c r="D287" s="238" t="s">
        <v>259</v>
      </c>
      <c r="E287" s="239" t="s">
        <v>586</v>
      </c>
      <c r="F287" s="240" t="s">
        <v>789</v>
      </c>
      <c r="G287" s="239"/>
      <c r="H287" s="239"/>
      <c r="I287" s="239">
        <v>380</v>
      </c>
      <c r="J287" s="241" t="s">
        <v>559</v>
      </c>
      <c r="K287" s="236"/>
      <c r="L287" s="237"/>
      <c r="M287" s="237"/>
      <c r="N287" s="238"/>
      <c r="O287" s="41"/>
      <c r="R287" s="216" t="s">
        <v>747</v>
      </c>
    </row>
    <row r="288" spans="1:26" ht="12.75" customHeight="1">
      <c r="A288" s="236">
        <v>172</v>
      </c>
      <c r="B288" s="237">
        <v>44481</v>
      </c>
      <c r="C288" s="237"/>
      <c r="D288" s="238" t="s">
        <v>389</v>
      </c>
      <c r="E288" s="239" t="s">
        <v>586</v>
      </c>
      <c r="F288" s="240" t="s">
        <v>790</v>
      </c>
      <c r="G288" s="239"/>
      <c r="H288" s="239"/>
      <c r="I288" s="239">
        <v>56</v>
      </c>
      <c r="J288" s="241" t="s">
        <v>559</v>
      </c>
      <c r="K288" s="236"/>
      <c r="L288" s="237"/>
      <c r="M288" s="237"/>
      <c r="N288" s="238"/>
      <c r="O288" s="41"/>
      <c r="R288" s="216"/>
    </row>
    <row r="289" spans="1:18" ht="12.75" customHeight="1">
      <c r="A289" s="189">
        <v>173</v>
      </c>
      <c r="B289" s="190">
        <v>44551</v>
      </c>
      <c r="C289" s="190"/>
      <c r="D289" s="191" t="s">
        <v>118</v>
      </c>
      <c r="E289" s="192" t="s">
        <v>586</v>
      </c>
      <c r="F289" s="162">
        <v>2300</v>
      </c>
      <c r="G289" s="192"/>
      <c r="H289" s="192">
        <f>(2820+2200)/2</f>
        <v>2510</v>
      </c>
      <c r="I289" s="194">
        <v>3000</v>
      </c>
      <c r="J289" s="164" t="s">
        <v>829</v>
      </c>
      <c r="K289" s="165">
        <f>H289-F289</f>
        <v>210</v>
      </c>
      <c r="L289" s="166">
        <f>K289/F289</f>
        <v>9.1304347826086957E-2</v>
      </c>
      <c r="M289" s="161" t="s">
        <v>556</v>
      </c>
      <c r="N289" s="167">
        <v>44649</v>
      </c>
      <c r="O289" s="1"/>
      <c r="R289" s="216"/>
    </row>
    <row r="290" spans="1:18" ht="12.75" customHeight="1">
      <c r="A290" s="242">
        <v>174</v>
      </c>
      <c r="B290" s="237">
        <v>44606</v>
      </c>
      <c r="C290" s="242"/>
      <c r="D290" s="242" t="s">
        <v>410</v>
      </c>
      <c r="E290" s="239" t="s">
        <v>586</v>
      </c>
      <c r="F290" s="239" t="s">
        <v>822</v>
      </c>
      <c r="G290" s="239"/>
      <c r="H290" s="239"/>
      <c r="I290" s="239">
        <v>764</v>
      </c>
      <c r="J290" s="239" t="s">
        <v>559</v>
      </c>
      <c r="K290" s="239"/>
      <c r="L290" s="239"/>
      <c r="M290" s="239"/>
      <c r="N290" s="242"/>
      <c r="O290" s="41"/>
      <c r="R290" s="216"/>
    </row>
    <row r="291" spans="1:18" ht="12.75" customHeight="1">
      <c r="A291" s="242">
        <v>175</v>
      </c>
      <c r="B291" s="237">
        <v>44613</v>
      </c>
      <c r="C291" s="242"/>
      <c r="D291" s="242" t="s">
        <v>785</v>
      </c>
      <c r="E291" s="239" t="s">
        <v>586</v>
      </c>
      <c r="F291" s="239" t="s">
        <v>823</v>
      </c>
      <c r="G291" s="239"/>
      <c r="H291" s="239"/>
      <c r="I291" s="239">
        <v>1510</v>
      </c>
      <c r="J291" s="239" t="s">
        <v>559</v>
      </c>
      <c r="K291" s="239"/>
      <c r="L291" s="239"/>
      <c r="M291" s="239"/>
      <c r="N291" s="242"/>
      <c r="O291" s="41"/>
      <c r="R291" s="216"/>
    </row>
    <row r="292" spans="1:18" ht="12.75" customHeight="1">
      <c r="A292">
        <v>176</v>
      </c>
      <c r="B292" s="237">
        <v>44670</v>
      </c>
      <c r="C292" s="237"/>
      <c r="D292" s="242" t="s">
        <v>520</v>
      </c>
      <c r="E292" s="288" t="s">
        <v>586</v>
      </c>
      <c r="F292" s="239" t="s">
        <v>831</v>
      </c>
      <c r="G292" s="239"/>
      <c r="H292" s="239"/>
      <c r="I292" s="239">
        <v>553</v>
      </c>
      <c r="J292" s="239" t="s">
        <v>559</v>
      </c>
      <c r="K292" s="239"/>
      <c r="L292" s="239"/>
      <c r="M292" s="239"/>
      <c r="N292" s="239"/>
      <c r="O292" s="41"/>
      <c r="R292" s="216"/>
    </row>
    <row r="293" spans="1:18" ht="12.75" customHeight="1">
      <c r="A293" s="215">
        <v>177</v>
      </c>
      <c r="B293" s="237">
        <v>44746</v>
      </c>
      <c r="D293" s="334" t="s">
        <v>878</v>
      </c>
      <c r="E293" s="333" t="s">
        <v>586</v>
      </c>
      <c r="F293" s="239" t="s">
        <v>877</v>
      </c>
      <c r="G293" s="239"/>
      <c r="H293" s="239"/>
      <c r="I293" s="239">
        <v>254</v>
      </c>
      <c r="J293" s="239" t="s">
        <v>559</v>
      </c>
      <c r="K293" s="239"/>
      <c r="L293" s="239"/>
      <c r="M293" s="239"/>
      <c r="N293" s="239"/>
      <c r="O293" s="41"/>
      <c r="R293" s="216"/>
    </row>
    <row r="294" spans="1:18" ht="12.75" customHeight="1">
      <c r="A294" s="215">
        <v>178</v>
      </c>
      <c r="B294" s="237">
        <v>44775</v>
      </c>
      <c r="D294" s="334" t="s">
        <v>459</v>
      </c>
      <c r="E294" s="333" t="s">
        <v>586</v>
      </c>
      <c r="F294" s="239" t="s">
        <v>987</v>
      </c>
      <c r="G294" s="239"/>
      <c r="H294" s="239"/>
      <c r="I294" s="239">
        <v>38</v>
      </c>
      <c r="J294" s="239" t="s">
        <v>559</v>
      </c>
      <c r="K294" s="239"/>
      <c r="L294" s="239"/>
      <c r="M294" s="239"/>
      <c r="N294" s="239"/>
      <c r="O294" s="41"/>
      <c r="R294" s="56"/>
    </row>
    <row r="295" spans="1:18" ht="12.75" customHeight="1">
      <c r="F295" s="56"/>
      <c r="G295" s="56"/>
      <c r="H295" s="56"/>
      <c r="I295" s="56"/>
      <c r="J295" s="41"/>
      <c r="K295" s="56"/>
      <c r="L295" s="56"/>
      <c r="M295" s="56"/>
      <c r="O295" s="41"/>
      <c r="R295" s="56"/>
    </row>
    <row r="296" spans="1:18" ht="12.75" customHeight="1">
      <c r="B296" s="217" t="s">
        <v>781</v>
      </c>
      <c r="F296" s="56"/>
      <c r="G296" s="56"/>
      <c r="H296" s="56"/>
      <c r="I296" s="56"/>
      <c r="J296" s="41"/>
      <c r="K296" s="56"/>
      <c r="L296" s="56"/>
      <c r="M296" s="56"/>
      <c r="O296" s="41"/>
      <c r="R296" s="56"/>
    </row>
    <row r="297" spans="1:18" ht="12.75" customHeight="1">
      <c r="F297" s="56"/>
      <c r="G297" s="56"/>
      <c r="H297" s="56"/>
      <c r="I297" s="56"/>
      <c r="J297" s="41"/>
      <c r="K297" s="56"/>
      <c r="L297" s="56"/>
      <c r="M297" s="56"/>
      <c r="O297" s="41"/>
      <c r="R297" s="56"/>
    </row>
    <row r="298" spans="1:18" ht="12.75" customHeight="1">
      <c r="F298" s="56"/>
      <c r="G298" s="56"/>
      <c r="H298" s="56"/>
      <c r="I298" s="56"/>
      <c r="J298" s="41"/>
      <c r="K298" s="56"/>
      <c r="L298" s="56"/>
      <c r="M298" s="56"/>
      <c r="O298" s="41"/>
      <c r="R298" s="56"/>
    </row>
    <row r="299" spans="1:18" ht="12.75" customHeight="1">
      <c r="F299" s="56"/>
      <c r="G299" s="56"/>
      <c r="H299" s="56"/>
      <c r="I299" s="56"/>
      <c r="J299" s="41"/>
      <c r="K299" s="56"/>
      <c r="L299" s="56"/>
      <c r="M299" s="56"/>
      <c r="O299" s="41"/>
      <c r="R299" s="56"/>
    </row>
    <row r="300" spans="1:18" ht="12.75" customHeight="1">
      <c r="F300" s="56"/>
      <c r="G300" s="56"/>
      <c r="H300" s="56"/>
      <c r="I300" s="56"/>
      <c r="J300" s="41"/>
      <c r="K300" s="56"/>
      <c r="L300" s="56"/>
      <c r="M300" s="56"/>
      <c r="O300" s="41"/>
      <c r="R300" s="56"/>
    </row>
    <row r="301" spans="1:18" ht="12.75" customHeight="1">
      <c r="F301" s="56"/>
      <c r="G301" s="56"/>
      <c r="H301" s="56"/>
      <c r="I301" s="56"/>
      <c r="J301" s="41"/>
      <c r="K301" s="56"/>
      <c r="L301" s="56"/>
      <c r="M301" s="56"/>
      <c r="O301" s="41"/>
      <c r="R301" s="56"/>
    </row>
    <row r="302" spans="1:18" ht="12.75" customHeight="1">
      <c r="F302" s="56"/>
      <c r="G302" s="56"/>
      <c r="H302" s="56"/>
      <c r="I302" s="56"/>
      <c r="J302" s="41"/>
      <c r="K302" s="56"/>
      <c r="L302" s="56"/>
      <c r="M302" s="56"/>
      <c r="O302" s="41"/>
      <c r="R302" s="56"/>
    </row>
    <row r="303" spans="1:18" ht="12.75" customHeight="1">
      <c r="A303" s="218"/>
      <c r="F303" s="56"/>
      <c r="G303" s="56"/>
      <c r="H303" s="56"/>
      <c r="I303" s="56"/>
      <c r="J303" s="41"/>
      <c r="K303" s="56"/>
      <c r="L303" s="56"/>
      <c r="M303" s="56"/>
      <c r="O303" s="41"/>
      <c r="R303" s="56"/>
    </row>
    <row r="304" spans="1:18" ht="12.75" customHeight="1">
      <c r="A304" s="218"/>
      <c r="F304" s="56"/>
      <c r="G304" s="56"/>
      <c r="H304" s="56"/>
      <c r="I304" s="56"/>
      <c r="J304" s="41"/>
      <c r="K304" s="56"/>
      <c r="L304" s="56"/>
      <c r="M304" s="56"/>
      <c r="O304" s="41"/>
      <c r="R304" s="56"/>
    </row>
    <row r="305" spans="1:18" ht="12.75" customHeight="1">
      <c r="A305" s="53"/>
      <c r="F305" s="56"/>
      <c r="G305" s="56"/>
      <c r="H305" s="56"/>
      <c r="I305" s="56"/>
      <c r="J305" s="41"/>
      <c r="K305" s="56"/>
      <c r="L305" s="56"/>
      <c r="M305" s="56"/>
      <c r="O305" s="41"/>
      <c r="R305" s="56"/>
    </row>
    <row r="306" spans="1:18" ht="12.75" customHeight="1">
      <c r="F306" s="56"/>
      <c r="G306" s="56"/>
      <c r="H306" s="56"/>
      <c r="I306" s="56"/>
      <c r="J306" s="41"/>
      <c r="K306" s="56"/>
      <c r="L306" s="56"/>
      <c r="M306" s="56"/>
      <c r="O306" s="41"/>
      <c r="R306" s="56"/>
    </row>
    <row r="307" spans="1:18" ht="12.75" customHeight="1">
      <c r="F307" s="56"/>
      <c r="G307" s="56"/>
      <c r="H307" s="56"/>
      <c r="I307" s="56"/>
      <c r="J307" s="41"/>
      <c r="K307" s="56"/>
      <c r="L307" s="56"/>
      <c r="M307" s="56"/>
      <c r="O307" s="41"/>
      <c r="R307" s="56"/>
    </row>
    <row r="308" spans="1:18" ht="12.75" customHeight="1">
      <c r="F308" s="56"/>
      <c r="G308" s="56"/>
      <c r="H308" s="56"/>
      <c r="I308" s="56"/>
      <c r="J308" s="41"/>
      <c r="K308" s="56"/>
      <c r="L308" s="56"/>
      <c r="M308" s="56"/>
      <c r="O308" s="41"/>
      <c r="R308" s="56"/>
    </row>
    <row r="309" spans="1:18" ht="12.75" customHeight="1">
      <c r="F309" s="56"/>
      <c r="G309" s="56"/>
      <c r="H309" s="56"/>
      <c r="I309" s="56"/>
      <c r="J309" s="41"/>
      <c r="K309" s="56"/>
      <c r="L309" s="56"/>
      <c r="M309" s="56"/>
      <c r="O309" s="41"/>
      <c r="R309" s="56"/>
    </row>
    <row r="310" spans="1:18" ht="12.75" customHeight="1">
      <c r="F310" s="56"/>
      <c r="G310" s="56"/>
      <c r="H310" s="56"/>
      <c r="I310" s="56"/>
      <c r="J310" s="41"/>
      <c r="K310" s="56"/>
      <c r="L310" s="56"/>
      <c r="M310" s="56"/>
      <c r="O310" s="41"/>
      <c r="R310" s="56"/>
    </row>
    <row r="311" spans="1:18" ht="12.75" customHeight="1">
      <c r="F311" s="56"/>
      <c r="G311" s="56"/>
      <c r="H311" s="56"/>
      <c r="I311" s="56"/>
      <c r="J311" s="41"/>
      <c r="K311" s="56"/>
      <c r="L311" s="56"/>
      <c r="M311" s="56"/>
      <c r="O311" s="41"/>
      <c r="R311" s="56"/>
    </row>
    <row r="312" spans="1:18" ht="12.75" customHeight="1">
      <c r="F312" s="56"/>
      <c r="G312" s="56"/>
      <c r="H312" s="56"/>
      <c r="I312" s="56"/>
      <c r="J312" s="41"/>
      <c r="K312" s="56"/>
      <c r="L312" s="56"/>
      <c r="M312" s="56"/>
      <c r="O312" s="41"/>
      <c r="R312" s="56"/>
    </row>
    <row r="313" spans="1:18" ht="12.75" customHeight="1">
      <c r="F313" s="56"/>
      <c r="G313" s="56"/>
      <c r="H313" s="56"/>
      <c r="I313" s="56"/>
      <c r="J313" s="41"/>
      <c r="K313" s="56"/>
      <c r="L313" s="56"/>
      <c r="M313" s="56"/>
      <c r="O313" s="41"/>
      <c r="R313" s="56"/>
    </row>
    <row r="314" spans="1:18" ht="12.75" customHeight="1">
      <c r="F314" s="56"/>
      <c r="G314" s="56"/>
      <c r="H314" s="56"/>
      <c r="I314" s="56"/>
      <c r="J314" s="41"/>
      <c r="K314" s="56"/>
      <c r="L314" s="56"/>
      <c r="M314" s="56"/>
      <c r="O314" s="41"/>
      <c r="R314" s="56"/>
    </row>
    <row r="315" spans="1:18" ht="12.75" customHeight="1">
      <c r="F315" s="56"/>
      <c r="G315" s="56"/>
      <c r="H315" s="56"/>
      <c r="I315" s="56"/>
      <c r="J315" s="41"/>
      <c r="K315" s="56"/>
      <c r="L315" s="56"/>
      <c r="M315" s="56"/>
      <c r="O315" s="41"/>
      <c r="R315" s="56"/>
    </row>
    <row r="316" spans="1:18" ht="12.75" customHeight="1">
      <c r="F316" s="56"/>
      <c r="G316" s="56"/>
      <c r="H316" s="56"/>
      <c r="I316" s="56"/>
      <c r="J316" s="41"/>
      <c r="K316" s="56"/>
      <c r="L316" s="56"/>
      <c r="M316" s="56"/>
      <c r="O316" s="41"/>
      <c r="R316" s="56"/>
    </row>
    <row r="317" spans="1:18" ht="12.75" customHeight="1">
      <c r="F317" s="56"/>
      <c r="G317" s="56"/>
      <c r="H317" s="56"/>
      <c r="I317" s="56"/>
      <c r="J317" s="41"/>
      <c r="K317" s="56"/>
      <c r="L317" s="56"/>
      <c r="M317" s="56"/>
      <c r="O317" s="41"/>
      <c r="R317" s="56"/>
    </row>
    <row r="318" spans="1:18" ht="12.75" customHeight="1">
      <c r="F318" s="56"/>
      <c r="G318" s="56"/>
      <c r="H318" s="56"/>
      <c r="I318" s="56"/>
      <c r="J318" s="41"/>
      <c r="K318" s="56"/>
      <c r="L318" s="56"/>
      <c r="M318" s="56"/>
      <c r="O318" s="41"/>
      <c r="R318" s="56"/>
    </row>
    <row r="319" spans="1:18" ht="12.75" customHeight="1">
      <c r="F319" s="56"/>
      <c r="G319" s="56"/>
      <c r="H319" s="56"/>
      <c r="I319" s="56"/>
      <c r="J319" s="41"/>
      <c r="K319" s="56"/>
      <c r="L319" s="56"/>
      <c r="M319" s="56"/>
      <c r="O319" s="41"/>
      <c r="R319" s="56"/>
    </row>
    <row r="320" spans="1:18" ht="12.75" customHeight="1">
      <c r="F320" s="56"/>
      <c r="G320" s="56"/>
      <c r="H320" s="56"/>
      <c r="I320" s="56"/>
      <c r="J320" s="41"/>
      <c r="K320" s="56"/>
      <c r="L320" s="56"/>
      <c r="M320" s="56"/>
      <c r="O320" s="41"/>
      <c r="R320" s="56"/>
    </row>
    <row r="321" spans="6:18" ht="12.75" customHeight="1">
      <c r="F321" s="56"/>
      <c r="G321" s="56"/>
      <c r="H321" s="56"/>
      <c r="I321" s="56"/>
      <c r="J321" s="41"/>
      <c r="K321" s="56"/>
      <c r="L321" s="56"/>
      <c r="M321" s="56"/>
      <c r="O321" s="41"/>
      <c r="R321" s="56"/>
    </row>
    <row r="322" spans="6:18" ht="12.75" customHeight="1">
      <c r="F322" s="56"/>
      <c r="G322" s="56"/>
      <c r="H322" s="56"/>
      <c r="I322" s="56"/>
      <c r="J322" s="41"/>
      <c r="K322" s="56"/>
      <c r="L322" s="56"/>
      <c r="M322" s="56"/>
      <c r="O322" s="41"/>
      <c r="R322" s="56"/>
    </row>
    <row r="323" spans="6:18" ht="12.75" customHeight="1"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6:18" ht="12.75" customHeight="1"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6:18" ht="12.75" customHeight="1"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6:18" ht="12.75" customHeight="1"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6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6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6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6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6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6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6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6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6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6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2.7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  <row r="473" spans="6:18" ht="12.75" customHeight="1">
      <c r="F473" s="56"/>
      <c r="G473" s="56"/>
      <c r="H473" s="56"/>
      <c r="I473" s="56"/>
      <c r="J473" s="41"/>
      <c r="K473" s="56"/>
      <c r="L473" s="56"/>
      <c r="M473" s="56"/>
      <c r="O473" s="41"/>
      <c r="R473" s="56"/>
    </row>
    <row r="474" spans="6:18" ht="12.75" customHeight="1">
      <c r="F474" s="56"/>
      <c r="G474" s="56"/>
      <c r="H474" s="56"/>
      <c r="I474" s="56"/>
      <c r="J474" s="41"/>
      <c r="K474" s="56"/>
      <c r="L474" s="56"/>
      <c r="M474" s="56"/>
      <c r="O474" s="41"/>
      <c r="R474" s="56"/>
    </row>
    <row r="475" spans="6:18" ht="12.75" customHeight="1">
      <c r="F475" s="56"/>
      <c r="G475" s="56"/>
      <c r="H475" s="56"/>
      <c r="I475" s="56"/>
      <c r="J475" s="41"/>
      <c r="K475" s="56"/>
      <c r="L475" s="56"/>
      <c r="M475" s="56"/>
      <c r="O475" s="41"/>
      <c r="R475" s="56"/>
    </row>
    <row r="476" spans="6:18" ht="12.75" customHeight="1">
      <c r="F476" s="56"/>
      <c r="G476" s="56"/>
      <c r="H476" s="56"/>
      <c r="I476" s="56"/>
      <c r="J476" s="41"/>
      <c r="K476" s="56"/>
      <c r="L476" s="56"/>
      <c r="M476" s="56"/>
      <c r="O476" s="41"/>
      <c r="R476" s="56"/>
    </row>
    <row r="477" spans="6:18" ht="12.75" customHeight="1">
      <c r="F477" s="56"/>
      <c r="G477" s="56"/>
      <c r="H477" s="56"/>
      <c r="I477" s="56"/>
      <c r="J477" s="41"/>
      <c r="K477" s="56"/>
      <c r="L477" s="56"/>
      <c r="M477" s="56"/>
      <c r="O477" s="41"/>
      <c r="R477" s="56"/>
    </row>
    <row r="478" spans="6:18" ht="15" customHeight="1">
      <c r="F478" s="56"/>
      <c r="G478" s="56"/>
      <c r="H478" s="56"/>
      <c r="I478" s="56"/>
      <c r="J478" s="41"/>
      <c r="K478" s="56"/>
      <c r="L478" s="56"/>
      <c r="M478" s="56"/>
      <c r="O478" s="41"/>
      <c r="R478" s="56"/>
    </row>
  </sheetData>
  <autoFilter ref="R1:R301"/>
  <mergeCells count="9">
    <mergeCell ref="A76:A77"/>
    <mergeCell ref="M76:M77"/>
    <mergeCell ref="N76:N77"/>
    <mergeCell ref="O76:O77"/>
    <mergeCell ref="P76:P77"/>
    <mergeCell ref="G76:G77"/>
    <mergeCell ref="I76:I77"/>
    <mergeCell ref="J76:J77"/>
    <mergeCell ref="B76:B77"/>
  </mergeCells>
  <hyperlinks>
    <hyperlink ref="M5" location="Main!A1" display="Back To Main Page"/>
  </hyperlinks>
  <pageMargins left="0.7" right="0.7" top="0.75" bottom="0.75" header="0.3" footer="0.3"/>
  <pageSetup orientation="portrait" r:id="rId1"/>
  <ignoredErrors>
    <ignoredError sqref="K60 K53 K66 K75 K8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2022-08-11T02:39:50Z</dcterms:modified>
</cp:coreProperties>
</file>