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ED81FF42-5020-409E-A665-C5A94A0483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6" l="1"/>
  <c r="P22" i="6"/>
  <c r="P23" i="6"/>
  <c r="P24" i="6"/>
  <c r="K75" i="6"/>
  <c r="M75" i="6" s="1"/>
  <c r="K92" i="6"/>
  <c r="M92" i="6" s="1"/>
  <c r="K91" i="6"/>
  <c r="M91" i="6" s="1"/>
  <c r="K90" i="6"/>
  <c r="M90" i="6" s="1"/>
  <c r="K89" i="6"/>
  <c r="M89" i="6" s="1"/>
  <c r="K88" i="6"/>
  <c r="M88" i="6" s="1"/>
  <c r="K85" i="6"/>
  <c r="M85" i="6" s="1"/>
  <c r="K82" i="6"/>
  <c r="M82" i="6" s="1"/>
  <c r="L47" i="6"/>
  <c r="K47" i="6"/>
  <c r="K94" i="6"/>
  <c r="M94" i="6" s="1"/>
  <c r="L64" i="6"/>
  <c r="K64" i="6"/>
  <c r="L63" i="6"/>
  <c r="K63" i="6"/>
  <c r="K93" i="6"/>
  <c r="M93" i="6" s="1"/>
  <c r="P17" i="6"/>
  <c r="L17" i="6"/>
  <c r="K17" i="6"/>
  <c r="M17" i="6" s="1"/>
  <c r="P10" i="6"/>
  <c r="L10" i="6"/>
  <c r="K10" i="6"/>
  <c r="M63" i="6" l="1"/>
  <c r="M64" i="6"/>
  <c r="M47" i="6"/>
  <c r="M10" i="6"/>
  <c r="K84" i="6"/>
  <c r="M84" i="6" s="1"/>
  <c r="K83" i="6"/>
  <c r="M83" i="6" s="1"/>
  <c r="K87" i="6"/>
  <c r="M87" i="6" s="1"/>
  <c r="L43" i="6"/>
  <c r="K43" i="6"/>
  <c r="M43" i="6" l="1"/>
  <c r="P18" i="6"/>
  <c r="P19" i="6"/>
  <c r="P20" i="6"/>
  <c r="P21" i="6"/>
  <c r="L62" i="6" l="1"/>
  <c r="K62" i="6"/>
  <c r="K86" i="6"/>
  <c r="M86" i="6" s="1"/>
  <c r="P16" i="6"/>
  <c r="L16" i="6"/>
  <c r="K16" i="6"/>
  <c r="M16" i="6" l="1"/>
  <c r="M62" i="6"/>
  <c r="L60" i="6"/>
  <c r="K60" i="6"/>
  <c r="K59" i="6"/>
  <c r="L59" i="6"/>
  <c r="M60" i="6" l="1"/>
  <c r="M59" i="6"/>
  <c r="K61" i="6"/>
  <c r="L54" i="6"/>
  <c r="K54" i="6"/>
  <c r="K81" i="6"/>
  <c r="M81" i="6" s="1"/>
  <c r="K79" i="6"/>
  <c r="M79" i="6" s="1"/>
  <c r="K80" i="6"/>
  <c r="M80" i="6" s="1"/>
  <c r="L61" i="6"/>
  <c r="K78" i="6"/>
  <c r="M78" i="6" s="1"/>
  <c r="K77" i="6"/>
  <c r="M77" i="6" s="1"/>
  <c r="P12" i="6"/>
  <c r="L12" i="6"/>
  <c r="K12" i="6"/>
  <c r="M61" i="6" l="1"/>
  <c r="M54" i="6"/>
  <c r="M12" i="6"/>
  <c r="K55" i="6"/>
  <c r="L55" i="6"/>
  <c r="K56" i="6"/>
  <c r="L56" i="6"/>
  <c r="K57" i="6"/>
  <c r="L57" i="6"/>
  <c r="K58" i="6"/>
  <c r="L58" i="6"/>
  <c r="M58" i="6" l="1"/>
  <c r="M57" i="6"/>
  <c r="M56" i="6"/>
  <c r="M55" i="6"/>
  <c r="K72" i="6"/>
  <c r="M72" i="6" s="1"/>
  <c r="K76" i="6" l="1"/>
  <c r="M76" i="6" s="1"/>
  <c r="K74" i="6"/>
  <c r="M74" i="6" s="1"/>
  <c r="P15" i="6"/>
  <c r="L15" i="6"/>
  <c r="K15" i="6"/>
  <c r="K73" i="6"/>
  <c r="M73" i="6" s="1"/>
  <c r="M15" i="6" l="1"/>
  <c r="K293" i="6" l="1"/>
  <c r="L293" i="6" s="1"/>
  <c r="P13" i="6" l="1"/>
  <c r="P14" i="6"/>
  <c r="K297" i="6" l="1"/>
  <c r="L297" i="6" s="1"/>
  <c r="K292" i="6"/>
  <c r="L292" i="6" s="1"/>
  <c r="K291" i="6"/>
  <c r="L291" i="6" s="1"/>
  <c r="K289" i="6"/>
  <c r="L289" i="6" s="1"/>
  <c r="H287" i="6"/>
  <c r="K287" i="6" s="1"/>
  <c r="L287" i="6" s="1"/>
  <c r="K286" i="6"/>
  <c r="L286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F255" i="6"/>
  <c r="K255" i="6" s="1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F249" i="6"/>
  <c r="K249" i="6" s="1"/>
  <c r="L249" i="6" s="1"/>
  <c r="F248" i="6"/>
  <c r="K248" i="6" s="1"/>
  <c r="L248" i="6" s="1"/>
  <c r="K247" i="6"/>
  <c r="L247" i="6" s="1"/>
  <c r="F246" i="6"/>
  <c r="K246" i="6" s="1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0" i="6"/>
  <c r="L230" i="6" s="1"/>
  <c r="K228" i="6"/>
  <c r="L228" i="6" s="1"/>
  <c r="K227" i="6"/>
  <c r="L227" i="6" s="1"/>
  <c r="F226" i="6"/>
  <c r="K226" i="6" s="1"/>
  <c r="L226" i="6" s="1"/>
  <c r="K225" i="6"/>
  <c r="L225" i="6" s="1"/>
  <c r="K222" i="6"/>
  <c r="L222" i="6" s="1"/>
  <c r="K221" i="6"/>
  <c r="L221" i="6" s="1"/>
  <c r="K220" i="6"/>
  <c r="L220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0" i="6"/>
  <c r="L200" i="6" s="1"/>
  <c r="K198" i="6"/>
  <c r="L198" i="6" s="1"/>
  <c r="K196" i="6"/>
  <c r="L196" i="6" s="1"/>
  <c r="K194" i="6"/>
  <c r="L194" i="6" s="1"/>
  <c r="K193" i="6"/>
  <c r="L193" i="6" s="1"/>
  <c r="K192" i="6"/>
  <c r="L192" i="6" s="1"/>
  <c r="K190" i="6"/>
  <c r="L190" i="6" s="1"/>
  <c r="K189" i="6"/>
  <c r="L189" i="6" s="1"/>
  <c r="K188" i="6"/>
  <c r="L188" i="6" s="1"/>
  <c r="K187" i="6"/>
  <c r="K186" i="6"/>
  <c r="L186" i="6" s="1"/>
  <c r="K185" i="6"/>
  <c r="L185" i="6" s="1"/>
  <c r="K183" i="6"/>
  <c r="L183" i="6" s="1"/>
  <c r="K182" i="6"/>
  <c r="L182" i="6" s="1"/>
  <c r="K181" i="6"/>
  <c r="L181" i="6" s="1"/>
  <c r="K180" i="6"/>
  <c r="L180" i="6" s="1"/>
  <c r="K179" i="6"/>
  <c r="L179" i="6" s="1"/>
  <c r="F178" i="6"/>
  <c r="K178" i="6" s="1"/>
  <c r="L178" i="6" s="1"/>
  <c r="H177" i="6"/>
  <c r="K177" i="6" s="1"/>
  <c r="L177" i="6" s="1"/>
  <c r="K174" i="6"/>
  <c r="L174" i="6" s="1"/>
  <c r="K173" i="6"/>
  <c r="L173" i="6" s="1"/>
  <c r="K172" i="6"/>
  <c r="L172" i="6" s="1"/>
  <c r="K171" i="6"/>
  <c r="L171" i="6" s="1"/>
  <c r="K170" i="6"/>
  <c r="L170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H143" i="6"/>
  <c r="K143" i="6" s="1"/>
  <c r="L143" i="6" s="1"/>
  <c r="F142" i="6"/>
  <c r="K142" i="6" s="1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P11" i="6"/>
  <c r="M7" i="6"/>
  <c r="D7" i="5"/>
  <c r="K6" i="4"/>
  <c r="K6" i="3"/>
  <c r="L6" i="2"/>
</calcChain>
</file>

<file path=xl/sharedStrings.xml><?xml version="1.0" encoding="utf-8"?>
<sst xmlns="http://schemas.openxmlformats.org/spreadsheetml/2006/main" count="3231" uniqueCount="1198">
  <si>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</si>
  <si>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</si>
  <si>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</si>
  <si>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</si>
  <si>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</si>
  <si>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</si>
  <si>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</si>
  <si>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</si>
  <si>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</si>
  <si>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</si>
  <si>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</si>
  <si>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</si>
  <si>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</si>
  <si>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</si>
  <si>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</si>
  <si>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</si>
  <si>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</si>
  <si>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</si>
  <si>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</si>
  <si>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</si>
  <si>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</si>
  <si>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</si>
  <si>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</si>
  <si>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</si>
  <si>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</si>
  <si>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</si>
  <si>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</si>
  <si>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</si>
  <si>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</si>
  <si>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</si>
  <si>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</si>
  <si>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</si>
  <si>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</si>
  <si>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</si>
  <si>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</si>
  <si>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</si>
  <si>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</si>
  <si>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</si>
  <si>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</si>
  <si>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</si>
  <si>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</si>
  <si>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</si>
  <si>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</si>
  <si>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</si>
  <si>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</si>
  <si>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</si>
  <si>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</si>
  <si>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</si>
  <si>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</si>
  <si>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</si>
  <si>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</si>
  <si>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</si>
  <si>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</si>
  <si>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</si>
  <si>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</si>
  <si>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</si>
  <si>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</si>
  <si>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</si>
  <si>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</si>
  <si>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</si>
  <si>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</si>
  <si>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</si>
  <si>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</si>
  <si>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</si>
  <si>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</si>
  <si>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</si>
  <si>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</si>
  <si>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</si>
  <si>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</si>
  <si>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</si>
  <si>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</si>
  <si>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</si>
  <si>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</si>
  <si>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</si>
  <si>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</si>
  <si>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</si>
  <si>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</si>
  <si>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</si>
  <si>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</si>
  <si>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</si>
  <si>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</si>
  <si>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</si>
  <si>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</si>
  <si>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</si>
  <si>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</si>
  <si>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</si>
  <si>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</si>
  <si>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</si>
  <si>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</si>
  <si>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</si>
  <si>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</si>
  <si>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</si>
  <si>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</si>
  <si>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</si>
  <si>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</si>
  <si>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</si>
  <si>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</si>
  <si>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</si>
  <si>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</si>
  <si>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</si>
  <si>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</si>
  <si>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</si>
  <si>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</si>
  <si>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</si>
  <si>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</si>
  <si>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</si>
  <si>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</si>
  <si>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</si>
  <si>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</si>
  <si>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</si>
  <si>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</si>
  <si>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</si>
  <si>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</si>
  <si>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</si>
  <si>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</si>
  <si>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</si>
  <si>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</si>
  <si>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</si>
  <si>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</si>
  <si>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</si>
  <si>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</si>
  <si>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</si>
  <si>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</si>
  <si>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</si>
  <si>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</si>
  <si>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</si>
  <si>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</si>
  <si>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</si>
  <si>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</si>
  <si>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</si>
  <si>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</si>
  <si>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</si>
  <si>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</si>
  <si>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</si>
  <si>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</si>
  <si>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</si>
  <si>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</si>
  <si>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</si>
  <si>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</si>
  <si>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</si>
  <si>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</si>
  <si>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</si>
  <si>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</si>
  <si>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</si>
  <si>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</si>
  <si>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</si>
  <si>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</si>
  <si>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</si>
  <si>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</si>
  <si>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</si>
  <si>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</si>
  <si>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</si>
  <si>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</si>
  <si>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</si>
  <si>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</si>
  <si>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</si>
  <si>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</si>
  <si>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</si>
  <si>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</si>
  <si>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</si>
  <si>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</si>
  <si>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</si>
  <si>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</si>
  <si>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</si>
  <si>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</si>
  <si>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</si>
  <si>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</si>
  <si>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</si>
  <si>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</si>
  <si>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</si>
  <si>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</si>
  <si>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</si>
  <si>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</si>
  <si>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</si>
  <si>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</si>
  <si>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</si>
  <si>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</si>
  <si>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</si>
  <si>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</si>
  <si>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</si>
  <si>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</si>
  <si>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</si>
  <si>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</si>
  <si>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</si>
  <si>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</si>
  <si>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</si>
  <si>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</si>
  <si>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</si>
  <si>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</si>
  <si>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</si>
  <si>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</si>
  <si>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</si>
  <si>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</si>
  <si>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</si>
  <si>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</si>
  <si>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</si>
  <si>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</si>
  <si>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</si>
  <si>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</si>
  <si>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</si>
  <si>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</si>
  <si>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</si>
  <si>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</si>
  <si>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</si>
  <si>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</si>
  <si>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</si>
  <si>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</si>
  <si>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</si>
  <si>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</si>
  <si>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</si>
  <si>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</si>
  <si>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</si>
  <si>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</si>
  <si>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</si>
  <si>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</si>
  <si>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</si>
  <si>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</si>
  <si>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</si>
  <si>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</si>
  <si>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</si>
  <si>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</si>
  <si>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</si>
  <si>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</si>
  <si>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</si>
  <si>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</si>
  <si>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</si>
  <si>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</si>
  <si>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</si>
  <si>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</si>
  <si>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</si>
  <si>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</si>
  <si>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</si>
  <si>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</si>
  <si>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</si>
  <si>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</si>
  <si>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</si>
  <si>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</si>
  <si>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</si>
  <si>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</si>
  <si>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</si>
  <si>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</si>
  <si>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</si>
  <si>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</si>
  <si>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</si>
  <si>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</si>
  <si>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</si>
  <si>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</si>
  <si>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</si>
  <si>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</si>
  <si>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</si>
  <si>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</si>
  <si>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</si>
  <si>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</si>
  <si>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</si>
  <si>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</si>
  <si>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</si>
  <si>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</si>
  <si>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</si>
  <si>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</si>
  <si>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</si>
  <si>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</si>
  <si>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</si>
  <si>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</si>
  <si>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</si>
  <si>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</si>
  <si>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</si>
  <si>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</si>
  <si>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</si>
  <si>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</si>
  <si>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</si>
  <si>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</si>
  <si>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</si>
  <si>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</si>
  <si>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</si>
  <si>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</si>
  <si>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</si>
  <si>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</si>
  <si>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</si>
  <si>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</si>
  <si>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</si>
  <si>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</si>
  <si>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</si>
  <si>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</si>
  <si>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</si>
  <si>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</si>
  <si>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</si>
  <si>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</si>
  <si>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</si>
  <si>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</si>
  <si>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</si>
  <si>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</si>
  <si>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</si>
  <si>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</si>
  <si>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</si>
  <si>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</si>
  <si>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</si>
  <si>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</si>
  <si>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</si>
  <si>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</si>
  <si>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</si>
  <si>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</si>
  <si>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</si>
  <si>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</si>
  <si>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</si>
  <si>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</si>
  <si>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</si>
  <si>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</si>
  <si>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</si>
  <si>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</si>
  <si>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</si>
  <si>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</si>
  <si>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</si>
  <si>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</si>
  <si>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</si>
  <si>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</si>
  <si>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</si>
  <si>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</si>
  <si>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</si>
  <si>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</si>
  <si>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</si>
  <si>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</si>
  <si>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</si>
  <si>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</si>
  <si>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</si>
  <si>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</si>
  <si>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</si>
  <si>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</si>
  <si>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</si>
  <si>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</si>
  <si>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</si>
  <si>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</si>
  <si>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</si>
  <si>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</si>
  <si>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</si>
  <si>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</si>
  <si>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</si>
  <si>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</si>
  <si>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</si>
  <si>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</si>
  <si>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</si>
  <si>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</si>
  <si>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</si>
  <si>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</si>
  <si>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</si>
  <si>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</si>
  <si>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</si>
  <si>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</si>
  <si>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</si>
  <si>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</si>
  <si>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</si>
  <si>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</si>
  <si>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</si>
  <si>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</si>
  <si>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</si>
  <si>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</si>
  <si>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</si>
  <si>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</si>
  <si>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</si>
  <si>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</si>
  <si>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</si>
  <si>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</si>
  <si>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</si>
  <si>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</si>
  <si>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</si>
  <si>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</si>
  <si>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</si>
  <si>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</si>
  <si>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</si>
  <si>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</si>
  <si>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</si>
  <si>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</si>
  <si>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</si>
  <si>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</si>
  <si>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</si>
  <si>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</si>
  <si>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</si>
  <si>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</si>
  <si>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</si>
  <si>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</si>
  <si>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</si>
  <si>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</si>
  <si>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</si>
  <si>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</si>
  <si>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</si>
  <si>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</si>
  <si>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</si>
  <si>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</si>
  <si>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</si>
  <si>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</si>
  <si>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</si>
  <si>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</si>
  <si>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</si>
  <si>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</si>
  <si>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</si>
  <si>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</si>
  <si>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</si>
  <si>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</si>
  <si>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</si>
  <si>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</si>
  <si>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</si>
  <si>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</si>
  <si>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</si>
  <si>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</si>
  <si>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</si>
  <si>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</si>
  <si>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</si>
  <si>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</si>
  <si>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</si>
  <si>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</si>
  <si>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</si>
  <si>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</si>
  <si>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</si>
  <si>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</si>
  <si>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</si>
  <si>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</si>
  <si>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</si>
  <si>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</si>
  <si>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</si>
  <si>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</si>
  <si>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</si>
  <si>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</si>
  <si>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</si>
  <si>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</si>
  <si>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</si>
  <si>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</si>
  <si>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</si>
  <si>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</si>
  <si>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</si>
  <si>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</si>
  <si>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</si>
  <si>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</si>
  <si>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</si>
  <si>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</si>
  <si>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</si>
  <si>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</si>
  <si>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</si>
  <si>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</si>
  <si>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</si>
  <si>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</si>
  <si>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</si>
  <si>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</si>
  <si>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</si>
  <si>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</si>
  <si>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</si>
  <si>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</si>
  <si>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</si>
  <si>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</si>
  <si>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</si>
  <si>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</si>
  <si>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</si>
  <si>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</si>
  <si>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</si>
  <si>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</si>
  <si>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</si>
  <si>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</si>
  <si>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</si>
  <si>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</si>
  <si>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</si>
  <si>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</si>
  <si>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</si>
  <si>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</si>
  <si>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</si>
  <si>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</si>
  <si>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</si>
  <si>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</si>
  <si>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</si>
  <si>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</si>
  <si>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</si>
  <si>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</si>
  <si>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</si>
  <si>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</si>
  <si>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</si>
  <si>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</si>
  <si>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</si>
  <si>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</si>
  <si>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</si>
  <si>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</si>
  <si>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</si>
  <si>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</si>
  <si>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</si>
  <si>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</si>
  <si>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</si>
  <si>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</si>
  <si>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</si>
  <si>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</si>
  <si>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</si>
  <si>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</si>
  <si>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</si>
  <si>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</si>
  <si>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</si>
  <si>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</si>
  <si>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</si>
  <si>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</si>
  <si>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</si>
  <si>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</si>
  <si>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</si>
  <si>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</si>
  <si>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</si>
  <si>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</si>
  <si>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</si>
  <si>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</si>
  <si>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</si>
  <si>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</si>
  <si>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</si>
  <si>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</si>
  <si>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</si>
  <si>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</si>
  <si>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</si>
  <si>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</si>
  <si>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</si>
  <si>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</si>
  <si>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</si>
  <si>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</si>
  <si>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</si>
  <si>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</si>
  <si>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</si>
  <si>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</si>
  <si>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</si>
  <si>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</si>
  <si>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</si>
  <si>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</si>
  <si>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</si>
  <si>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</si>
  <si>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</si>
  <si>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</si>
  <si>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</si>
  <si>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</si>
  <si>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</si>
  <si>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</si>
  <si>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</si>
  <si>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</si>
  <si>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</si>
  <si>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</si>
  <si>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</si>
  <si>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</si>
  <si>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</si>
  <si>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</si>
  <si>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</si>
  <si>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</si>
  <si>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</si>
  <si>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</si>
  <si>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</si>
  <si>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</si>
  <si>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</si>
  <si>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</si>
  <si>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</si>
  <si>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</si>
  <si>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</si>
  <si>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</si>
  <si>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</si>
  <si>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</si>
  <si>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</si>
  <si>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</si>
  <si>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</si>
  <si>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</si>
  <si>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</si>
  <si>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</si>
  <si>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</si>
  <si>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</si>
  <si>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</si>
  <si>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</si>
  <si>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</si>
  <si>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</si>
  <si>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</si>
  <si>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</si>
  <si>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</si>
  <si>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</si>
  <si>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</si>
  <si>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</si>
  <si>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</si>
  <si>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</si>
  <si>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</si>
  <si>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</si>
  <si>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</si>
  <si>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</si>
  <si>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</si>
  <si>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</si>
  <si>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</si>
  <si>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</si>
  <si>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</si>
  <si>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</si>
  <si>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</si>
  <si>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</si>
  <si>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</si>
  <si>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</si>
  <si>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</si>
  <si>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</si>
  <si>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</si>
  <si>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</si>
  <si>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</si>
  <si>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</si>
  <si>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</si>
  <si>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</si>
  <si>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</si>
  <si>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</si>
  <si>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</si>
  <si>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</si>
  <si>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</si>
  <si>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</si>
  <si>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</si>
  <si>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</si>
  <si>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</si>
  <si>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</si>
  <si>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</si>
  <si>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</si>
  <si>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</si>
  <si>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</si>
  <si>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</si>
  <si>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</si>
  <si>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</si>
  <si>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</si>
  <si>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</si>
  <si>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</si>
  <si>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</si>
  <si>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</si>
  <si>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</si>
  <si>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</si>
  <si>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</si>
  <si>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</si>
  <si>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</si>
  <si>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</si>
  <si>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</si>
  <si>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</si>
  <si>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</si>
  <si>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</si>
  <si>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</si>
  <si>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</si>
  <si>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</si>
  <si>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</si>
  <si>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</si>
  <si>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</si>
  <si>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</si>
  <si>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</si>
  <si>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</si>
  <si>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</si>
  <si>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</si>
  <si>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</si>
  <si>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</si>
  <si>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</si>
  <si>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</si>
  <si>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</si>
  <si>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</si>
  <si>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</si>
  <si>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</si>
  <si>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</si>
  <si>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</si>
  <si>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</si>
  <si>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</si>
  <si>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</si>
  <si>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</si>
  <si>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</si>
  <si>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</si>
  <si>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</si>
  <si>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</si>
  <si>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</si>
  <si>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</si>
  <si>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</si>
  <si>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</si>
  <si>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</si>
  <si>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</si>
  <si>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</si>
  <si>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</si>
  <si>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</si>
  <si>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</si>
  <si>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</si>
  <si>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</si>
  <si>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</si>
  <si>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</si>
  <si>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</si>
  <si>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</si>
  <si>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</si>
  <si>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</si>
  <si>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</si>
  <si>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</si>
  <si>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</si>
  <si>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</si>
  <si>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</si>
  <si>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</si>
  <si>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</si>
  <si>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</si>
  <si>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</si>
  <si>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</si>
  <si>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</si>
  <si>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</si>
  <si>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</si>
  <si>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</si>
  <si>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</si>
  <si>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</si>
  <si>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</si>
  <si>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</si>
  <si>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</si>
  <si>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</si>
  <si>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</si>
  <si>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</si>
  <si>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</si>
  <si>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</si>
  <si>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</si>
  <si>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</si>
  <si>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</si>
  <si>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</si>
  <si>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</si>
  <si>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</si>
  <si>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</si>
  <si>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</si>
  <si>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</si>
  <si>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</si>
  <si>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</si>
  <si>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</si>
  <si>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</si>
  <si>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</si>
  <si>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</si>
  <si>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</si>
  <si>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</si>
  <si>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</si>
  <si>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</si>
  <si>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</si>
  <si>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</si>
  <si>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</si>
  <si>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</si>
  <si>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</si>
  <si>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</si>
  <si>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</si>
  <si>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</si>
  <si>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</si>
  <si>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</si>
  <si>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</si>
  <si>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</si>
  <si>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</si>
  <si>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</si>
  <si>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</si>
  <si>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</si>
  <si>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</si>
  <si>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</si>
  <si>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</si>
  <si>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</si>
  <si>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</si>
  <si>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</si>
  <si>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</si>
  <si>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</si>
  <si>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</si>
  <si>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</si>
  <si>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</si>
  <si>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</si>
  <si>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</si>
  <si>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</si>
  <si>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</si>
  <si>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</si>
  <si>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</si>
  <si>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</si>
  <si>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</si>
  <si>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</si>
  <si>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</si>
  <si>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</si>
  <si>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</si>
  <si>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</si>
  <si>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</si>
  <si>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</si>
  <si>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</si>
  <si>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</si>
  <si>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</si>
  <si>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</si>
  <si>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</si>
  <si>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</si>
  <si>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</si>
  <si>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</si>
  <si>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</si>
  <si>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</si>
  <si>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</si>
  <si>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</si>
  <si>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</si>
  <si>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</si>
  <si>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</si>
  <si>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</si>
  <si>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</si>
  <si>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</si>
  <si>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</si>
  <si>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</si>
  <si>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</si>
  <si>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</si>
  <si>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</si>
  <si>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</si>
  <si>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</si>
  <si>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</si>
  <si>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</si>
  <si>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</si>
  <si>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</si>
  <si>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</si>
  <si>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</si>
  <si>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</si>
  <si>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</si>
  <si>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</si>
  <si>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</si>
  <si>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</si>
  <si>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</si>
  <si>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</si>
  <si>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</si>
  <si>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</si>
  <si>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</si>
  <si>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</si>
  <si>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</si>
  <si>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</si>
  <si>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</si>
  <si>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</si>
  <si>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</si>
  <si>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</si>
  <si>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</si>
  <si>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</si>
  <si>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</si>
  <si>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</si>
  <si>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</si>
  <si>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</si>
  <si>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</si>
  <si>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</si>
  <si>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</si>
  <si>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</si>
  <si>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</si>
  <si>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</si>
  <si>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</si>
  <si>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</si>
  <si>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</si>
  <si>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</si>
  <si>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</si>
  <si>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</si>
  <si>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</si>
  <si>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</si>
  <si>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</si>
  <si>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</si>
  <si>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</si>
  <si>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</si>
  <si>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</si>
  <si>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</si>
  <si>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</si>
  <si>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</si>
  <si>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</si>
  <si>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</si>
  <si>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</si>
  <si>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</si>
  <si>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</si>
  <si>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</si>
  <si>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</si>
  <si>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</si>
  <si>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</si>
  <si>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</si>
  <si>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</si>
  <si>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</si>
  <si>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</si>
  <si>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</si>
  <si>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</si>
  <si>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</si>
  <si>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</si>
  <si>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</si>
  <si>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</si>
  <si>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</si>
  <si>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</si>
  <si>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</si>
  <si>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</si>
  <si>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</si>
  <si>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</si>
  <si>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1650-1700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</si>
  <si>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</si>
  <si>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</si>
  <si>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</si>
  <si>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</si>
  <si>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</si>
  <si>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</si>
  <si>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</si>
  <si>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</si>
  <si>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</si>
  <si>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</si>
  <si>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990-1030</t>
  </si>
  <si>
    <t>1150-1200</t>
  </si>
  <si>
    <t>280-350</t>
  </si>
  <si>
    <t>580-620</t>
  </si>
  <si>
    <t>110-115</t>
  </si>
  <si>
    <t>KPIL</t>
  </si>
  <si>
    <t>3400-3600</t>
  </si>
  <si>
    <t>MINDA CORPORATION LIMITED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</si>
  <si>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</si>
  <si>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</si>
  <si>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</si>
  <si>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</si>
  <si>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</si>
  <si>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</si>
  <si>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</si>
  <si>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</si>
  <si>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</si>
  <si>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</si>
  <si>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</si>
  <si>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</si>
  <si>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</si>
  <si>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</si>
  <si>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</si>
  <si>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</si>
  <si>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</si>
  <si>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</si>
  <si>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</si>
  <si>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</si>
  <si>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620-660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</si>
  <si>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</si>
  <si>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</si>
  <si>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</si>
  <si>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</si>
  <si>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</si>
  <si>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</si>
  <si>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</si>
  <si>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MULTIPLIER SHARE &amp; STOCK ADVISORS PRIVATE LIMITED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</si>
  <si>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</si>
  <si>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</si>
  <si>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</si>
  <si>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</si>
  <si>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</si>
  <si>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</si>
  <si>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</si>
  <si>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23-25</t>
  </si>
  <si>
    <t>17-18</t>
  </si>
  <si>
    <t>69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</si>
  <si>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</si>
  <si>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</si>
  <si>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</si>
  <si>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</si>
  <si>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</si>
  <si>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</si>
  <si>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</si>
  <si>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</si>
  <si>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</si>
  <si>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</si>
  <si>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</si>
  <si>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1140-1180</t>
  </si>
  <si>
    <t>1300-1350</t>
  </si>
  <si>
    <t>TCS JULY FUT</t>
  </si>
  <si>
    <t>NIFTY 19300 PE 06-JUL</t>
  </si>
  <si>
    <t>385-395</t>
  </si>
  <si>
    <t>UPL JULY FUT</t>
  </si>
  <si>
    <t>695-705</t>
  </si>
  <si>
    <t>1030-1035</t>
  </si>
  <si>
    <t>1070-1100</t>
  </si>
  <si>
    <t>Profit of Rs.35/-</t>
  </si>
  <si>
    <t>SYNGENE JULY FUT</t>
  </si>
  <si>
    <t>780-790</t>
  </si>
  <si>
    <t>160</t>
  </si>
  <si>
    <t>% Change in OI</t>
  </si>
  <si>
    <t>Profit of Rs.5/-</t>
  </si>
  <si>
    <t>70</t>
  </si>
  <si>
    <t>Loss of Rs. 30/-</t>
  </si>
  <si>
    <t>FINNIFTY 20400 CE 04-JUL</t>
  </si>
  <si>
    <t>70-80</t>
  </si>
  <si>
    <t>120</t>
  </si>
  <si>
    <t>124.5-129.5</t>
  </si>
  <si>
    <t>140-145</t>
  </si>
  <si>
    <t>30</t>
  </si>
  <si>
    <t>200-280</t>
  </si>
  <si>
    <t>249-261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</si>
  <si>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</si>
  <si>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</si>
  <si>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</si>
  <si>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</si>
  <si>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</si>
  <si>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</si>
  <si>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</si>
  <si>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</si>
  <si>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</si>
  <si>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</si>
  <si>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</si>
  <si>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</si>
  <si>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NK SECURITIES RESEARCH PRIVATE LIMITED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</si>
  <si>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</si>
  <si>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</si>
  <si>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</si>
  <si>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</si>
  <si>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</si>
  <si>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1440-1490</t>
  </si>
  <si>
    <t>1580-1640</t>
  </si>
  <si>
    <t>BANKNIFTY 45200 PE 13-JUL</t>
  </si>
  <si>
    <t>500-600</t>
  </si>
  <si>
    <t>BIZOTIC</t>
  </si>
  <si>
    <t>Profit of Rs.32/-</t>
  </si>
  <si>
    <t>COFORGE JULY FUT</t>
  </si>
  <si>
    <t>4800-4860</t>
  </si>
  <si>
    <t>Profit of Rs.5.5/-</t>
  </si>
  <si>
    <t>54.5</t>
  </si>
  <si>
    <t>Loss of Rs. 39.5/-</t>
  </si>
  <si>
    <t>1350-1430</t>
  </si>
  <si>
    <t>1600-1700</t>
  </si>
  <si>
    <t>2065-2125</t>
  </si>
  <si>
    <t>2300-2400</t>
  </si>
  <si>
    <t>NIFTY 19400 PE 06-JUL</t>
  </si>
  <si>
    <t>40-50</t>
  </si>
  <si>
    <t>FINNIFTY 20200 PE 11-JUL</t>
  </si>
  <si>
    <t>150-200</t>
  </si>
  <si>
    <t>LT 2540 CE 27-JUL</t>
  </si>
  <si>
    <t>60-70</t>
  </si>
  <si>
    <t>GRASIM 1800 CE 27-JUL</t>
  </si>
  <si>
    <t>45-55</t>
  </si>
  <si>
    <t>82.5</t>
  </si>
  <si>
    <t>Profit of Rs.4/-</t>
  </si>
  <si>
    <t>16</t>
  </si>
  <si>
    <t>Loss of Rs. 16/-</t>
  </si>
  <si>
    <t>MAHADEV MANUBHAI MAKVANA</t>
  </si>
  <si>
    <t>AJAY SALVI</t>
  </si>
  <si>
    <t>ESFL</t>
  </si>
  <si>
    <t>Essen Speciality Films L</t>
  </si>
  <si>
    <t>Olectra Greentech Limited</t>
  </si>
  <si>
    <t>SABAR</t>
  </si>
  <si>
    <t>Sabar Flex India Limited</t>
  </si>
  <si>
    <t>TFL</t>
  </si>
  <si>
    <t>Transwarranty Finance Lim</t>
  </si>
  <si>
    <t>MITTAL RIMPY</t>
  </si>
  <si>
    <t>KSHITIJPOL</t>
  </si>
  <si>
    <t>Kshitij Polyline Limited</t>
  </si>
  <si>
    <t>33</t>
  </si>
  <si>
    <t>Profit of Rs.8/-</t>
  </si>
  <si>
    <t>55-65</t>
  </si>
  <si>
    <t>360</t>
  </si>
  <si>
    <t>100</t>
  </si>
  <si>
    <t>Profit of Rs. 110/-</t>
  </si>
  <si>
    <t>FINNIFTY 20200 CE 11-JUL</t>
  </si>
  <si>
    <t xml:space="preserve">SRF 2300 CE 27-JUL </t>
  </si>
  <si>
    <t>70-90</t>
  </si>
  <si>
    <t>HCLTECH 1180 CE JULY</t>
  </si>
  <si>
    <t>30-35</t>
  </si>
  <si>
    <t>4800-4850</t>
  </si>
  <si>
    <t>2780-2810</t>
  </si>
  <si>
    <t>5080-5120</t>
  </si>
  <si>
    <t>5300-5400</t>
  </si>
  <si>
    <t>AAPLUSTRAD</t>
  </si>
  <si>
    <t>DHYAANI</t>
  </si>
  <si>
    <t>SOMANI VENTURES AND INNOVATIONS LIMITED</t>
  </si>
  <si>
    <t>LELAVOIR</t>
  </si>
  <si>
    <t>NATURAL</t>
  </si>
  <si>
    <t>SANJAY DHAKED</t>
  </si>
  <si>
    <t>HEMA JAYPRAKASH BHAVSAR</t>
  </si>
  <si>
    <t>VIJAYKUMAR JAYANTILAL THAKKAR</t>
  </si>
  <si>
    <t>SONALIS</t>
  </si>
  <si>
    <t>MEHUL BHARATBHAI SHAH HUF</t>
  </si>
  <si>
    <t>AJIAM CAPITAL PRIVATE LIMITED .</t>
  </si>
  <si>
    <t>NIRMLABEN SANJAYBHAI PARMAR</t>
  </si>
  <si>
    <t>CELLPOINT</t>
  </si>
  <si>
    <t>Cell Point (India) Ltd</t>
  </si>
  <si>
    <t>MALTI  SALVI</t>
  </si>
  <si>
    <t>AJAY  SALVI</t>
  </si>
  <si>
    <t>SMC GLOBAL SECURITIES LIMITED</t>
  </si>
  <si>
    <t>QE SECURITIES</t>
  </si>
  <si>
    <t>ELIXIR WEALTH MANAGEMENT PRIVATE LIMITED</t>
  </si>
  <si>
    <t>AAKRAYA RESEARCH LLP</t>
  </si>
  <si>
    <t>ANANT AGGARWAL</t>
  </si>
  <si>
    <t>JUMP TRADING FINANCIAL INDIA PRIVATE LIMITED</t>
  </si>
  <si>
    <t>TALBROAUTO</t>
  </si>
  <si>
    <t>Talbros Automotive Compon</t>
  </si>
  <si>
    <t>TIMETECHNO</t>
  </si>
  <si>
    <t>Time Technoplast Limited</t>
  </si>
  <si>
    <t>CRONY VYAPAR PVT LTD</t>
  </si>
  <si>
    <t>VERTEXPLUS</t>
  </si>
  <si>
    <t>Vertexplus Technologies L</t>
  </si>
  <si>
    <t>AFFLUENCE SHARES AND STOCKS PVT LTD</t>
  </si>
  <si>
    <t>TRU</t>
  </si>
  <si>
    <t>ZINNIA GLOBAL FUND PCC - BLUE JADE INVESTMENT FUND</t>
  </si>
  <si>
    <t>Profit of Rs.31/-</t>
  </si>
  <si>
    <t>Loss of Rs.250/-</t>
  </si>
  <si>
    <t>78</t>
  </si>
  <si>
    <t>24</t>
  </si>
  <si>
    <t>51</t>
  </si>
  <si>
    <t>28.5</t>
  </si>
  <si>
    <t>Loss of Rs. 11/-</t>
  </si>
  <si>
    <t>Loss of Rs. 13.5/-</t>
  </si>
  <si>
    <t>PIDILITIND 2640 CE 27-JUL</t>
  </si>
  <si>
    <t>Loss of Rs. 7/-</t>
  </si>
  <si>
    <t>39</t>
  </si>
  <si>
    <t xml:space="preserve">Buy </t>
  </si>
  <si>
    <t>312-315</t>
  </si>
  <si>
    <t>330-335</t>
  </si>
  <si>
    <t>80.5-81.5</t>
  </si>
  <si>
    <t>85-86</t>
  </si>
  <si>
    <t>TCS 3300 CE 27-JUL</t>
  </si>
  <si>
    <t>58</t>
  </si>
  <si>
    <t>90-110</t>
  </si>
  <si>
    <t>Profit of Rs.12/-</t>
  </si>
  <si>
    <t>210-215</t>
  </si>
  <si>
    <t>JSWSTEEL JULY FUT</t>
  </si>
  <si>
    <t>808-810</t>
  </si>
  <si>
    <t>820-825</t>
  </si>
  <si>
    <t>Loss of Rs.42.5/-</t>
  </si>
  <si>
    <t>Profit of Rs.4.5/-</t>
  </si>
  <si>
    <t>2100-2200</t>
  </si>
  <si>
    <t>2400-2500</t>
  </si>
  <si>
    <t>FINNIFTY 20100 CE 11-JUL</t>
  </si>
  <si>
    <t>45-48</t>
  </si>
  <si>
    <t>AARTECH</t>
  </si>
  <si>
    <t>UNIQUE INVESTMENT</t>
  </si>
  <si>
    <t>VEENA RAJESH SHAH</t>
  </si>
  <si>
    <t>AVIRAT ENTERPRISE</t>
  </si>
  <si>
    <t>ALAN SCOTT</t>
  </si>
  <si>
    <t>STOCK VERTEX VENTURES</t>
  </si>
  <si>
    <t>ALFATRAN</t>
  </si>
  <si>
    <t>CHANDRA MEHTA</t>
  </si>
  <si>
    <t>AMARSEC</t>
  </si>
  <si>
    <t>DILIP KESHRIMAL SANKLECHA</t>
  </si>
  <si>
    <t>SHITAL SUNDEEP RAKA</t>
  </si>
  <si>
    <t>BNP ENTERPRISES</t>
  </si>
  <si>
    <t>AMITINT</t>
  </si>
  <si>
    <t>MAITREEVARIA</t>
  </si>
  <si>
    <t>TOPGAIN FINANCE PRIVATE LIMITED</t>
  </si>
  <si>
    <t>GOPAIST</t>
  </si>
  <si>
    <t>JAIBALAJI</t>
  </si>
  <si>
    <t>ASHIKA GLOBAL FINANCE PRIVATE LIMITED .</t>
  </si>
  <si>
    <t>EARC TRUST SC 301</t>
  </si>
  <si>
    <t>JAMESWARREN</t>
  </si>
  <si>
    <t>MONARCH INFRA VENTURES</t>
  </si>
  <si>
    <t>JANUSCORP</t>
  </si>
  <si>
    <t>MISTERKAPOORKESHRI</t>
  </si>
  <si>
    <t>VILAS VISHVAMBHAR KAPASE</t>
  </si>
  <si>
    <t>JTAPARIA</t>
  </si>
  <si>
    <t>JAINAM UDAY SHAH</t>
  </si>
  <si>
    <t>MANSI SHARE &amp; STOCK ADVISORS PRIVATE LIMITED</t>
  </si>
  <si>
    <t>KANTA DEVI SAMDARIA</t>
  </si>
  <si>
    <t>KPL</t>
  </si>
  <si>
    <t>AKNM SUPPLIERS PRIVATE LIMITED</t>
  </si>
  <si>
    <t>KAILASH RANI</t>
  </si>
  <si>
    <t>ATUL JAIN HUF</t>
  </si>
  <si>
    <t>NIKSTECH</t>
  </si>
  <si>
    <t>ANAMIKA ANAND</t>
  </si>
  <si>
    <t>OMANSH</t>
  </si>
  <si>
    <t>VIVEK KUMAR RATAKONDA</t>
  </si>
  <si>
    <t>QUASAR</t>
  </si>
  <si>
    <t>HIMANSHUMITTAL</t>
  </si>
  <si>
    <t>PARMOD KUMAR MITTAL</t>
  </si>
  <si>
    <t>SANJOY GHOSH DASTIDAR</t>
  </si>
  <si>
    <t>SHAHFOOD</t>
  </si>
  <si>
    <t>UTKARSH PATEL</t>
  </si>
  <si>
    <t>VIVEK KANDA</t>
  </si>
  <si>
    <t>SHRADDHA</t>
  </si>
  <si>
    <t>MANJU PURUSHOTTAM CHAMDIA</t>
  </si>
  <si>
    <t>SOFCOM</t>
  </si>
  <si>
    <t>SOUTH GUJARAT SHARES AND SHAREBROKERS LIMITED</t>
  </si>
  <si>
    <t>DHYANVI UMESH PATEL</t>
  </si>
  <si>
    <t>DEEPAK TAYAL</t>
  </si>
  <si>
    <t>SUMITRA KAPOOR</t>
  </si>
  <si>
    <t>BEELINE BROKING LIMITED</t>
  </si>
  <si>
    <t>STEP2COR</t>
  </si>
  <si>
    <t>VINEET VERMA (HUF)</t>
  </si>
  <si>
    <t>UDAY R SHAH HUF</t>
  </si>
  <si>
    <t>SUYOG</t>
  </si>
  <si>
    <t>SHREYAS V SHAH (HUF)</t>
  </si>
  <si>
    <t>TAAZAINT</t>
  </si>
  <si>
    <t>SIRISHA PABBATHI</t>
  </si>
  <si>
    <t>SATYANARAYANA PABBATHI</t>
  </si>
  <si>
    <t>THIRDFIN</t>
  </si>
  <si>
    <t>SYKES AND RAY EQUITIES (INDIA) LIMITED</t>
  </si>
  <si>
    <t>NANDANVAN INVESTMENTS LIMITED</t>
  </si>
  <si>
    <t>ULTRACAB</t>
  </si>
  <si>
    <t>JANAK NAVINBHAI PANCHAL</t>
  </si>
  <si>
    <t>VIKRAMKUMAR KARANRAJ SAKARIA HUF</t>
  </si>
  <si>
    <t>KVT ENTERPRISE</t>
  </si>
  <si>
    <t>VASUDHAGAM</t>
  </si>
  <si>
    <t>RUCHIRA GOYAL</t>
  </si>
  <si>
    <t>Aartech Solonics Limited</t>
  </si>
  <si>
    <t>MOHTA SARITA</t>
  </si>
  <si>
    <t>ANMOL</t>
  </si>
  <si>
    <t>Anmol India Limited</t>
  </si>
  <si>
    <t>SKSE SECURITIES LTD</t>
  </si>
  <si>
    <t>CEAT Limited</t>
  </si>
  <si>
    <t>CYIENTDLM</t>
  </si>
  <si>
    <t>Cyient DLM Limited</t>
  </si>
  <si>
    <t>NIPPON INDIA MUTUAL FUND A/C POWER &amp; INFRA FUND</t>
  </si>
  <si>
    <t>GLOBALPET</t>
  </si>
  <si>
    <t>Global Pet Industries Ltd</t>
  </si>
  <si>
    <t>TRISHLA  JAIN</t>
  </si>
  <si>
    <t>SHRENI SHARES PRIVATE LIMITED</t>
  </si>
  <si>
    <t>BP EQUITIES PRIVATE LIMITED</t>
  </si>
  <si>
    <t>MENON NIRALI</t>
  </si>
  <si>
    <t>SELVAMURTHY  AKILANDESWARI</t>
  </si>
  <si>
    <t>HISARMETAL</t>
  </si>
  <si>
    <t>Hisar Metal Ind. Limited</t>
  </si>
  <si>
    <t>ANANTH VUMMIDI</t>
  </si>
  <si>
    <t>KAMOPAINTS</t>
  </si>
  <si>
    <t>Kamdhenu Ventures Limited</t>
  </si>
  <si>
    <t>HEMALI PATHIK THAKKAR</t>
  </si>
  <si>
    <t>MITHANI INVESTMENT AND TRADING PRIVATE LIMITED</t>
  </si>
  <si>
    <t>KCK</t>
  </si>
  <si>
    <t>Kck Industries Limited</t>
  </si>
  <si>
    <t>KDL</t>
  </si>
  <si>
    <t>Kore Digital Limited</t>
  </si>
  <si>
    <t>BHAVESHKUMAR NATVARLAL SHETH</t>
  </si>
  <si>
    <t>MARWADI CHANDARANA INTERMEDIARIES BROKERS PRIVATE LIMITED</t>
  </si>
  <si>
    <t>PRESSMN</t>
  </si>
  <si>
    <t>Nucent Finance Ltd.</t>
  </si>
  <si>
    <t>NASSER ZAKI ABBAS</t>
  </si>
  <si>
    <t>RHFL</t>
  </si>
  <si>
    <t>Reliance Home Finance Ltd</t>
  </si>
  <si>
    <t>HI GROWTH CORPORATE SERVICES PVT LTD</t>
  </si>
  <si>
    <t>MINERVA VENTURES FUND</t>
  </si>
  <si>
    <t>XCHANGING</t>
  </si>
  <si>
    <t>Xchanging Solutions Ltd</t>
  </si>
  <si>
    <t>BONANZA COMMODITY BROKERS PRIVATE LIMITED</t>
  </si>
  <si>
    <t>UMA AGARWAL</t>
  </si>
  <si>
    <t>AASTHA GUPTA</t>
  </si>
  <si>
    <t>JITEN PRATAPRAI MATHURIA</t>
  </si>
  <si>
    <t>HEENA GANDHI</t>
  </si>
  <si>
    <t>FORBES EMF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</si>
</sst>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5B8B7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415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0" fontId="39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165" fontId="36" fillId="0" borderId="27" xfId="0" applyNumberFormat="1" applyFont="1" applyBorder="1" applyAlignment="1">
      <alignment horizontal="center" vertical="center"/>
    </xf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16" fontId="37" fillId="0" borderId="30" xfId="0" applyNumberFormat="1" applyFont="1" applyBorder="1" applyAlignment="1">
      <alignment horizontal="center" vertical="center"/>
    </xf>
    <xf numFmtId="2" fontId="37" fillId="0" borderId="7" xfId="0" applyNumberFormat="1" applyFont="1" applyBorder="1" applyAlignment="1">
      <alignment horizontal="center" vertical="center"/>
    </xf>
    <xf numFmtId="10" fontId="37" fillId="0" borderId="7" xfId="0" applyNumberFormat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16" fontId="37" fillId="0" borderId="36" xfId="0" applyNumberFormat="1" applyFont="1" applyBorder="1" applyAlignment="1">
      <alignment horizontal="center" vertical="center"/>
    </xf>
    <xf numFmtId="10" fontId="37" fillId="0" borderId="27" xfId="0" applyNumberFormat="1" applyFont="1" applyBorder="1" applyAlignment="1">
      <alignment horizontal="center" vertical="center" wrapText="1"/>
    </xf>
    <xf numFmtId="2" fontId="37" fillId="0" borderId="31" xfId="0" applyNumberFormat="1" applyFont="1" applyBorder="1" applyAlignment="1">
      <alignment horizontal="center" vertical="center"/>
    </xf>
    <xf numFmtId="0" fontId="0" fillId="0" borderId="31" xfId="0" applyBorder="1"/>
    <xf numFmtId="0" fontId="36" fillId="0" borderId="2" xfId="0" applyFont="1" applyBorder="1" applyAlignment="1">
      <alignment horizontal="left"/>
    </xf>
    <xf numFmtId="0" fontId="37" fillId="6" borderId="20" xfId="0" applyFont="1" applyFill="1" applyBorder="1" applyAlignment="1">
      <alignment horizontal="center" vertical="center"/>
    </xf>
    <xf numFmtId="16" fontId="37" fillId="6" borderId="37" xfId="0" applyNumberFormat="1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49" fontId="36" fillId="12" borderId="7" xfId="0" applyNumberFormat="1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5" fontId="1" fillId="15" borderId="2" xfId="0" applyNumberFormat="1" applyFont="1" applyFill="1" applyBorder="1" applyAlignment="1">
      <alignment horizontal="center" vertical="center"/>
    </xf>
    <xf numFmtId="0" fontId="39" fillId="15" borderId="2" xfId="0" applyFont="1" applyFill="1" applyBorder="1" applyAlignment="1">
      <alignment horizontal="left"/>
    </xf>
    <xf numFmtId="43" fontId="36" fillId="15" borderId="2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0" fontId="37" fillId="16" borderId="20" xfId="0" applyFont="1" applyFill="1" applyBorder="1" applyAlignment="1">
      <alignment horizontal="center" vertical="center"/>
    </xf>
    <xf numFmtId="16" fontId="37" fillId="16" borderId="31" xfId="0" applyNumberFormat="1" applyFont="1" applyFill="1" applyBorder="1" applyAlignment="1">
      <alignment horizontal="center" vertical="center"/>
    </xf>
    <xf numFmtId="0" fontId="37" fillId="16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15" fontId="1" fillId="0" borderId="7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left"/>
    </xf>
    <xf numFmtId="43" fontId="36" fillId="0" borderId="7" xfId="0" applyNumberFormat="1" applyFont="1" applyBorder="1" applyAlignment="1">
      <alignment horizontal="center" vertical="top"/>
    </xf>
    <xf numFmtId="0" fontId="36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11" borderId="34" xfId="0" applyFont="1" applyFill="1" applyBorder="1" applyAlignment="1">
      <alignment horizontal="center" vertical="center"/>
    </xf>
    <xf numFmtId="165" fontId="36" fillId="11" borderId="34" xfId="0" applyNumberFormat="1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left" vertical="center"/>
    </xf>
    <xf numFmtId="49" fontId="37" fillId="17" borderId="31" xfId="0" applyNumberFormat="1" applyFont="1" applyFill="1" applyBorder="1" applyAlignment="1">
      <alignment horizontal="center" vertical="center"/>
    </xf>
    <xf numFmtId="49" fontId="36" fillId="17" borderId="31" xfId="0" applyNumberFormat="1" applyFont="1" applyFill="1" applyBorder="1" applyAlignment="1">
      <alignment horizontal="center" vertical="center"/>
    </xf>
    <xf numFmtId="2" fontId="36" fillId="17" borderId="31" xfId="0" applyNumberFormat="1" applyFont="1" applyFill="1" applyBorder="1" applyAlignment="1">
      <alignment horizontal="center" vertical="center"/>
    </xf>
    <xf numFmtId="166" fontId="36" fillId="17" borderId="31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7" fillId="18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6" borderId="2" xfId="0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left"/>
    </xf>
    <xf numFmtId="165" fontId="36" fillId="0" borderId="2" xfId="0" applyNumberFormat="1" applyFont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36" fillId="0" borderId="32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165" fontId="36" fillId="0" borderId="32" xfId="0" applyNumberFormat="1" applyFont="1" applyBorder="1" applyAlignment="1">
      <alignment horizontal="center" vertical="center"/>
    </xf>
    <xf numFmtId="165" fontId="36" fillId="0" borderId="34" xfId="0" applyNumberFormat="1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165" fontId="36" fillId="12" borderId="32" xfId="0" applyNumberFormat="1" applyFont="1" applyFill="1" applyBorder="1" applyAlignment="1">
      <alignment horizontal="center" vertical="center"/>
    </xf>
    <xf numFmtId="165" fontId="36" fillId="12" borderId="34" xfId="0" applyNumberFormat="1" applyFont="1" applyFill="1" applyBorder="1" applyAlignment="1">
      <alignment horizontal="center" vertical="center"/>
    </xf>
    <xf numFmtId="0" fontId="36" fillId="12" borderId="32" xfId="0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204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C21" sqref="C21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45118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36"/>
  <sheetViews>
    <sheetView zoomScale="85" zoomScaleNormal="85" workbookViewId="0">
      <pane ySplit="10" topLeftCell="A11" activePane="bottomLeft" state="frozen"/>
      <selection pane="bottomLeft" activeCell="F18" sqref="F18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45118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3" t="s">
        <v>16</v>
      </c>
      <c r="B9" s="395" t="s">
        <v>17</v>
      </c>
      <c r="C9" s="395" t="s">
        <v>18</v>
      </c>
      <c r="D9" s="395" t="s">
        <v>19</v>
      </c>
      <c r="E9" s="26" t="s">
        <v>20</v>
      </c>
      <c r="F9" s="26" t="s">
        <v>21</v>
      </c>
      <c r="G9" s="390" t="s">
        <v>22</v>
      </c>
      <c r="H9" s="391"/>
      <c r="I9" s="392"/>
      <c r="J9" s="390" t="s">
        <v>23</v>
      </c>
      <c r="K9" s="391"/>
      <c r="L9" s="392"/>
      <c r="M9" s="26"/>
      <c r="N9" s="27"/>
      <c r="O9" s="27"/>
      <c r="P9" s="27"/>
    </row>
    <row r="10" spans="1:16" ht="38.25">
      <c r="A10" s="394"/>
      <c r="B10" s="396"/>
      <c r="C10" s="396"/>
      <c r="D10" s="396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940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19409.55</v>
      </c>
      <c r="F11" s="35">
        <v>19421.983333333334</v>
      </c>
      <c r="G11" s="36">
        <v>19362.716666666667</v>
      </c>
      <c r="H11" s="36">
        <v>19315.883333333335</v>
      </c>
      <c r="I11" s="36">
        <v>19256.616666666669</v>
      </c>
      <c r="J11" s="36">
        <v>19468.816666666666</v>
      </c>
      <c r="K11" s="36">
        <v>19528.083333333336</v>
      </c>
      <c r="L11" s="36">
        <v>19574.916666666664</v>
      </c>
      <c r="M11" s="37">
        <v>19481.25</v>
      </c>
      <c r="N11" s="37">
        <v>19375.150000000001</v>
      </c>
      <c r="O11" s="308">
        <v>11779250</v>
      </c>
      <c r="P11" s="310">
        <v>-1.3549897203344765E-2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44944.95</v>
      </c>
      <c r="F12" s="38">
        <v>45003.016666666663</v>
      </c>
      <c r="G12" s="39">
        <v>44756.433333333327</v>
      </c>
      <c r="H12" s="39">
        <v>44567.916666666664</v>
      </c>
      <c r="I12" s="39">
        <v>44321.333333333328</v>
      </c>
      <c r="J12" s="39">
        <v>45191.533333333326</v>
      </c>
      <c r="K12" s="39">
        <v>45438.116666666669</v>
      </c>
      <c r="L12" s="39">
        <v>45626.633333333324</v>
      </c>
      <c r="M12" s="31">
        <v>45249.599999999999</v>
      </c>
      <c r="N12" s="31">
        <v>44814.5</v>
      </c>
      <c r="O12" s="309">
        <v>3008205</v>
      </c>
      <c r="P12" s="310">
        <v>-2.3726882840605392E-2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20094.650000000001</v>
      </c>
      <c r="F13" s="38">
        <v>20112.216666666667</v>
      </c>
      <c r="G13" s="39">
        <v>20031.683333333334</v>
      </c>
      <c r="H13" s="39">
        <v>19968.716666666667</v>
      </c>
      <c r="I13" s="39">
        <v>19888.183333333334</v>
      </c>
      <c r="J13" s="39">
        <v>20175.183333333334</v>
      </c>
      <c r="K13" s="39">
        <v>20255.716666666667</v>
      </c>
      <c r="L13" s="39">
        <v>20318.683333333334</v>
      </c>
      <c r="M13" s="31">
        <v>20192.75</v>
      </c>
      <c r="N13" s="31">
        <v>20049.25</v>
      </c>
      <c r="O13" s="309">
        <v>75080</v>
      </c>
      <c r="P13" s="311">
        <v>2.8493150684931506E-2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8216.0499999999993</v>
      </c>
      <c r="F14" s="38">
        <v>8226.4</v>
      </c>
      <c r="G14" s="39">
        <v>8182.75</v>
      </c>
      <c r="H14" s="39">
        <v>8149.4500000000007</v>
      </c>
      <c r="I14" s="39">
        <v>8105.8000000000011</v>
      </c>
      <c r="J14" s="39">
        <v>8259.6999999999989</v>
      </c>
      <c r="K14" s="39">
        <v>8303.3499999999967</v>
      </c>
      <c r="L14" s="39">
        <v>8336.6499999999978</v>
      </c>
      <c r="M14" s="31">
        <v>8270.0499999999993</v>
      </c>
      <c r="N14" s="31">
        <v>8193.1</v>
      </c>
      <c r="O14" s="309">
        <v>13200</v>
      </c>
      <c r="P14" s="311">
        <v>0.36434108527131781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455.5</v>
      </c>
      <c r="F15" s="38">
        <v>461.15000000000003</v>
      </c>
      <c r="G15" s="39">
        <v>447.35000000000008</v>
      </c>
      <c r="H15" s="39">
        <v>439.20000000000005</v>
      </c>
      <c r="I15" s="39">
        <v>425.40000000000009</v>
      </c>
      <c r="J15" s="39">
        <v>469.30000000000007</v>
      </c>
      <c r="K15" s="39">
        <v>483.1</v>
      </c>
      <c r="L15" s="39">
        <v>491.25000000000006</v>
      </c>
      <c r="M15" s="31">
        <v>474.95</v>
      </c>
      <c r="N15" s="31">
        <v>453</v>
      </c>
      <c r="O15" s="309">
        <v>12157000</v>
      </c>
      <c r="P15" s="310">
        <v>9.4830691642651302E-2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4389.75</v>
      </c>
      <c r="F16" s="38">
        <v>4400.9333333333334</v>
      </c>
      <c r="G16" s="39">
        <v>4363.916666666667</v>
      </c>
      <c r="H16" s="39">
        <v>4338.0833333333339</v>
      </c>
      <c r="I16" s="39">
        <v>4301.0666666666675</v>
      </c>
      <c r="J16" s="39">
        <v>4426.7666666666664</v>
      </c>
      <c r="K16" s="39">
        <v>4463.7833333333328</v>
      </c>
      <c r="L16" s="39">
        <v>4489.6166666666659</v>
      </c>
      <c r="M16" s="31">
        <v>4437.95</v>
      </c>
      <c r="N16" s="31">
        <v>4375.1000000000004</v>
      </c>
      <c r="O16" s="309">
        <v>1226750</v>
      </c>
      <c r="P16" s="310">
        <v>6.3576702214930272E-3</v>
      </c>
    </row>
    <row r="17" spans="1:17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23212.55</v>
      </c>
      <c r="F17" s="38">
        <v>23192.649999999998</v>
      </c>
      <c r="G17" s="39">
        <v>23036.599999999995</v>
      </c>
      <c r="H17" s="39">
        <v>22860.649999999998</v>
      </c>
      <c r="I17" s="39">
        <v>22704.599999999995</v>
      </c>
      <c r="J17" s="39">
        <v>23368.599999999995</v>
      </c>
      <c r="K17" s="39">
        <v>23524.649999999998</v>
      </c>
      <c r="L17" s="39">
        <v>23700.599999999995</v>
      </c>
      <c r="M17" s="31">
        <v>23348.7</v>
      </c>
      <c r="N17" s="31">
        <v>23016.7</v>
      </c>
      <c r="O17" s="309">
        <v>57600</v>
      </c>
      <c r="P17" s="310">
        <v>-2.0790020790020791E-3</v>
      </c>
    </row>
    <row r="18" spans="1:17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185.95</v>
      </c>
      <c r="F18" s="38">
        <v>187.04999999999998</v>
      </c>
      <c r="G18" s="39">
        <v>183.39999999999998</v>
      </c>
      <c r="H18" s="39">
        <v>180.85</v>
      </c>
      <c r="I18" s="39">
        <v>177.2</v>
      </c>
      <c r="J18" s="39">
        <v>189.59999999999997</v>
      </c>
      <c r="K18" s="39">
        <v>193.25</v>
      </c>
      <c r="L18" s="39">
        <v>195.79999999999995</v>
      </c>
      <c r="M18" s="31">
        <v>190.7</v>
      </c>
      <c r="N18" s="31">
        <v>184.5</v>
      </c>
      <c r="O18" s="309">
        <v>26973000</v>
      </c>
      <c r="P18" s="310">
        <v>4.607329842931937E-2</v>
      </c>
      <c r="Q18">
        <v>100</v>
      </c>
    </row>
    <row r="19" spans="1:17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215.65</v>
      </c>
      <c r="F19" s="38">
        <v>214.5</v>
      </c>
      <c r="G19" s="39">
        <v>211.4</v>
      </c>
      <c r="H19" s="39">
        <v>207.15</v>
      </c>
      <c r="I19" s="39">
        <v>204.05</v>
      </c>
      <c r="J19" s="39">
        <v>218.75</v>
      </c>
      <c r="K19" s="39">
        <v>221.85000000000002</v>
      </c>
      <c r="L19" s="39">
        <v>226.1</v>
      </c>
      <c r="M19" s="31">
        <v>217.6</v>
      </c>
      <c r="N19" s="31">
        <v>210.25</v>
      </c>
      <c r="O19" s="309">
        <v>30321200</v>
      </c>
      <c r="P19" s="310">
        <v>2.4060414471373377E-2</v>
      </c>
    </row>
    <row r="20" spans="1:17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1798.2</v>
      </c>
      <c r="F20" s="38">
        <v>1796.3500000000001</v>
      </c>
      <c r="G20" s="39">
        <v>1780.8500000000004</v>
      </c>
      <c r="H20" s="39">
        <v>1763.5000000000002</v>
      </c>
      <c r="I20" s="39">
        <v>1748.0000000000005</v>
      </c>
      <c r="J20" s="39">
        <v>1813.7000000000003</v>
      </c>
      <c r="K20" s="39">
        <v>1829.1999999999998</v>
      </c>
      <c r="L20" s="39">
        <v>1846.5500000000002</v>
      </c>
      <c r="M20" s="31">
        <v>1811.85</v>
      </c>
      <c r="N20" s="31">
        <v>1779</v>
      </c>
      <c r="O20" s="309">
        <v>4458600</v>
      </c>
      <c r="P20" s="310">
        <v>-9.1999999999999998E-3</v>
      </c>
    </row>
    <row r="21" spans="1:17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2425.1</v>
      </c>
      <c r="F21" s="38">
        <v>2421.1833333333329</v>
      </c>
      <c r="G21" s="39">
        <v>2365.1666666666661</v>
      </c>
      <c r="H21" s="39">
        <v>2305.2333333333331</v>
      </c>
      <c r="I21" s="39">
        <v>2249.2166666666662</v>
      </c>
      <c r="J21" s="39">
        <v>2481.1166666666659</v>
      </c>
      <c r="K21" s="39">
        <v>2537.1333333333332</v>
      </c>
      <c r="L21" s="39">
        <v>2597.0666666666657</v>
      </c>
      <c r="M21" s="31">
        <v>2477.1999999999998</v>
      </c>
      <c r="N21" s="31">
        <v>2361.25</v>
      </c>
      <c r="O21" s="309">
        <v>11250300</v>
      </c>
      <c r="P21" s="310">
        <v>-1.1987564548424491E-2</v>
      </c>
    </row>
    <row r="22" spans="1:17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723.5</v>
      </c>
      <c r="F22" s="38">
        <v>722.73333333333323</v>
      </c>
      <c r="G22" s="39">
        <v>711.86666666666645</v>
      </c>
      <c r="H22" s="39">
        <v>700.23333333333323</v>
      </c>
      <c r="I22" s="39">
        <v>689.36666666666645</v>
      </c>
      <c r="J22" s="39">
        <v>734.36666666666645</v>
      </c>
      <c r="K22" s="39">
        <v>745.23333333333323</v>
      </c>
      <c r="L22" s="39">
        <v>756.86666666666645</v>
      </c>
      <c r="M22" s="31">
        <v>733.6</v>
      </c>
      <c r="N22" s="31">
        <v>711.1</v>
      </c>
      <c r="O22" s="309">
        <v>31543200</v>
      </c>
      <c r="P22" s="310">
        <v>3.9520168731874507E-2</v>
      </c>
    </row>
    <row r="23" spans="1:17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3497.95</v>
      </c>
      <c r="F23" s="38">
        <v>3508.7666666666664</v>
      </c>
      <c r="G23" s="39">
        <v>3477.5333333333328</v>
      </c>
      <c r="H23" s="39">
        <v>3457.1166666666663</v>
      </c>
      <c r="I23" s="39">
        <v>3425.8833333333328</v>
      </c>
      <c r="J23" s="39">
        <v>3529.1833333333329</v>
      </c>
      <c r="K23" s="39">
        <v>3560.4166666666665</v>
      </c>
      <c r="L23" s="39">
        <v>3580.833333333333</v>
      </c>
      <c r="M23" s="31">
        <v>3540</v>
      </c>
      <c r="N23" s="31">
        <v>3488.35</v>
      </c>
      <c r="O23" s="309">
        <v>834600</v>
      </c>
      <c r="P23" s="310">
        <v>-2.5000000000000001E-2</v>
      </c>
    </row>
    <row r="24" spans="1:17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420.8</v>
      </c>
      <c r="F24" s="38">
        <v>420.26666666666671</v>
      </c>
      <c r="G24" s="39">
        <v>414.13333333333344</v>
      </c>
      <c r="H24" s="39">
        <v>407.46666666666675</v>
      </c>
      <c r="I24" s="39">
        <v>401.33333333333348</v>
      </c>
      <c r="J24" s="39">
        <v>426.93333333333339</v>
      </c>
      <c r="K24" s="39">
        <v>433.06666666666672</v>
      </c>
      <c r="L24" s="39">
        <v>439.73333333333335</v>
      </c>
      <c r="M24" s="31">
        <v>426.4</v>
      </c>
      <c r="N24" s="31">
        <v>413.6</v>
      </c>
      <c r="O24" s="309">
        <v>59619600</v>
      </c>
      <c r="P24" s="310">
        <v>-9.0650710545998499E-3</v>
      </c>
    </row>
    <row r="25" spans="1:17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5174.75</v>
      </c>
      <c r="F25" s="38">
        <v>5176.583333333333</v>
      </c>
      <c r="G25" s="39">
        <v>5133.1666666666661</v>
      </c>
      <c r="H25" s="39">
        <v>5091.583333333333</v>
      </c>
      <c r="I25" s="39">
        <v>5048.1666666666661</v>
      </c>
      <c r="J25" s="39">
        <v>5218.1666666666661</v>
      </c>
      <c r="K25" s="39">
        <v>5261.5833333333321</v>
      </c>
      <c r="L25" s="39">
        <v>5303.1666666666661</v>
      </c>
      <c r="M25" s="31">
        <v>5220</v>
      </c>
      <c r="N25" s="31">
        <v>5135</v>
      </c>
      <c r="O25" s="309">
        <v>1928625</v>
      </c>
      <c r="P25" s="310">
        <v>4.5575883846604593E-3</v>
      </c>
    </row>
    <row r="26" spans="1:17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425.05</v>
      </c>
      <c r="F26" s="38">
        <v>423.15000000000003</v>
      </c>
      <c r="G26" s="39">
        <v>418.40000000000009</v>
      </c>
      <c r="H26" s="39">
        <v>411.75000000000006</v>
      </c>
      <c r="I26" s="39">
        <v>407.00000000000011</v>
      </c>
      <c r="J26" s="39">
        <v>429.80000000000007</v>
      </c>
      <c r="K26" s="39">
        <v>434.54999999999995</v>
      </c>
      <c r="L26" s="39">
        <v>441.20000000000005</v>
      </c>
      <c r="M26" s="31">
        <v>427.9</v>
      </c>
      <c r="N26" s="31">
        <v>416.5</v>
      </c>
      <c r="O26" s="309">
        <v>12000300</v>
      </c>
      <c r="P26" s="310">
        <v>2.3488473249238799E-2</v>
      </c>
    </row>
    <row r="27" spans="1:17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164</v>
      </c>
      <c r="F27" s="38">
        <v>164.85</v>
      </c>
      <c r="G27" s="39">
        <v>162.29999999999998</v>
      </c>
      <c r="H27" s="39">
        <v>160.6</v>
      </c>
      <c r="I27" s="39">
        <v>158.04999999999998</v>
      </c>
      <c r="J27" s="39">
        <v>166.54999999999998</v>
      </c>
      <c r="K27" s="39">
        <v>169.1</v>
      </c>
      <c r="L27" s="39">
        <v>170.79999999999998</v>
      </c>
      <c r="M27" s="31">
        <v>167.4</v>
      </c>
      <c r="N27" s="31">
        <v>163.15</v>
      </c>
      <c r="O27" s="309">
        <v>68730000</v>
      </c>
      <c r="P27" s="310">
        <v>1.2895144057180754E-2</v>
      </c>
    </row>
    <row r="28" spans="1:17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3355.3</v>
      </c>
      <c r="F28" s="38">
        <v>3348.7666666666664</v>
      </c>
      <c r="G28" s="39">
        <v>3316.5333333333328</v>
      </c>
      <c r="H28" s="39">
        <v>3277.7666666666664</v>
      </c>
      <c r="I28" s="39">
        <v>3245.5333333333328</v>
      </c>
      <c r="J28" s="39">
        <v>3387.5333333333328</v>
      </c>
      <c r="K28" s="39">
        <v>3419.7666666666664</v>
      </c>
      <c r="L28" s="39">
        <v>3458.5333333333328</v>
      </c>
      <c r="M28" s="31">
        <v>3381</v>
      </c>
      <c r="N28" s="31">
        <v>3310</v>
      </c>
      <c r="O28" s="309">
        <v>4554600</v>
      </c>
      <c r="P28" s="310">
        <v>8.7707641196013292E-3</v>
      </c>
    </row>
    <row r="29" spans="1:17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1793.4</v>
      </c>
      <c r="F29" s="38">
        <v>1799.3166666666666</v>
      </c>
      <c r="G29" s="39">
        <v>1776.6333333333332</v>
      </c>
      <c r="H29" s="39">
        <v>1759.8666666666666</v>
      </c>
      <c r="I29" s="39">
        <v>1737.1833333333332</v>
      </c>
      <c r="J29" s="39">
        <v>1816.0833333333333</v>
      </c>
      <c r="K29" s="39">
        <v>1838.7666666666667</v>
      </c>
      <c r="L29" s="39">
        <v>1855.5333333333333</v>
      </c>
      <c r="M29" s="31">
        <v>1822</v>
      </c>
      <c r="N29" s="31">
        <v>1782.55</v>
      </c>
      <c r="O29" s="309">
        <v>2508445</v>
      </c>
      <c r="P29" s="310">
        <v>-4.224941724941725E-3</v>
      </c>
    </row>
    <row r="30" spans="1:17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6600.75</v>
      </c>
      <c r="F30" s="38">
        <v>6623.0166666666664</v>
      </c>
      <c r="G30" s="39">
        <v>6523.7833333333328</v>
      </c>
      <c r="H30" s="39">
        <v>6446.8166666666666</v>
      </c>
      <c r="I30" s="39">
        <v>6347.583333333333</v>
      </c>
      <c r="J30" s="39">
        <v>6699.9833333333327</v>
      </c>
      <c r="K30" s="39">
        <v>6799.2166666666662</v>
      </c>
      <c r="L30" s="39">
        <v>6876.1833333333325</v>
      </c>
      <c r="M30" s="31">
        <v>6722.25</v>
      </c>
      <c r="N30" s="31">
        <v>6546.05</v>
      </c>
      <c r="O30" s="309">
        <v>479775</v>
      </c>
      <c r="P30" s="310">
        <v>8.4972862957937587E-2</v>
      </c>
    </row>
    <row r="31" spans="1:17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756.75</v>
      </c>
      <c r="F31" s="38">
        <v>754.93333333333339</v>
      </c>
      <c r="G31" s="39">
        <v>745.96666666666681</v>
      </c>
      <c r="H31" s="39">
        <v>735.18333333333339</v>
      </c>
      <c r="I31" s="39">
        <v>726.21666666666681</v>
      </c>
      <c r="J31" s="39">
        <v>765.71666666666681</v>
      </c>
      <c r="K31" s="39">
        <v>774.68333333333351</v>
      </c>
      <c r="L31" s="39">
        <v>785.46666666666681</v>
      </c>
      <c r="M31" s="31">
        <v>763.9</v>
      </c>
      <c r="N31" s="31">
        <v>744.15</v>
      </c>
      <c r="O31" s="309">
        <v>12733000</v>
      </c>
      <c r="P31" s="310">
        <v>1.0475359098484247E-2</v>
      </c>
    </row>
    <row r="32" spans="1:17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738.9</v>
      </c>
      <c r="F32" s="38">
        <v>740.58333333333337</v>
      </c>
      <c r="G32" s="39">
        <v>725.16666666666674</v>
      </c>
      <c r="H32" s="39">
        <v>711.43333333333339</v>
      </c>
      <c r="I32" s="39">
        <v>696.01666666666677</v>
      </c>
      <c r="J32" s="39">
        <v>754.31666666666672</v>
      </c>
      <c r="K32" s="39">
        <v>769.73333333333346</v>
      </c>
      <c r="L32" s="39">
        <v>783.4666666666667</v>
      </c>
      <c r="M32" s="31">
        <v>756</v>
      </c>
      <c r="N32" s="31">
        <v>726.85</v>
      </c>
      <c r="O32" s="309">
        <v>13581700</v>
      </c>
      <c r="P32" s="310">
        <v>-1.4762208745611235E-2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968.85</v>
      </c>
      <c r="F33" s="38">
        <v>974.69999999999993</v>
      </c>
      <c r="G33" s="39">
        <v>959.99999999999989</v>
      </c>
      <c r="H33" s="39">
        <v>951.15</v>
      </c>
      <c r="I33" s="39">
        <v>936.44999999999993</v>
      </c>
      <c r="J33" s="39">
        <v>983.54999999999984</v>
      </c>
      <c r="K33" s="39">
        <v>998.24999999999989</v>
      </c>
      <c r="L33" s="39">
        <v>1007.0999999999998</v>
      </c>
      <c r="M33" s="31">
        <v>989.4</v>
      </c>
      <c r="N33" s="31">
        <v>965.85</v>
      </c>
      <c r="O33" s="309">
        <v>53360625</v>
      </c>
      <c r="P33" s="310">
        <v>1.1899541322460978E-2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4921</v>
      </c>
      <c r="F34" s="38">
        <v>4922.5999999999995</v>
      </c>
      <c r="G34" s="39">
        <v>4878.3999999999987</v>
      </c>
      <c r="H34" s="39">
        <v>4835.7999999999993</v>
      </c>
      <c r="I34" s="39">
        <v>4791.5999999999985</v>
      </c>
      <c r="J34" s="39">
        <v>4965.1999999999989</v>
      </c>
      <c r="K34" s="39">
        <v>5009.3999999999996</v>
      </c>
      <c r="L34" s="39">
        <v>5051.9999999999991</v>
      </c>
      <c r="M34" s="31">
        <v>4966.8</v>
      </c>
      <c r="N34" s="31">
        <v>4880</v>
      </c>
      <c r="O34" s="309">
        <v>2693750</v>
      </c>
      <c r="P34" s="310">
        <v>2.139136904761905E-3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1603.95</v>
      </c>
      <c r="F35" s="38">
        <v>1604.3833333333332</v>
      </c>
      <c r="G35" s="39">
        <v>1582.7166666666665</v>
      </c>
      <c r="H35" s="39">
        <v>1561.4833333333333</v>
      </c>
      <c r="I35" s="39">
        <v>1539.8166666666666</v>
      </c>
      <c r="J35" s="39">
        <v>1625.6166666666663</v>
      </c>
      <c r="K35" s="39">
        <v>1647.2833333333333</v>
      </c>
      <c r="L35" s="39">
        <v>1668.5166666666662</v>
      </c>
      <c r="M35" s="31">
        <v>1626.05</v>
      </c>
      <c r="N35" s="31">
        <v>1583.15</v>
      </c>
      <c r="O35" s="309">
        <v>7387500</v>
      </c>
      <c r="P35" s="310">
        <v>-1.144118827780008E-2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7566.35</v>
      </c>
      <c r="F36" s="38">
        <v>7566.4833333333336</v>
      </c>
      <c r="G36" s="39">
        <v>7471.8666666666668</v>
      </c>
      <c r="H36" s="39">
        <v>7377.3833333333332</v>
      </c>
      <c r="I36" s="39">
        <v>7282.7666666666664</v>
      </c>
      <c r="J36" s="39">
        <v>7660.9666666666672</v>
      </c>
      <c r="K36" s="39">
        <v>7755.5833333333339</v>
      </c>
      <c r="L36" s="39">
        <v>7850.0666666666675</v>
      </c>
      <c r="M36" s="31">
        <v>7661.1</v>
      </c>
      <c r="N36" s="31">
        <v>7472</v>
      </c>
      <c r="O36" s="309">
        <v>4025750</v>
      </c>
      <c r="P36" s="310">
        <v>4.9397197784294557E-2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2287.85</v>
      </c>
      <c r="F37" s="38">
        <v>2320.65</v>
      </c>
      <c r="G37" s="39">
        <v>2249.2000000000003</v>
      </c>
      <c r="H37" s="39">
        <v>2210.5500000000002</v>
      </c>
      <c r="I37" s="39">
        <v>2139.1000000000004</v>
      </c>
      <c r="J37" s="39">
        <v>2359.3000000000002</v>
      </c>
      <c r="K37" s="39">
        <v>2430.75</v>
      </c>
      <c r="L37" s="39">
        <v>2469.4</v>
      </c>
      <c r="M37" s="31">
        <v>2392.1</v>
      </c>
      <c r="N37" s="31">
        <v>2282</v>
      </c>
      <c r="O37" s="309">
        <v>1756500</v>
      </c>
      <c r="P37" s="310">
        <v>6.6096139839766935E-2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384.05</v>
      </c>
      <c r="F38" s="38">
        <v>384.45</v>
      </c>
      <c r="G38" s="39">
        <v>380.7</v>
      </c>
      <c r="H38" s="39">
        <v>377.35</v>
      </c>
      <c r="I38" s="39">
        <v>373.6</v>
      </c>
      <c r="J38" s="39">
        <v>387.79999999999995</v>
      </c>
      <c r="K38" s="39">
        <v>391.54999999999995</v>
      </c>
      <c r="L38" s="39">
        <v>394.89999999999992</v>
      </c>
      <c r="M38" s="31">
        <v>388.2</v>
      </c>
      <c r="N38" s="31">
        <v>381.1</v>
      </c>
      <c r="O38" s="309">
        <v>11347200</v>
      </c>
      <c r="P38" s="310">
        <v>-5.7479321463619797E-3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229.65</v>
      </c>
      <c r="F39" s="38">
        <v>229.33333333333334</v>
      </c>
      <c r="G39" s="39">
        <v>226.66666666666669</v>
      </c>
      <c r="H39" s="39">
        <v>223.68333333333334</v>
      </c>
      <c r="I39" s="39">
        <v>221.01666666666668</v>
      </c>
      <c r="J39" s="39">
        <v>232.31666666666669</v>
      </c>
      <c r="K39" s="39">
        <v>234.98333333333338</v>
      </c>
      <c r="L39" s="39">
        <v>237.9666666666667</v>
      </c>
      <c r="M39" s="31">
        <v>232</v>
      </c>
      <c r="N39" s="31">
        <v>226.35</v>
      </c>
      <c r="O39" s="309">
        <v>49017500</v>
      </c>
      <c r="P39" s="310">
        <v>6.1240112273539167E-4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204.2</v>
      </c>
      <c r="F40" s="38">
        <v>206.5</v>
      </c>
      <c r="G40" s="39">
        <v>201.35</v>
      </c>
      <c r="H40" s="39">
        <v>198.5</v>
      </c>
      <c r="I40" s="39">
        <v>193.35</v>
      </c>
      <c r="J40" s="39">
        <v>209.35</v>
      </c>
      <c r="K40" s="39">
        <v>214.49999999999997</v>
      </c>
      <c r="L40" s="39">
        <v>217.35</v>
      </c>
      <c r="M40" s="31">
        <v>211.65</v>
      </c>
      <c r="N40" s="31">
        <v>203.65</v>
      </c>
      <c r="O40" s="309">
        <v>90189450</v>
      </c>
      <c r="P40" s="310">
        <v>-3.7580373306698299E-2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1666.4</v>
      </c>
      <c r="F41" s="38">
        <v>1663.7333333333336</v>
      </c>
      <c r="G41" s="39">
        <v>1646.0666666666671</v>
      </c>
      <c r="H41" s="39">
        <v>1625.7333333333336</v>
      </c>
      <c r="I41" s="39">
        <v>1608.0666666666671</v>
      </c>
      <c r="J41" s="39">
        <v>1684.0666666666671</v>
      </c>
      <c r="K41" s="39">
        <v>1701.7333333333336</v>
      </c>
      <c r="L41" s="39">
        <v>1722.0666666666671</v>
      </c>
      <c r="M41" s="31">
        <v>1681.4</v>
      </c>
      <c r="N41" s="31">
        <v>1643.4</v>
      </c>
      <c r="O41" s="309">
        <v>1504500</v>
      </c>
      <c r="P41" s="310">
        <v>-2.7342779020631371E-3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123.7</v>
      </c>
      <c r="F42" s="38">
        <v>123.91666666666667</v>
      </c>
      <c r="G42" s="39">
        <v>122.58333333333334</v>
      </c>
      <c r="H42" s="39">
        <v>121.46666666666667</v>
      </c>
      <c r="I42" s="39">
        <v>120.13333333333334</v>
      </c>
      <c r="J42" s="39">
        <v>125.03333333333335</v>
      </c>
      <c r="K42" s="39">
        <v>126.36666666666669</v>
      </c>
      <c r="L42" s="39">
        <v>127.48333333333335</v>
      </c>
      <c r="M42" s="31">
        <v>125.25</v>
      </c>
      <c r="N42" s="31">
        <v>122.8</v>
      </c>
      <c r="O42" s="309">
        <v>82319400</v>
      </c>
      <c r="P42" s="310">
        <v>-3.4609261438360903E-4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668.25</v>
      </c>
      <c r="F43" s="38">
        <v>669.94999999999993</v>
      </c>
      <c r="G43" s="39">
        <v>663.94999999999982</v>
      </c>
      <c r="H43" s="39">
        <v>659.64999999999986</v>
      </c>
      <c r="I43" s="39">
        <v>653.64999999999975</v>
      </c>
      <c r="J43" s="39">
        <v>674.24999999999989</v>
      </c>
      <c r="K43" s="39">
        <v>680.25000000000011</v>
      </c>
      <c r="L43" s="39">
        <v>684.55</v>
      </c>
      <c r="M43" s="31">
        <v>675.95</v>
      </c>
      <c r="N43" s="31">
        <v>665.65</v>
      </c>
      <c r="O43" s="309">
        <v>7605400</v>
      </c>
      <c r="P43" s="310">
        <v>-1.6500711237553343E-2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853.65</v>
      </c>
      <c r="F44" s="38">
        <v>850.86666666666679</v>
      </c>
      <c r="G44" s="39">
        <v>844.73333333333358</v>
      </c>
      <c r="H44" s="39">
        <v>835.81666666666683</v>
      </c>
      <c r="I44" s="39">
        <v>829.68333333333362</v>
      </c>
      <c r="J44" s="39">
        <v>859.78333333333353</v>
      </c>
      <c r="K44" s="39">
        <v>865.91666666666674</v>
      </c>
      <c r="L44" s="39">
        <v>874.83333333333348</v>
      </c>
      <c r="M44" s="31">
        <v>857</v>
      </c>
      <c r="N44" s="31">
        <v>841.95</v>
      </c>
      <c r="O44" s="309">
        <v>8325000</v>
      </c>
      <c r="P44" s="310">
        <v>-8.3382966051220968E-3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885.45</v>
      </c>
      <c r="F45" s="38">
        <v>881.4</v>
      </c>
      <c r="G45" s="39">
        <v>872.8</v>
      </c>
      <c r="H45" s="39">
        <v>860.15</v>
      </c>
      <c r="I45" s="39">
        <v>851.55</v>
      </c>
      <c r="J45" s="39">
        <v>894.05</v>
      </c>
      <c r="K45" s="39">
        <v>902.65000000000009</v>
      </c>
      <c r="L45" s="39">
        <v>915.3</v>
      </c>
      <c r="M45" s="31">
        <v>890</v>
      </c>
      <c r="N45" s="31">
        <v>868.75</v>
      </c>
      <c r="O45" s="309">
        <v>40009250</v>
      </c>
      <c r="P45" s="310">
        <v>-1.754011709213302E-3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91.5</v>
      </c>
      <c r="F46" s="38">
        <v>91.216666666666654</v>
      </c>
      <c r="G46" s="39">
        <v>90.433333333333309</v>
      </c>
      <c r="H46" s="39">
        <v>89.36666666666666</v>
      </c>
      <c r="I46" s="39">
        <v>88.583333333333314</v>
      </c>
      <c r="J46" s="39">
        <v>92.283333333333303</v>
      </c>
      <c r="K46" s="39">
        <v>93.066666666666634</v>
      </c>
      <c r="L46" s="39">
        <v>94.133333333333297</v>
      </c>
      <c r="M46" s="31">
        <v>92</v>
      </c>
      <c r="N46" s="31">
        <v>90.15</v>
      </c>
      <c r="O46" s="309">
        <v>113400000</v>
      </c>
      <c r="P46" s="310">
        <v>-2.2181982797645994E-2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255.25</v>
      </c>
      <c r="F47" s="38">
        <v>254.85</v>
      </c>
      <c r="G47" s="39">
        <v>252.7</v>
      </c>
      <c r="H47" s="39">
        <v>250.15</v>
      </c>
      <c r="I47" s="39">
        <v>248</v>
      </c>
      <c r="J47" s="39">
        <v>257.39999999999998</v>
      </c>
      <c r="K47" s="39">
        <v>259.55</v>
      </c>
      <c r="L47" s="39">
        <v>262.09999999999997</v>
      </c>
      <c r="M47" s="31">
        <v>257</v>
      </c>
      <c r="N47" s="31">
        <v>252.3</v>
      </c>
      <c r="O47" s="309">
        <v>32972500</v>
      </c>
      <c r="P47" s="310">
        <v>8.3472454090150253E-4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19058.7</v>
      </c>
      <c r="F48" s="38">
        <v>19221.783333333336</v>
      </c>
      <c r="G48" s="39">
        <v>18806.366666666672</v>
      </c>
      <c r="H48" s="39">
        <v>18554.033333333336</v>
      </c>
      <c r="I48" s="39">
        <v>18138.616666666672</v>
      </c>
      <c r="J48" s="39">
        <v>19474.116666666672</v>
      </c>
      <c r="K48" s="39">
        <v>19889.533333333336</v>
      </c>
      <c r="L48" s="39">
        <v>20141.866666666672</v>
      </c>
      <c r="M48" s="31">
        <v>19637.2</v>
      </c>
      <c r="N48" s="31">
        <v>18969.45</v>
      </c>
      <c r="O48" s="309">
        <v>206300</v>
      </c>
      <c r="P48" s="310">
        <v>-4.3436293436293436E-3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388.25</v>
      </c>
      <c r="F49" s="38">
        <v>389.61666666666662</v>
      </c>
      <c r="G49" s="39">
        <v>384.63333333333321</v>
      </c>
      <c r="H49" s="39">
        <v>381.01666666666659</v>
      </c>
      <c r="I49" s="39">
        <v>376.03333333333319</v>
      </c>
      <c r="J49" s="39">
        <v>393.23333333333323</v>
      </c>
      <c r="K49" s="39">
        <v>398.2166666666667</v>
      </c>
      <c r="L49" s="39">
        <v>401.83333333333326</v>
      </c>
      <c r="M49" s="31">
        <v>394.6</v>
      </c>
      <c r="N49" s="31">
        <v>386</v>
      </c>
      <c r="O49" s="309">
        <v>23806800</v>
      </c>
      <c r="P49" s="310">
        <v>4.8517520215633422E-2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5057.6499999999996</v>
      </c>
      <c r="F50" s="38">
        <v>5064.1499999999996</v>
      </c>
      <c r="G50" s="39">
        <v>5011.5999999999995</v>
      </c>
      <c r="H50" s="39">
        <v>4965.55</v>
      </c>
      <c r="I50" s="39">
        <v>4913</v>
      </c>
      <c r="J50" s="39">
        <v>5110.1999999999989</v>
      </c>
      <c r="K50" s="39">
        <v>5162.7499999999982</v>
      </c>
      <c r="L50" s="39">
        <v>5208.7999999999984</v>
      </c>
      <c r="M50" s="31">
        <v>5116.7</v>
      </c>
      <c r="N50" s="31">
        <v>5018.1000000000004</v>
      </c>
      <c r="O50" s="309">
        <v>1385800</v>
      </c>
      <c r="P50" s="310">
        <v>1.227173119065011E-2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345.1</v>
      </c>
      <c r="F51" s="38">
        <v>347.56666666666661</v>
      </c>
      <c r="G51" s="39">
        <v>340.68333333333322</v>
      </c>
      <c r="H51" s="39">
        <v>336.26666666666659</v>
      </c>
      <c r="I51" s="39">
        <v>329.38333333333321</v>
      </c>
      <c r="J51" s="39">
        <v>351.98333333333323</v>
      </c>
      <c r="K51" s="39">
        <v>358.86666666666667</v>
      </c>
      <c r="L51" s="39">
        <v>363.28333333333325</v>
      </c>
      <c r="M51" s="31">
        <v>354.45</v>
      </c>
      <c r="N51" s="31">
        <v>343.15</v>
      </c>
      <c r="O51" s="309">
        <v>8400000</v>
      </c>
      <c r="P51" s="310">
        <v>-1.9836639439906652E-2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335.35</v>
      </c>
      <c r="F52" s="38">
        <v>336.45</v>
      </c>
      <c r="G52" s="39">
        <v>331.9</v>
      </c>
      <c r="H52" s="39">
        <v>328.45</v>
      </c>
      <c r="I52" s="39">
        <v>323.89999999999998</v>
      </c>
      <c r="J52" s="39">
        <v>339.9</v>
      </c>
      <c r="K52" s="39">
        <v>344.45000000000005</v>
      </c>
      <c r="L52" s="39">
        <v>347.9</v>
      </c>
      <c r="M52" s="31">
        <v>341</v>
      </c>
      <c r="N52" s="31">
        <v>333</v>
      </c>
      <c r="O52" s="309">
        <v>53071200</v>
      </c>
      <c r="P52" s="310">
        <v>-3.9014373716632446E-2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780.15</v>
      </c>
      <c r="F53" s="38">
        <v>780.56666666666661</v>
      </c>
      <c r="G53" s="39">
        <v>772.38333333333321</v>
      </c>
      <c r="H53" s="39">
        <v>764.61666666666656</v>
      </c>
      <c r="I53" s="39">
        <v>756.43333333333317</v>
      </c>
      <c r="J53" s="39">
        <v>788.33333333333326</v>
      </c>
      <c r="K53" s="39">
        <v>796.51666666666665</v>
      </c>
      <c r="L53" s="39">
        <v>804.2833333333333</v>
      </c>
      <c r="M53" s="31">
        <v>788.75</v>
      </c>
      <c r="N53" s="31">
        <v>772.8</v>
      </c>
      <c r="O53" s="309">
        <v>2726100</v>
      </c>
      <c r="P53" s="310">
        <v>4.3103448275862068E-3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274.5</v>
      </c>
      <c r="F54" s="38">
        <v>274.18333333333334</v>
      </c>
      <c r="G54" s="39">
        <v>272.36666666666667</v>
      </c>
      <c r="H54" s="39">
        <v>270.23333333333335</v>
      </c>
      <c r="I54" s="39">
        <v>268.41666666666669</v>
      </c>
      <c r="J54" s="39">
        <v>276.31666666666666</v>
      </c>
      <c r="K54" s="39">
        <v>278.13333333333338</v>
      </c>
      <c r="L54" s="39">
        <v>280.26666666666665</v>
      </c>
      <c r="M54" s="31">
        <v>276</v>
      </c>
      <c r="N54" s="31">
        <v>272.05</v>
      </c>
      <c r="O54" s="309">
        <v>10092800</v>
      </c>
      <c r="P54" s="310">
        <v>2.3901310717039322E-2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1157.0999999999999</v>
      </c>
      <c r="F55" s="38">
        <v>1165.3500000000001</v>
      </c>
      <c r="G55" s="39">
        <v>1136.9500000000003</v>
      </c>
      <c r="H55" s="39">
        <v>1116.8000000000002</v>
      </c>
      <c r="I55" s="39">
        <v>1088.4000000000003</v>
      </c>
      <c r="J55" s="39">
        <v>1185.5000000000002</v>
      </c>
      <c r="K55" s="39">
        <v>1213.9000000000003</v>
      </c>
      <c r="L55" s="39">
        <v>1234.0500000000002</v>
      </c>
      <c r="M55" s="31">
        <v>1193.75</v>
      </c>
      <c r="N55" s="31">
        <v>1145.2</v>
      </c>
      <c r="O55" s="309">
        <v>12323750</v>
      </c>
      <c r="P55" s="310">
        <v>3.149194392132245E-2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1013.5</v>
      </c>
      <c r="F56" s="38">
        <v>1013.4</v>
      </c>
      <c r="G56" s="39">
        <v>1006.4499999999999</v>
      </c>
      <c r="H56" s="39">
        <v>999.4</v>
      </c>
      <c r="I56" s="39">
        <v>992.44999999999993</v>
      </c>
      <c r="J56" s="39">
        <v>1020.4499999999999</v>
      </c>
      <c r="K56" s="39">
        <v>1027.4000000000001</v>
      </c>
      <c r="L56" s="39">
        <v>1034.4499999999998</v>
      </c>
      <c r="M56" s="31">
        <v>1020.35</v>
      </c>
      <c r="N56" s="31">
        <v>1006.35</v>
      </c>
      <c r="O56" s="309">
        <v>11096150</v>
      </c>
      <c r="P56" s="310">
        <v>4.7675103001765745E-3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234.9</v>
      </c>
      <c r="F57" s="38">
        <v>235.20000000000002</v>
      </c>
      <c r="G57" s="39">
        <v>233.75000000000003</v>
      </c>
      <c r="H57" s="39">
        <v>232.60000000000002</v>
      </c>
      <c r="I57" s="39">
        <v>231.15000000000003</v>
      </c>
      <c r="J57" s="39">
        <v>236.35000000000002</v>
      </c>
      <c r="K57" s="39">
        <v>237.8</v>
      </c>
      <c r="L57" s="39">
        <v>238.95000000000002</v>
      </c>
      <c r="M57" s="31">
        <v>236.65</v>
      </c>
      <c r="N57" s="31">
        <v>234.05</v>
      </c>
      <c r="O57" s="309">
        <v>50232000</v>
      </c>
      <c r="P57" s="310">
        <v>6.8187557875242022E-3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4616.3</v>
      </c>
      <c r="F58" s="38">
        <v>4635.8499999999995</v>
      </c>
      <c r="G58" s="39">
        <v>4586.2499999999991</v>
      </c>
      <c r="H58" s="39">
        <v>4556.2</v>
      </c>
      <c r="I58" s="39">
        <v>4506.5999999999995</v>
      </c>
      <c r="J58" s="39">
        <v>4665.8999999999987</v>
      </c>
      <c r="K58" s="39">
        <v>4715.4999999999991</v>
      </c>
      <c r="L58" s="39">
        <v>4745.5499999999984</v>
      </c>
      <c r="M58" s="31">
        <v>4685.45</v>
      </c>
      <c r="N58" s="31">
        <v>4605.8</v>
      </c>
      <c r="O58" s="309">
        <v>514350</v>
      </c>
      <c r="P58" s="310">
        <v>-3.9226674138414123E-2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1784.8</v>
      </c>
      <c r="F59" s="38">
        <v>1779.7833333333335</v>
      </c>
      <c r="G59" s="39">
        <v>1765.166666666667</v>
      </c>
      <c r="H59" s="39">
        <v>1745.5333333333335</v>
      </c>
      <c r="I59" s="39">
        <v>1730.916666666667</v>
      </c>
      <c r="J59" s="39">
        <v>1799.416666666667</v>
      </c>
      <c r="K59" s="39">
        <v>1814.0333333333333</v>
      </c>
      <c r="L59" s="39">
        <v>1833.666666666667</v>
      </c>
      <c r="M59" s="31">
        <v>1794.4</v>
      </c>
      <c r="N59" s="31">
        <v>1760.15</v>
      </c>
      <c r="O59" s="309">
        <v>3530800</v>
      </c>
      <c r="P59" s="310">
        <v>4.4739022369511182E-2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674.55</v>
      </c>
      <c r="F60" s="38">
        <v>670.8</v>
      </c>
      <c r="G60" s="39">
        <v>666.05</v>
      </c>
      <c r="H60" s="39">
        <v>657.55</v>
      </c>
      <c r="I60" s="39">
        <v>652.79999999999995</v>
      </c>
      <c r="J60" s="39">
        <v>679.3</v>
      </c>
      <c r="K60" s="39">
        <v>684.05</v>
      </c>
      <c r="L60" s="39">
        <v>692.55</v>
      </c>
      <c r="M60" s="31">
        <v>675.55</v>
      </c>
      <c r="N60" s="31">
        <v>662.3</v>
      </c>
      <c r="O60" s="309">
        <v>5607000</v>
      </c>
      <c r="P60" s="310">
        <v>7.0043103448275863E-3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958.1</v>
      </c>
      <c r="F61" s="38">
        <v>956.7833333333333</v>
      </c>
      <c r="G61" s="39">
        <v>951.21666666666658</v>
      </c>
      <c r="H61" s="39">
        <v>944.33333333333326</v>
      </c>
      <c r="I61" s="39">
        <v>938.76666666666654</v>
      </c>
      <c r="J61" s="39">
        <v>963.66666666666663</v>
      </c>
      <c r="K61" s="39">
        <v>969.23333333333323</v>
      </c>
      <c r="L61" s="39">
        <v>976.11666666666667</v>
      </c>
      <c r="M61" s="31">
        <v>962.35</v>
      </c>
      <c r="N61" s="31">
        <v>949.9</v>
      </c>
      <c r="O61" s="309">
        <v>2097900</v>
      </c>
      <c r="P61" s="310">
        <v>1.6966406515100101E-2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291.60000000000002</v>
      </c>
      <c r="F62" s="38">
        <v>290.9666666666667</v>
      </c>
      <c r="G62" s="39">
        <v>287.08333333333337</v>
      </c>
      <c r="H62" s="39">
        <v>282.56666666666666</v>
      </c>
      <c r="I62" s="39">
        <v>278.68333333333334</v>
      </c>
      <c r="J62" s="39">
        <v>295.48333333333341</v>
      </c>
      <c r="K62" s="39">
        <v>299.36666666666673</v>
      </c>
      <c r="L62" s="39">
        <v>303.88333333333344</v>
      </c>
      <c r="M62" s="31">
        <v>294.85000000000002</v>
      </c>
      <c r="N62" s="31">
        <v>286.45</v>
      </c>
      <c r="O62" s="309">
        <v>15363000</v>
      </c>
      <c r="P62" s="310">
        <v>-1.5457376860076134E-2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129.30000000000001</v>
      </c>
      <c r="F63" s="38">
        <v>129.58333333333334</v>
      </c>
      <c r="G63" s="39">
        <v>127.76666666666668</v>
      </c>
      <c r="H63" s="39">
        <v>126.23333333333335</v>
      </c>
      <c r="I63" s="39">
        <v>124.41666666666669</v>
      </c>
      <c r="J63" s="39">
        <v>131.11666666666667</v>
      </c>
      <c r="K63" s="39">
        <v>132.93333333333334</v>
      </c>
      <c r="L63" s="39">
        <v>134.46666666666667</v>
      </c>
      <c r="M63" s="31">
        <v>131.4</v>
      </c>
      <c r="N63" s="31">
        <v>128.05000000000001</v>
      </c>
      <c r="O63" s="309">
        <v>34585000</v>
      </c>
      <c r="P63" s="310">
        <v>2.3679147550688177E-2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1890.1</v>
      </c>
      <c r="F64" s="38">
        <v>1893.7</v>
      </c>
      <c r="G64" s="39">
        <v>1878.75</v>
      </c>
      <c r="H64" s="39">
        <v>1867.3999999999999</v>
      </c>
      <c r="I64" s="39">
        <v>1852.4499999999998</v>
      </c>
      <c r="J64" s="39">
        <v>1905.0500000000002</v>
      </c>
      <c r="K64" s="39">
        <v>1920.0000000000005</v>
      </c>
      <c r="L64" s="39">
        <v>1931.3500000000004</v>
      </c>
      <c r="M64" s="31">
        <v>1908.65</v>
      </c>
      <c r="N64" s="31">
        <v>1882.35</v>
      </c>
      <c r="O64" s="309">
        <v>2817000</v>
      </c>
      <c r="P64" s="310">
        <v>2.3991275899672846E-2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573.15</v>
      </c>
      <c r="F65" s="38">
        <v>571.75</v>
      </c>
      <c r="G65" s="39">
        <v>567.15</v>
      </c>
      <c r="H65" s="39">
        <v>561.15</v>
      </c>
      <c r="I65" s="39">
        <v>556.54999999999995</v>
      </c>
      <c r="J65" s="39">
        <v>577.75</v>
      </c>
      <c r="K65" s="39">
        <v>582.34999999999991</v>
      </c>
      <c r="L65" s="39">
        <v>588.35</v>
      </c>
      <c r="M65" s="31">
        <v>576.35</v>
      </c>
      <c r="N65" s="31">
        <v>565.75</v>
      </c>
      <c r="O65" s="309">
        <v>14921250</v>
      </c>
      <c r="P65" s="310">
        <v>-1.4367104285360416E-2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2113.3000000000002</v>
      </c>
      <c r="F66" s="38">
        <v>2119.0166666666669</v>
      </c>
      <c r="G66" s="39">
        <v>2098.0333333333338</v>
      </c>
      <c r="H66" s="39">
        <v>2082.7666666666669</v>
      </c>
      <c r="I66" s="39">
        <v>2061.7833333333338</v>
      </c>
      <c r="J66" s="39">
        <v>2134.2833333333338</v>
      </c>
      <c r="K66" s="39">
        <v>2155.2666666666664</v>
      </c>
      <c r="L66" s="39">
        <v>2170.5333333333338</v>
      </c>
      <c r="M66" s="31">
        <v>2140</v>
      </c>
      <c r="N66" s="31">
        <v>2103.75</v>
      </c>
      <c r="O66" s="309">
        <v>1856000</v>
      </c>
      <c r="P66" s="310">
        <v>9.4662341492185192E-2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1988.85</v>
      </c>
      <c r="F67" s="38">
        <v>2012.5666666666666</v>
      </c>
      <c r="G67" s="39">
        <v>1956.5333333333333</v>
      </c>
      <c r="H67" s="39">
        <v>1924.2166666666667</v>
      </c>
      <c r="I67" s="39">
        <v>1868.1833333333334</v>
      </c>
      <c r="J67" s="39">
        <v>2044.8833333333332</v>
      </c>
      <c r="K67" s="39">
        <v>2100.9166666666665</v>
      </c>
      <c r="L67" s="39">
        <v>2133.2333333333331</v>
      </c>
      <c r="M67" s="31">
        <v>2068.6</v>
      </c>
      <c r="N67" s="31">
        <v>1980.25</v>
      </c>
      <c r="O67" s="309">
        <v>2612700</v>
      </c>
      <c r="P67" s="310">
        <v>2.0984759671746775E-2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242.8</v>
      </c>
      <c r="F68" s="38">
        <v>243.95000000000002</v>
      </c>
      <c r="G68" s="39">
        <v>239.60000000000002</v>
      </c>
      <c r="H68" s="39">
        <v>236.4</v>
      </c>
      <c r="I68" s="39">
        <v>232.05</v>
      </c>
      <c r="J68" s="39">
        <v>247.15000000000003</v>
      </c>
      <c r="K68" s="39">
        <v>251.5</v>
      </c>
      <c r="L68" s="39">
        <v>254.70000000000005</v>
      </c>
      <c r="M68" s="31">
        <v>248.3</v>
      </c>
      <c r="N68" s="31">
        <v>240.75</v>
      </c>
      <c r="O68" s="309">
        <v>22344000</v>
      </c>
      <c r="P68" s="310">
        <v>-2.9905178701677606E-2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3653.6</v>
      </c>
      <c r="F69" s="38">
        <v>3642.7666666666664</v>
      </c>
      <c r="G69" s="39">
        <v>3606.6833333333329</v>
      </c>
      <c r="H69" s="39">
        <v>3559.7666666666664</v>
      </c>
      <c r="I69" s="39">
        <v>3523.6833333333329</v>
      </c>
      <c r="J69" s="39">
        <v>3689.6833333333329</v>
      </c>
      <c r="K69" s="39">
        <v>3725.7666666666669</v>
      </c>
      <c r="L69" s="39">
        <v>3772.6833333333329</v>
      </c>
      <c r="M69" s="31">
        <v>3678.85</v>
      </c>
      <c r="N69" s="31">
        <v>3595.85</v>
      </c>
      <c r="O69" s="309">
        <v>2964800</v>
      </c>
      <c r="P69" s="310">
        <v>2.7874081264734434E-2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4255.05</v>
      </c>
      <c r="F70" s="38">
        <v>4264.2166666666662</v>
      </c>
      <c r="G70" s="39">
        <v>4226.2333333333327</v>
      </c>
      <c r="H70" s="39">
        <v>4197.4166666666661</v>
      </c>
      <c r="I70" s="39">
        <v>4159.4333333333325</v>
      </c>
      <c r="J70" s="39">
        <v>4293.0333333333328</v>
      </c>
      <c r="K70" s="39">
        <v>4331.0166666666664</v>
      </c>
      <c r="L70" s="39">
        <v>4359.833333333333</v>
      </c>
      <c r="M70" s="31">
        <v>4302.2</v>
      </c>
      <c r="N70" s="31">
        <v>4235.3999999999996</v>
      </c>
      <c r="O70" s="309">
        <v>855200</v>
      </c>
      <c r="P70" s="310">
        <v>-7.8886310904872393E-3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503.2</v>
      </c>
      <c r="F71" s="38">
        <v>502.4666666666667</v>
      </c>
      <c r="G71" s="39">
        <v>498.13333333333338</v>
      </c>
      <c r="H71" s="39">
        <v>493.06666666666666</v>
      </c>
      <c r="I71" s="39">
        <v>488.73333333333335</v>
      </c>
      <c r="J71" s="39">
        <v>507.53333333333342</v>
      </c>
      <c r="K71" s="39">
        <v>511.86666666666667</v>
      </c>
      <c r="L71" s="39">
        <v>516.93333333333339</v>
      </c>
      <c r="M71" s="31">
        <v>506.8</v>
      </c>
      <c r="N71" s="31">
        <v>497.4</v>
      </c>
      <c r="O71" s="309">
        <v>31458900</v>
      </c>
      <c r="P71" s="310">
        <v>1.2318148030158224E-2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5141.8</v>
      </c>
      <c r="F72" s="38">
        <v>5152.2333333333336</v>
      </c>
      <c r="G72" s="39">
        <v>5118.0666666666675</v>
      </c>
      <c r="H72" s="39">
        <v>5094.3333333333339</v>
      </c>
      <c r="I72" s="39">
        <v>5060.1666666666679</v>
      </c>
      <c r="J72" s="39">
        <v>5175.9666666666672</v>
      </c>
      <c r="K72" s="39">
        <v>5210.1333333333332</v>
      </c>
      <c r="L72" s="39">
        <v>5233.8666666666668</v>
      </c>
      <c r="M72" s="31">
        <v>5186.3999999999996</v>
      </c>
      <c r="N72" s="31">
        <v>5128.5</v>
      </c>
      <c r="O72" s="309">
        <v>2661125</v>
      </c>
      <c r="P72" s="310">
        <v>2.6846269781461945E-3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3191.65</v>
      </c>
      <c r="F73" s="38">
        <v>3205.0333333333328</v>
      </c>
      <c r="G73" s="39">
        <v>3161.5666666666657</v>
      </c>
      <c r="H73" s="39">
        <v>3131.4833333333327</v>
      </c>
      <c r="I73" s="39">
        <v>3088.0166666666655</v>
      </c>
      <c r="J73" s="39">
        <v>3235.1166666666659</v>
      </c>
      <c r="K73" s="39">
        <v>3278.583333333333</v>
      </c>
      <c r="L73" s="39">
        <v>3308.6666666666661</v>
      </c>
      <c r="M73" s="31">
        <v>3248.5</v>
      </c>
      <c r="N73" s="31">
        <v>3174.95</v>
      </c>
      <c r="O73" s="309">
        <v>6561450</v>
      </c>
      <c r="P73" s="310">
        <v>5.4653877528058281E-2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2297.3000000000002</v>
      </c>
      <c r="F74" s="38">
        <v>2269.9500000000003</v>
      </c>
      <c r="G74" s="39">
        <v>2231.1000000000004</v>
      </c>
      <c r="H74" s="39">
        <v>2164.9</v>
      </c>
      <c r="I74" s="39">
        <v>2126.0500000000002</v>
      </c>
      <c r="J74" s="39">
        <v>2336.1500000000005</v>
      </c>
      <c r="K74" s="39">
        <v>2375</v>
      </c>
      <c r="L74" s="39">
        <v>2441.2000000000007</v>
      </c>
      <c r="M74" s="31">
        <v>2308.8000000000002</v>
      </c>
      <c r="N74" s="31">
        <v>2203.75</v>
      </c>
      <c r="O74" s="309">
        <v>1844150</v>
      </c>
      <c r="P74" s="310">
        <v>0.21728081321473952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251.95</v>
      </c>
      <c r="F75" s="38">
        <v>251.25</v>
      </c>
      <c r="G75" s="39">
        <v>248.75</v>
      </c>
      <c r="H75" s="39">
        <v>245.55</v>
      </c>
      <c r="I75" s="39">
        <v>243.05</v>
      </c>
      <c r="J75" s="39">
        <v>254.45</v>
      </c>
      <c r="K75" s="39">
        <v>256.95</v>
      </c>
      <c r="L75" s="39">
        <v>260.14999999999998</v>
      </c>
      <c r="M75" s="31">
        <v>253.75</v>
      </c>
      <c r="N75" s="31">
        <v>248.05</v>
      </c>
      <c r="O75" s="309">
        <v>20977200</v>
      </c>
      <c r="P75" s="310">
        <v>1.4096762965541246E-2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134.6</v>
      </c>
      <c r="F76" s="38">
        <v>134.5</v>
      </c>
      <c r="G76" s="39">
        <v>133.15</v>
      </c>
      <c r="H76" s="39">
        <v>131.70000000000002</v>
      </c>
      <c r="I76" s="39">
        <v>130.35000000000002</v>
      </c>
      <c r="J76" s="39">
        <v>135.94999999999999</v>
      </c>
      <c r="K76" s="39">
        <v>137.30000000000001</v>
      </c>
      <c r="L76" s="39">
        <v>138.74999999999997</v>
      </c>
      <c r="M76" s="31">
        <v>135.85</v>
      </c>
      <c r="N76" s="31">
        <v>133.05000000000001</v>
      </c>
      <c r="O76" s="309">
        <v>121960000</v>
      </c>
      <c r="P76" s="310">
        <v>1.6206307544890223E-2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109.35</v>
      </c>
      <c r="F77" s="38">
        <v>110.01666666666665</v>
      </c>
      <c r="G77" s="39">
        <v>108.23333333333331</v>
      </c>
      <c r="H77" s="39">
        <v>107.11666666666666</v>
      </c>
      <c r="I77" s="39">
        <v>105.33333333333331</v>
      </c>
      <c r="J77" s="39">
        <v>111.1333333333333</v>
      </c>
      <c r="K77" s="39">
        <v>112.91666666666666</v>
      </c>
      <c r="L77" s="39">
        <v>114.03333333333329</v>
      </c>
      <c r="M77" s="31">
        <v>111.8</v>
      </c>
      <c r="N77" s="31">
        <v>108.9</v>
      </c>
      <c r="O77" s="309">
        <v>98197800</v>
      </c>
      <c r="P77" s="310">
        <v>3.1923076923076922E-2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666.2</v>
      </c>
      <c r="F78" s="38">
        <v>675.2166666666667</v>
      </c>
      <c r="G78" s="39">
        <v>656.08333333333337</v>
      </c>
      <c r="H78" s="39">
        <v>645.9666666666667</v>
      </c>
      <c r="I78" s="39">
        <v>626.83333333333337</v>
      </c>
      <c r="J78" s="39">
        <v>685.33333333333337</v>
      </c>
      <c r="K78" s="39">
        <v>704.46666666666658</v>
      </c>
      <c r="L78" s="39">
        <v>714.58333333333337</v>
      </c>
      <c r="M78" s="31">
        <v>694.35</v>
      </c>
      <c r="N78" s="31">
        <v>665.1</v>
      </c>
      <c r="O78" s="309">
        <v>7132550</v>
      </c>
      <c r="P78" s="310">
        <v>-2.4781919111816018E-2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44.55</v>
      </c>
      <c r="F79" s="38">
        <v>44.75</v>
      </c>
      <c r="G79" s="39">
        <v>44.05</v>
      </c>
      <c r="H79" s="39">
        <v>43.55</v>
      </c>
      <c r="I79" s="39">
        <v>42.849999999999994</v>
      </c>
      <c r="J79" s="39">
        <v>45.25</v>
      </c>
      <c r="K79" s="39">
        <v>45.95</v>
      </c>
      <c r="L79" s="39">
        <v>46.45</v>
      </c>
      <c r="M79" s="31">
        <v>45.45</v>
      </c>
      <c r="N79" s="31">
        <v>44.25</v>
      </c>
      <c r="O79" s="309">
        <v>128497500</v>
      </c>
      <c r="P79" s="310">
        <v>-6.2641378110318427E-3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597.35</v>
      </c>
      <c r="F80" s="38">
        <v>600.76666666666665</v>
      </c>
      <c r="G80" s="39">
        <v>590.7833333333333</v>
      </c>
      <c r="H80" s="39">
        <v>584.2166666666667</v>
      </c>
      <c r="I80" s="39">
        <v>574.23333333333335</v>
      </c>
      <c r="J80" s="39">
        <v>607.33333333333326</v>
      </c>
      <c r="K80" s="39">
        <v>617.31666666666661</v>
      </c>
      <c r="L80" s="39">
        <v>623.88333333333321</v>
      </c>
      <c r="M80" s="31">
        <v>610.75</v>
      </c>
      <c r="N80" s="31">
        <v>594.20000000000005</v>
      </c>
      <c r="O80" s="309">
        <v>7516600</v>
      </c>
      <c r="P80" s="310">
        <v>3.8194444444444443E-3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1061.0999999999999</v>
      </c>
      <c r="F81" s="38">
        <v>1063.8</v>
      </c>
      <c r="G81" s="39">
        <v>1051.6499999999999</v>
      </c>
      <c r="H81" s="39">
        <v>1042.1999999999998</v>
      </c>
      <c r="I81" s="39">
        <v>1030.0499999999997</v>
      </c>
      <c r="J81" s="39">
        <v>1073.25</v>
      </c>
      <c r="K81" s="39">
        <v>1085.4000000000001</v>
      </c>
      <c r="L81" s="39">
        <v>1094.8500000000001</v>
      </c>
      <c r="M81" s="31">
        <v>1075.95</v>
      </c>
      <c r="N81" s="31">
        <v>1054.3499999999999</v>
      </c>
      <c r="O81" s="309">
        <v>5735000</v>
      </c>
      <c r="P81" s="310">
        <v>1.7204682511528912E-2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1579</v>
      </c>
      <c r="F82" s="38">
        <v>1576.3</v>
      </c>
      <c r="G82" s="39">
        <v>1558.4499999999998</v>
      </c>
      <c r="H82" s="39">
        <v>1537.8999999999999</v>
      </c>
      <c r="I82" s="39">
        <v>1520.0499999999997</v>
      </c>
      <c r="J82" s="39">
        <v>1596.85</v>
      </c>
      <c r="K82" s="39">
        <v>1614.6999999999998</v>
      </c>
      <c r="L82" s="39">
        <v>1635.25</v>
      </c>
      <c r="M82" s="31">
        <v>1594.15</v>
      </c>
      <c r="N82" s="31">
        <v>1555.75</v>
      </c>
      <c r="O82" s="309">
        <v>3141650</v>
      </c>
      <c r="P82" s="310">
        <v>-1.3424821002386634E-2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310.7</v>
      </c>
      <c r="F83" s="38">
        <v>312.58333333333331</v>
      </c>
      <c r="G83" s="39">
        <v>308.16666666666663</v>
      </c>
      <c r="H83" s="39">
        <v>305.63333333333333</v>
      </c>
      <c r="I83" s="39">
        <v>301.21666666666664</v>
      </c>
      <c r="J83" s="39">
        <v>315.11666666666662</v>
      </c>
      <c r="K83" s="39">
        <v>319.53333333333325</v>
      </c>
      <c r="L83" s="39">
        <v>322.06666666666661</v>
      </c>
      <c r="M83" s="31">
        <v>317</v>
      </c>
      <c r="N83" s="31">
        <v>310.05</v>
      </c>
      <c r="O83" s="309">
        <v>11978000</v>
      </c>
      <c r="P83" s="310">
        <v>-9.7906311191444495E-2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1751.05</v>
      </c>
      <c r="F84" s="38">
        <v>1752.2</v>
      </c>
      <c r="G84" s="39">
        <v>1738.95</v>
      </c>
      <c r="H84" s="39">
        <v>1726.85</v>
      </c>
      <c r="I84" s="39">
        <v>1713.6</v>
      </c>
      <c r="J84" s="39">
        <v>1764.3000000000002</v>
      </c>
      <c r="K84" s="39">
        <v>1777.5500000000002</v>
      </c>
      <c r="L84" s="39">
        <v>1789.6500000000003</v>
      </c>
      <c r="M84" s="31">
        <v>1765.45</v>
      </c>
      <c r="N84" s="31">
        <v>1740.1</v>
      </c>
      <c r="O84" s="309">
        <v>12737600</v>
      </c>
      <c r="P84" s="310">
        <v>-1.0058488246470216E-3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476.9</v>
      </c>
      <c r="F85" s="38">
        <v>476.41666666666669</v>
      </c>
      <c r="G85" s="39">
        <v>472.08333333333337</v>
      </c>
      <c r="H85" s="39">
        <v>467.26666666666671</v>
      </c>
      <c r="I85" s="39">
        <v>462.93333333333339</v>
      </c>
      <c r="J85" s="39">
        <v>481.23333333333335</v>
      </c>
      <c r="K85" s="39">
        <v>485.56666666666672</v>
      </c>
      <c r="L85" s="39">
        <v>490.38333333333333</v>
      </c>
      <c r="M85" s="31">
        <v>480.75</v>
      </c>
      <c r="N85" s="31">
        <v>471.6</v>
      </c>
      <c r="O85" s="309">
        <v>7721250</v>
      </c>
      <c r="P85" s="310">
        <v>-5.634256278171281E-3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3794.8</v>
      </c>
      <c r="F86" s="38">
        <v>3789.15</v>
      </c>
      <c r="G86" s="39">
        <v>3760.8500000000004</v>
      </c>
      <c r="H86" s="39">
        <v>3726.9</v>
      </c>
      <c r="I86" s="39">
        <v>3698.6000000000004</v>
      </c>
      <c r="J86" s="39">
        <v>3823.1000000000004</v>
      </c>
      <c r="K86" s="39">
        <v>3851.4000000000005</v>
      </c>
      <c r="L86" s="39">
        <v>3885.3500000000004</v>
      </c>
      <c r="M86" s="31">
        <v>3817.45</v>
      </c>
      <c r="N86" s="31">
        <v>3755.2</v>
      </c>
      <c r="O86" s="309">
        <v>3953700</v>
      </c>
      <c r="P86" s="310">
        <v>2.1548717153709016E-2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1298.0999999999999</v>
      </c>
      <c r="F87" s="38">
        <v>1298.1166666666666</v>
      </c>
      <c r="G87" s="39">
        <v>1283.6833333333332</v>
      </c>
      <c r="H87" s="39">
        <v>1269.2666666666667</v>
      </c>
      <c r="I87" s="39">
        <v>1254.8333333333333</v>
      </c>
      <c r="J87" s="39">
        <v>1312.5333333333331</v>
      </c>
      <c r="K87" s="39">
        <v>1326.9666666666665</v>
      </c>
      <c r="L87" s="39">
        <v>1341.383333333333</v>
      </c>
      <c r="M87" s="31">
        <v>1312.55</v>
      </c>
      <c r="N87" s="31">
        <v>1283.7</v>
      </c>
      <c r="O87" s="309">
        <v>7056000</v>
      </c>
      <c r="P87" s="310">
        <v>2.1054916431517256E-2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1118.2</v>
      </c>
      <c r="F88" s="38">
        <v>1117.55</v>
      </c>
      <c r="G88" s="39">
        <v>1084.5999999999999</v>
      </c>
      <c r="H88" s="39">
        <v>1051</v>
      </c>
      <c r="I88" s="39">
        <v>1018.05</v>
      </c>
      <c r="J88" s="39">
        <v>1151.1499999999999</v>
      </c>
      <c r="K88" s="39">
        <v>1184.1000000000001</v>
      </c>
      <c r="L88" s="39">
        <v>1217.6999999999998</v>
      </c>
      <c r="M88" s="31">
        <v>1150.5</v>
      </c>
      <c r="N88" s="31">
        <v>1083.95</v>
      </c>
      <c r="O88" s="309">
        <v>12580400</v>
      </c>
      <c r="P88" s="310">
        <v>-1.7816154771013226E-2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2768.65</v>
      </c>
      <c r="F89" s="38">
        <v>2776.0666666666671</v>
      </c>
      <c r="G89" s="39">
        <v>2750.1333333333341</v>
      </c>
      <c r="H89" s="39">
        <v>2731.6166666666672</v>
      </c>
      <c r="I89" s="39">
        <v>2705.6833333333343</v>
      </c>
      <c r="J89" s="39">
        <v>2794.5833333333339</v>
      </c>
      <c r="K89" s="39">
        <v>2820.5166666666673</v>
      </c>
      <c r="L89" s="39">
        <v>2839.0333333333338</v>
      </c>
      <c r="M89" s="31">
        <v>2802</v>
      </c>
      <c r="N89" s="31">
        <v>2757.55</v>
      </c>
      <c r="O89" s="309">
        <v>11815500</v>
      </c>
      <c r="P89" s="310">
        <v>-6.3644144358328186E-2</v>
      </c>
    </row>
    <row r="90" spans="1:16" ht="12.75" customHeight="1">
      <c r="A90" s="31">
        <v>80</v>
      </c>
      <c r="B90" s="32" t="s">
        <v>68</v>
      </c>
      <c r="C90" s="33" t="s">
        <v>129</v>
      </c>
      <c r="D90" s="34">
        <v>45134</v>
      </c>
      <c r="E90" s="38">
        <v>2249.6</v>
      </c>
      <c r="F90" s="38">
        <v>2250.9</v>
      </c>
      <c r="G90" s="39">
        <v>2220.9500000000003</v>
      </c>
      <c r="H90" s="39">
        <v>2192.3000000000002</v>
      </c>
      <c r="I90" s="39">
        <v>2162.3500000000004</v>
      </c>
      <c r="J90" s="39">
        <v>2279.5500000000002</v>
      </c>
      <c r="K90" s="39">
        <v>2309.5</v>
      </c>
      <c r="L90" s="39">
        <v>2338.15</v>
      </c>
      <c r="M90" s="31">
        <v>2280.85</v>
      </c>
      <c r="N90" s="31">
        <v>2222.25</v>
      </c>
      <c r="O90" s="309">
        <v>2216100</v>
      </c>
      <c r="P90" s="310">
        <v>-2.0551577830814106E-2</v>
      </c>
    </row>
    <row r="91" spans="1:16" ht="12.75" customHeight="1">
      <c r="A91" s="31">
        <v>81</v>
      </c>
      <c r="B91" s="32" t="s">
        <v>63</v>
      </c>
      <c r="C91" s="33" t="s">
        <v>130</v>
      </c>
      <c r="D91" s="34">
        <v>45134</v>
      </c>
      <c r="E91" s="38">
        <v>1659.65</v>
      </c>
      <c r="F91" s="38">
        <v>1664.2166666666665</v>
      </c>
      <c r="G91" s="39">
        <v>1650.4333333333329</v>
      </c>
      <c r="H91" s="39">
        <v>1641.2166666666665</v>
      </c>
      <c r="I91" s="39">
        <v>1627.4333333333329</v>
      </c>
      <c r="J91" s="39">
        <v>1673.4333333333329</v>
      </c>
      <c r="K91" s="39">
        <v>1687.2166666666662</v>
      </c>
      <c r="L91" s="39">
        <v>1696.4333333333329</v>
      </c>
      <c r="M91" s="31">
        <v>1678</v>
      </c>
      <c r="N91" s="31">
        <v>1655</v>
      </c>
      <c r="O91" s="309">
        <v>98932350</v>
      </c>
      <c r="P91" s="310">
        <v>4.4860996549600941E-2</v>
      </c>
    </row>
    <row r="92" spans="1:16" ht="12.75" customHeight="1">
      <c r="A92" s="31">
        <v>82</v>
      </c>
      <c r="B92" s="32" t="s">
        <v>68</v>
      </c>
      <c r="C92" s="33" t="s">
        <v>131</v>
      </c>
      <c r="D92" s="34">
        <v>45134</v>
      </c>
      <c r="E92" s="38">
        <v>671.45</v>
      </c>
      <c r="F92" s="38">
        <v>670.65</v>
      </c>
      <c r="G92" s="39">
        <v>663.8</v>
      </c>
      <c r="H92" s="39">
        <v>656.15</v>
      </c>
      <c r="I92" s="39">
        <v>649.29999999999995</v>
      </c>
      <c r="J92" s="39">
        <v>678.3</v>
      </c>
      <c r="K92" s="39">
        <v>685.15000000000009</v>
      </c>
      <c r="L92" s="39">
        <v>692.8</v>
      </c>
      <c r="M92" s="31">
        <v>677.5</v>
      </c>
      <c r="N92" s="31">
        <v>663</v>
      </c>
      <c r="O92" s="309">
        <v>22157300</v>
      </c>
      <c r="P92" s="310">
        <v>-1.3371865203761756E-2</v>
      </c>
    </row>
    <row r="93" spans="1:16" ht="12.75" customHeight="1">
      <c r="A93" s="31">
        <v>83</v>
      </c>
      <c r="B93" s="32" t="s">
        <v>56</v>
      </c>
      <c r="C93" s="33" t="s">
        <v>132</v>
      </c>
      <c r="D93" s="34">
        <v>45134</v>
      </c>
      <c r="E93" s="38">
        <v>3095.75</v>
      </c>
      <c r="F93" s="38">
        <v>3107.4166666666665</v>
      </c>
      <c r="G93" s="39">
        <v>3056.083333333333</v>
      </c>
      <c r="H93" s="39">
        <v>3016.4166666666665</v>
      </c>
      <c r="I93" s="39">
        <v>2965.083333333333</v>
      </c>
      <c r="J93" s="39">
        <v>3147.083333333333</v>
      </c>
      <c r="K93" s="39">
        <v>3198.4166666666661</v>
      </c>
      <c r="L93" s="39">
        <v>3238.083333333333</v>
      </c>
      <c r="M93" s="31">
        <v>3158.75</v>
      </c>
      <c r="N93" s="31">
        <v>3067.75</v>
      </c>
      <c r="O93" s="309">
        <v>3464700</v>
      </c>
      <c r="P93" s="310">
        <v>-9.944277753964852E-3</v>
      </c>
    </row>
    <row r="94" spans="1:16" ht="12.75" customHeight="1">
      <c r="A94" s="31">
        <v>84</v>
      </c>
      <c r="B94" s="32" t="s">
        <v>133</v>
      </c>
      <c r="C94" s="33" t="s">
        <v>134</v>
      </c>
      <c r="D94" s="34">
        <v>45134</v>
      </c>
      <c r="E94" s="38">
        <v>430.1</v>
      </c>
      <c r="F94" s="38">
        <v>430.95</v>
      </c>
      <c r="G94" s="39">
        <v>423.65</v>
      </c>
      <c r="H94" s="39">
        <v>417.2</v>
      </c>
      <c r="I94" s="39">
        <v>409.9</v>
      </c>
      <c r="J94" s="39">
        <v>437.4</v>
      </c>
      <c r="K94" s="39">
        <v>444.70000000000005</v>
      </c>
      <c r="L94" s="39">
        <v>451.15</v>
      </c>
      <c r="M94" s="31">
        <v>438.25</v>
      </c>
      <c r="N94" s="31">
        <v>424.5</v>
      </c>
      <c r="O94" s="309">
        <v>32387600</v>
      </c>
      <c r="P94" s="310">
        <v>2.2271321254971277E-2</v>
      </c>
    </row>
    <row r="95" spans="1:16" ht="12.75" customHeight="1">
      <c r="A95" s="31">
        <v>85</v>
      </c>
      <c r="B95" s="32" t="s">
        <v>133</v>
      </c>
      <c r="C95" s="33" t="s">
        <v>135</v>
      </c>
      <c r="D95" s="34">
        <v>45134</v>
      </c>
      <c r="E95" s="38">
        <v>118.65</v>
      </c>
      <c r="F95" s="38">
        <v>119.39999999999999</v>
      </c>
      <c r="G95" s="39">
        <v>117.29999999999998</v>
      </c>
      <c r="H95" s="39">
        <v>115.94999999999999</v>
      </c>
      <c r="I95" s="39">
        <v>113.84999999999998</v>
      </c>
      <c r="J95" s="39">
        <v>120.74999999999999</v>
      </c>
      <c r="K95" s="39">
        <v>122.84999999999998</v>
      </c>
      <c r="L95" s="39">
        <v>124.19999999999999</v>
      </c>
      <c r="M95" s="31">
        <v>121.5</v>
      </c>
      <c r="N95" s="31">
        <v>118.05</v>
      </c>
      <c r="O95" s="309">
        <v>30358400</v>
      </c>
      <c r="P95" s="310">
        <v>5.0816363969913778E-2</v>
      </c>
    </row>
    <row r="96" spans="1:16" ht="12.75" customHeight="1">
      <c r="A96" s="31">
        <v>86</v>
      </c>
      <c r="B96" s="32" t="s">
        <v>84</v>
      </c>
      <c r="C96" s="33" t="s">
        <v>136</v>
      </c>
      <c r="D96" s="34">
        <v>45134</v>
      </c>
      <c r="E96" s="38">
        <v>299.75</v>
      </c>
      <c r="F96" s="38">
        <v>301.83333333333331</v>
      </c>
      <c r="G96" s="39">
        <v>293.76666666666665</v>
      </c>
      <c r="H96" s="39">
        <v>287.78333333333336</v>
      </c>
      <c r="I96" s="39">
        <v>279.7166666666667</v>
      </c>
      <c r="J96" s="39">
        <v>307.81666666666661</v>
      </c>
      <c r="K96" s="39">
        <v>315.88333333333333</v>
      </c>
      <c r="L96" s="39">
        <v>321.86666666666656</v>
      </c>
      <c r="M96" s="31">
        <v>309.89999999999998</v>
      </c>
      <c r="N96" s="31">
        <v>295.85000000000002</v>
      </c>
      <c r="O96" s="309">
        <v>31841100</v>
      </c>
      <c r="P96" s="310">
        <v>-7.4067839407457288E-3</v>
      </c>
    </row>
    <row r="97" spans="1:16" ht="12.75" customHeight="1">
      <c r="A97" s="31">
        <v>87</v>
      </c>
      <c r="B97" s="32" t="s">
        <v>59</v>
      </c>
      <c r="C97" s="33" t="s">
        <v>137</v>
      </c>
      <c r="D97" s="34">
        <v>45134</v>
      </c>
      <c r="E97" s="38">
        <v>2668.9</v>
      </c>
      <c r="F97" s="38">
        <v>2684.6333333333332</v>
      </c>
      <c r="G97" s="39">
        <v>2649.2666666666664</v>
      </c>
      <c r="H97" s="39">
        <v>2629.6333333333332</v>
      </c>
      <c r="I97" s="39">
        <v>2594.2666666666664</v>
      </c>
      <c r="J97" s="39">
        <v>2704.2666666666664</v>
      </c>
      <c r="K97" s="39">
        <v>2739.6333333333332</v>
      </c>
      <c r="L97" s="39">
        <v>2759.2666666666664</v>
      </c>
      <c r="M97" s="31">
        <v>2720</v>
      </c>
      <c r="N97" s="31">
        <v>2665</v>
      </c>
      <c r="O97" s="309">
        <v>9879000</v>
      </c>
      <c r="P97" s="310">
        <v>4.7758439657641032E-2</v>
      </c>
    </row>
    <row r="98" spans="1:16" ht="12.75" customHeight="1">
      <c r="A98" s="31">
        <v>88</v>
      </c>
      <c r="B98" s="32" t="s">
        <v>68</v>
      </c>
      <c r="C98" s="33" t="s">
        <v>138</v>
      </c>
      <c r="D98" s="34">
        <v>45134</v>
      </c>
      <c r="E98" s="38">
        <v>126.6</v>
      </c>
      <c r="F98" s="38">
        <v>128.41666666666666</v>
      </c>
      <c r="G98" s="39">
        <v>123.7833333333333</v>
      </c>
      <c r="H98" s="39">
        <v>120.96666666666664</v>
      </c>
      <c r="I98" s="39">
        <v>116.33333333333329</v>
      </c>
      <c r="J98" s="39">
        <v>131.23333333333332</v>
      </c>
      <c r="K98" s="39">
        <v>135.8666666666667</v>
      </c>
      <c r="L98" s="39">
        <v>138.68333333333334</v>
      </c>
      <c r="M98" s="31">
        <v>133.05000000000001</v>
      </c>
      <c r="N98" s="31">
        <v>125.6</v>
      </c>
      <c r="O98" s="309">
        <v>65392200</v>
      </c>
      <c r="P98" s="310">
        <v>3.3698806836504357E-2</v>
      </c>
    </row>
    <row r="99" spans="1:16" ht="12.75" customHeight="1">
      <c r="A99" s="31">
        <v>89</v>
      </c>
      <c r="B99" s="32" t="s">
        <v>63</v>
      </c>
      <c r="C99" s="33" t="s">
        <v>139</v>
      </c>
      <c r="D99" s="34">
        <v>45134</v>
      </c>
      <c r="E99" s="38">
        <v>952.25</v>
      </c>
      <c r="F99" s="38">
        <v>951.83333333333337</v>
      </c>
      <c r="G99" s="39">
        <v>946.51666666666677</v>
      </c>
      <c r="H99" s="39">
        <v>940.78333333333342</v>
      </c>
      <c r="I99" s="39">
        <v>935.46666666666681</v>
      </c>
      <c r="J99" s="39">
        <v>957.56666666666672</v>
      </c>
      <c r="K99" s="39">
        <v>962.88333333333333</v>
      </c>
      <c r="L99" s="39">
        <v>968.61666666666667</v>
      </c>
      <c r="M99" s="31">
        <v>957.15</v>
      </c>
      <c r="N99" s="31">
        <v>946.1</v>
      </c>
      <c r="O99" s="309">
        <v>83904100</v>
      </c>
      <c r="P99" s="310">
        <v>4.1216040746915083E-3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1349.4</v>
      </c>
      <c r="F100" s="38">
        <v>1342.7</v>
      </c>
      <c r="G100" s="39">
        <v>1332.8000000000002</v>
      </c>
      <c r="H100" s="39">
        <v>1316.2</v>
      </c>
      <c r="I100" s="39">
        <v>1306.3000000000002</v>
      </c>
      <c r="J100" s="39">
        <v>1359.3000000000002</v>
      </c>
      <c r="K100" s="39">
        <v>1369.2000000000003</v>
      </c>
      <c r="L100" s="39">
        <v>1385.8000000000002</v>
      </c>
      <c r="M100" s="31">
        <v>1352.6</v>
      </c>
      <c r="N100" s="31">
        <v>1326.1</v>
      </c>
      <c r="O100" s="309">
        <v>4179500</v>
      </c>
      <c r="P100" s="310">
        <v>4.7875523638539794E-4</v>
      </c>
    </row>
    <row r="101" spans="1:16" ht="12.75" customHeight="1">
      <c r="A101" s="31">
        <v>91</v>
      </c>
      <c r="B101" s="32" t="s">
        <v>68</v>
      </c>
      <c r="C101" s="33" t="s">
        <v>141</v>
      </c>
      <c r="D101" s="34">
        <v>45134</v>
      </c>
      <c r="E101" s="38">
        <v>595.79999999999995</v>
      </c>
      <c r="F101" s="38">
        <v>590.98333333333335</v>
      </c>
      <c r="G101" s="39">
        <v>582.11666666666667</v>
      </c>
      <c r="H101" s="39">
        <v>568.43333333333328</v>
      </c>
      <c r="I101" s="39">
        <v>559.56666666666661</v>
      </c>
      <c r="J101" s="39">
        <v>604.66666666666674</v>
      </c>
      <c r="K101" s="39">
        <v>613.53333333333353</v>
      </c>
      <c r="L101" s="39">
        <v>627.21666666666681</v>
      </c>
      <c r="M101" s="31">
        <v>599.85</v>
      </c>
      <c r="N101" s="31">
        <v>577.29999999999995</v>
      </c>
      <c r="O101" s="309">
        <v>11986500</v>
      </c>
      <c r="P101" s="310">
        <v>4.1987221280479853E-2</v>
      </c>
    </row>
    <row r="102" spans="1:16" ht="12.75" customHeight="1">
      <c r="A102" s="31">
        <v>92</v>
      </c>
      <c r="B102" s="32" t="s">
        <v>79</v>
      </c>
      <c r="C102" s="33" t="s">
        <v>142</v>
      </c>
      <c r="D102" s="34">
        <v>45134</v>
      </c>
      <c r="E102" s="38">
        <v>7.4</v>
      </c>
      <c r="F102" s="38">
        <v>7.416666666666667</v>
      </c>
      <c r="G102" s="39">
        <v>7.3333333333333339</v>
      </c>
      <c r="H102" s="39">
        <v>7.2666666666666666</v>
      </c>
      <c r="I102" s="39">
        <v>7.1833333333333336</v>
      </c>
      <c r="J102" s="39">
        <v>7.4833333333333343</v>
      </c>
      <c r="K102" s="39">
        <v>7.5666666666666682</v>
      </c>
      <c r="L102" s="39">
        <v>7.6333333333333346</v>
      </c>
      <c r="M102" s="31">
        <v>7.5</v>
      </c>
      <c r="N102" s="31">
        <v>7.35</v>
      </c>
      <c r="O102" s="309">
        <v>675120000</v>
      </c>
      <c r="P102" s="310">
        <v>7.762120850250776E-3</v>
      </c>
    </row>
    <row r="103" spans="1:16" ht="12.75" customHeight="1">
      <c r="A103" s="31">
        <v>93</v>
      </c>
      <c r="B103" s="32" t="s">
        <v>68</v>
      </c>
      <c r="C103" s="33" t="s">
        <v>143</v>
      </c>
      <c r="D103" s="34">
        <v>45134</v>
      </c>
      <c r="E103" s="38">
        <v>110.6</v>
      </c>
      <c r="F103" s="38">
        <v>111.06666666666666</v>
      </c>
      <c r="G103" s="39">
        <v>109.33333333333333</v>
      </c>
      <c r="H103" s="39">
        <v>108.06666666666666</v>
      </c>
      <c r="I103" s="39">
        <v>106.33333333333333</v>
      </c>
      <c r="J103" s="39">
        <v>112.33333333333333</v>
      </c>
      <c r="K103" s="39">
        <v>114.06666666666668</v>
      </c>
      <c r="L103" s="39">
        <v>115.33333333333333</v>
      </c>
      <c r="M103" s="31">
        <v>112.8</v>
      </c>
      <c r="N103" s="31">
        <v>109.8</v>
      </c>
      <c r="O103" s="309">
        <v>153760000</v>
      </c>
      <c r="P103" s="310">
        <v>3.2528787977359962E-4</v>
      </c>
    </row>
    <row r="104" spans="1:16" ht="12.75" customHeight="1">
      <c r="A104" s="31">
        <v>94</v>
      </c>
      <c r="B104" s="32" t="s">
        <v>63</v>
      </c>
      <c r="C104" s="33" t="s">
        <v>144</v>
      </c>
      <c r="D104" s="34">
        <v>45134</v>
      </c>
      <c r="E104" s="38">
        <v>79.55</v>
      </c>
      <c r="F104" s="38">
        <v>79.61666666666666</v>
      </c>
      <c r="G104" s="39">
        <v>78.933333333333323</v>
      </c>
      <c r="H104" s="39">
        <v>78.316666666666663</v>
      </c>
      <c r="I104" s="39">
        <v>77.633333333333326</v>
      </c>
      <c r="J104" s="39">
        <v>80.23333333333332</v>
      </c>
      <c r="K104" s="39">
        <v>80.916666666666657</v>
      </c>
      <c r="L104" s="39">
        <v>81.533333333333317</v>
      </c>
      <c r="M104" s="31">
        <v>80.3</v>
      </c>
      <c r="N104" s="31">
        <v>79</v>
      </c>
      <c r="O104" s="309">
        <v>185295000</v>
      </c>
      <c r="P104" s="310">
        <v>-4.1918581217251106E-3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45134</v>
      </c>
      <c r="E105" s="38">
        <v>124.1</v>
      </c>
      <c r="F105" s="38">
        <v>124.51666666666667</v>
      </c>
      <c r="G105" s="39">
        <v>122.83333333333333</v>
      </c>
      <c r="H105" s="39">
        <v>121.56666666666666</v>
      </c>
      <c r="I105" s="39">
        <v>119.88333333333333</v>
      </c>
      <c r="J105" s="39">
        <v>125.78333333333333</v>
      </c>
      <c r="K105" s="39">
        <v>127.46666666666667</v>
      </c>
      <c r="L105" s="39">
        <v>128.73333333333335</v>
      </c>
      <c r="M105" s="31">
        <v>126.2</v>
      </c>
      <c r="N105" s="31">
        <v>123.25</v>
      </c>
      <c r="O105" s="309">
        <v>55237500</v>
      </c>
      <c r="P105" s="310">
        <v>4.5867651235444479E-2</v>
      </c>
    </row>
    <row r="106" spans="1:16" ht="12.75" customHeight="1">
      <c r="A106" s="31">
        <v>96</v>
      </c>
      <c r="B106" s="32" t="s">
        <v>84</v>
      </c>
      <c r="C106" s="33" t="s">
        <v>146</v>
      </c>
      <c r="D106" s="34">
        <v>45134</v>
      </c>
      <c r="E106" s="38">
        <v>485.7</v>
      </c>
      <c r="F106" s="38">
        <v>490</v>
      </c>
      <c r="G106" s="39">
        <v>480.7</v>
      </c>
      <c r="H106" s="39">
        <v>475.7</v>
      </c>
      <c r="I106" s="39">
        <v>466.4</v>
      </c>
      <c r="J106" s="39">
        <v>495</v>
      </c>
      <c r="K106" s="39">
        <v>504.29999999999995</v>
      </c>
      <c r="L106" s="39">
        <v>509.3</v>
      </c>
      <c r="M106" s="31">
        <v>499.3</v>
      </c>
      <c r="N106" s="31">
        <v>485</v>
      </c>
      <c r="O106" s="309">
        <v>7844375</v>
      </c>
      <c r="P106" s="310">
        <v>1.2781821409550861E-2</v>
      </c>
    </row>
    <row r="107" spans="1:16" ht="12.75" customHeight="1">
      <c r="A107" s="31">
        <v>97</v>
      </c>
      <c r="B107" s="32" t="s">
        <v>117</v>
      </c>
      <c r="C107" s="33" t="s">
        <v>147</v>
      </c>
      <c r="D107" s="34">
        <v>45134</v>
      </c>
      <c r="E107" s="38">
        <v>385.85</v>
      </c>
      <c r="F107" s="38">
        <v>385.51666666666671</v>
      </c>
      <c r="G107" s="39">
        <v>382.68333333333339</v>
      </c>
      <c r="H107" s="39">
        <v>379.51666666666671</v>
      </c>
      <c r="I107" s="39">
        <v>376.68333333333339</v>
      </c>
      <c r="J107" s="39">
        <v>388.68333333333339</v>
      </c>
      <c r="K107" s="39">
        <v>391.51666666666677</v>
      </c>
      <c r="L107" s="39">
        <v>394.68333333333339</v>
      </c>
      <c r="M107" s="31">
        <v>388.35</v>
      </c>
      <c r="N107" s="31">
        <v>382.35</v>
      </c>
      <c r="O107" s="309">
        <v>20426000</v>
      </c>
      <c r="P107" s="310">
        <v>1.1688954928182269E-2</v>
      </c>
    </row>
    <row r="108" spans="1:16" ht="12.75" customHeight="1">
      <c r="A108" s="31">
        <v>98</v>
      </c>
      <c r="B108" s="32" t="s">
        <v>49</v>
      </c>
      <c r="C108" s="33" t="s">
        <v>148</v>
      </c>
      <c r="D108" s="34">
        <v>45134</v>
      </c>
      <c r="E108" s="38">
        <v>206.5</v>
      </c>
      <c r="F108" s="38">
        <v>207.93333333333331</v>
      </c>
      <c r="G108" s="39">
        <v>203.56666666666661</v>
      </c>
      <c r="H108" s="39">
        <v>200.6333333333333</v>
      </c>
      <c r="I108" s="39">
        <v>196.26666666666659</v>
      </c>
      <c r="J108" s="39">
        <v>210.86666666666662</v>
      </c>
      <c r="K108" s="39">
        <v>215.23333333333335</v>
      </c>
      <c r="L108" s="39">
        <v>218.16666666666663</v>
      </c>
      <c r="M108" s="31">
        <v>212.3</v>
      </c>
      <c r="N108" s="31">
        <v>205</v>
      </c>
      <c r="O108" s="309">
        <v>19441600</v>
      </c>
      <c r="P108" s="310">
        <v>-8.9130434782608695E-2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2648.95</v>
      </c>
      <c r="F109" s="38">
        <v>2677.1</v>
      </c>
      <c r="G109" s="39">
        <v>2582.35</v>
      </c>
      <c r="H109" s="39">
        <v>2515.75</v>
      </c>
      <c r="I109" s="39">
        <v>2421</v>
      </c>
      <c r="J109" s="39">
        <v>2743.7</v>
      </c>
      <c r="K109" s="39">
        <v>2838.45</v>
      </c>
      <c r="L109" s="39">
        <v>2905.0499999999997</v>
      </c>
      <c r="M109" s="31">
        <v>2771.85</v>
      </c>
      <c r="N109" s="31">
        <v>2610.5</v>
      </c>
      <c r="O109" s="309">
        <v>507300</v>
      </c>
      <c r="P109" s="310">
        <v>-3.0945558739255013E-2</v>
      </c>
    </row>
    <row r="110" spans="1:16" ht="12.75" customHeight="1">
      <c r="A110" s="31">
        <v>100</v>
      </c>
      <c r="B110" s="32" t="s">
        <v>45</v>
      </c>
      <c r="C110" s="33" t="s">
        <v>150</v>
      </c>
      <c r="D110" s="34">
        <v>45134</v>
      </c>
      <c r="E110" s="38">
        <v>2681.15</v>
      </c>
      <c r="F110" s="38">
        <v>2672.2333333333336</v>
      </c>
      <c r="G110" s="39">
        <v>2642.416666666667</v>
      </c>
      <c r="H110" s="39">
        <v>2603.6833333333334</v>
      </c>
      <c r="I110" s="39">
        <v>2573.8666666666668</v>
      </c>
      <c r="J110" s="39">
        <v>2710.9666666666672</v>
      </c>
      <c r="K110" s="39">
        <v>2740.7833333333338</v>
      </c>
      <c r="L110" s="39">
        <v>2779.5166666666673</v>
      </c>
      <c r="M110" s="31">
        <v>2702.05</v>
      </c>
      <c r="N110" s="31">
        <v>2633.5</v>
      </c>
      <c r="O110" s="309">
        <v>3807000</v>
      </c>
      <c r="P110" s="310">
        <v>1.8948365703458077E-3</v>
      </c>
    </row>
    <row r="111" spans="1:16" ht="12.75" customHeight="1">
      <c r="A111" s="31">
        <v>101</v>
      </c>
      <c r="B111" s="32" t="s">
        <v>63</v>
      </c>
      <c r="C111" s="33" t="s">
        <v>151</v>
      </c>
      <c r="D111" s="34">
        <v>45134</v>
      </c>
      <c r="E111" s="38">
        <v>1373.1</v>
      </c>
      <c r="F111" s="38">
        <v>1366.8499999999997</v>
      </c>
      <c r="G111" s="39">
        <v>1357.8499999999995</v>
      </c>
      <c r="H111" s="39">
        <v>1342.5999999999997</v>
      </c>
      <c r="I111" s="39">
        <v>1333.5999999999995</v>
      </c>
      <c r="J111" s="39">
        <v>1382.0999999999995</v>
      </c>
      <c r="K111" s="39">
        <v>1391.1</v>
      </c>
      <c r="L111" s="39">
        <v>1406.3499999999995</v>
      </c>
      <c r="M111" s="31">
        <v>1375.85</v>
      </c>
      <c r="N111" s="31">
        <v>1351.6</v>
      </c>
      <c r="O111" s="309">
        <v>20157000</v>
      </c>
      <c r="P111" s="310">
        <v>3.8596578600064743E-3</v>
      </c>
    </row>
    <row r="112" spans="1:16" ht="12.75" customHeight="1">
      <c r="A112" s="31">
        <v>102</v>
      </c>
      <c r="B112" s="32" t="s">
        <v>79</v>
      </c>
      <c r="C112" s="33" t="s">
        <v>152</v>
      </c>
      <c r="D112" s="34">
        <v>45134</v>
      </c>
      <c r="E112" s="38">
        <v>163.30000000000001</v>
      </c>
      <c r="F112" s="38">
        <v>163.18333333333331</v>
      </c>
      <c r="G112" s="39">
        <v>161.51666666666662</v>
      </c>
      <c r="H112" s="39">
        <v>159.73333333333332</v>
      </c>
      <c r="I112" s="39">
        <v>158.06666666666663</v>
      </c>
      <c r="J112" s="39">
        <v>164.96666666666661</v>
      </c>
      <c r="K112" s="39">
        <v>166.6333333333333</v>
      </c>
      <c r="L112" s="39">
        <v>168.4166666666666</v>
      </c>
      <c r="M112" s="31">
        <v>164.85</v>
      </c>
      <c r="N112" s="31">
        <v>161.4</v>
      </c>
      <c r="O112" s="309">
        <v>86727200</v>
      </c>
      <c r="P112" s="310">
        <v>4.706620646375902E-4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1334.7</v>
      </c>
      <c r="F113" s="38">
        <v>1334.2666666666667</v>
      </c>
      <c r="G113" s="39">
        <v>1323.2833333333333</v>
      </c>
      <c r="H113" s="39">
        <v>1311.8666666666666</v>
      </c>
      <c r="I113" s="39">
        <v>1300.8833333333332</v>
      </c>
      <c r="J113" s="39">
        <v>1345.6833333333334</v>
      </c>
      <c r="K113" s="39">
        <v>1356.6666666666665</v>
      </c>
      <c r="L113" s="39">
        <v>1368.0833333333335</v>
      </c>
      <c r="M113" s="31">
        <v>1345.25</v>
      </c>
      <c r="N113" s="31">
        <v>1322.85</v>
      </c>
      <c r="O113" s="309">
        <v>37642400</v>
      </c>
      <c r="P113" s="310">
        <v>-1.8942276617703785E-2</v>
      </c>
    </row>
    <row r="114" spans="1:16" ht="12.75" customHeight="1">
      <c r="A114" s="31">
        <v>104</v>
      </c>
      <c r="B114" s="32" t="s">
        <v>87</v>
      </c>
      <c r="C114" s="33" t="s">
        <v>154</v>
      </c>
      <c r="D114" s="34">
        <v>45134</v>
      </c>
      <c r="E114" s="38">
        <v>587.25</v>
      </c>
      <c r="F114" s="38">
        <v>592.25</v>
      </c>
      <c r="G114" s="39">
        <v>578.20000000000005</v>
      </c>
      <c r="H114" s="39">
        <v>569.15000000000009</v>
      </c>
      <c r="I114" s="39">
        <v>555.10000000000014</v>
      </c>
      <c r="J114" s="39">
        <v>601.29999999999995</v>
      </c>
      <c r="K114" s="39">
        <v>615.34999999999991</v>
      </c>
      <c r="L114" s="39">
        <v>624.39999999999986</v>
      </c>
      <c r="M114" s="31">
        <v>606.29999999999995</v>
      </c>
      <c r="N114" s="31">
        <v>583.20000000000005</v>
      </c>
      <c r="O114" s="309">
        <v>2646800</v>
      </c>
      <c r="P114" s="310">
        <v>-6.8618481244281798E-2</v>
      </c>
    </row>
    <row r="115" spans="1:16" ht="12.75" customHeight="1">
      <c r="A115" s="31">
        <v>105</v>
      </c>
      <c r="B115" s="32" t="s">
        <v>84</v>
      </c>
      <c r="C115" s="33" t="s">
        <v>155</v>
      </c>
      <c r="D115" s="34">
        <v>45134</v>
      </c>
      <c r="E115" s="38">
        <v>97.8</v>
      </c>
      <c r="F115" s="38">
        <v>99.266666666666652</v>
      </c>
      <c r="G115" s="39">
        <v>96.133333333333297</v>
      </c>
      <c r="H115" s="39">
        <v>94.46666666666664</v>
      </c>
      <c r="I115" s="39">
        <v>91.333333333333286</v>
      </c>
      <c r="J115" s="39">
        <v>100.93333333333331</v>
      </c>
      <c r="K115" s="39">
        <v>104.06666666666666</v>
      </c>
      <c r="L115" s="39">
        <v>105.73333333333332</v>
      </c>
      <c r="M115" s="31">
        <v>102.4</v>
      </c>
      <c r="N115" s="31">
        <v>97.6</v>
      </c>
      <c r="O115" s="309">
        <v>97080750</v>
      </c>
      <c r="P115" s="310">
        <v>3.2348367029548991E-2</v>
      </c>
    </row>
    <row r="116" spans="1:16" ht="12.75" customHeight="1">
      <c r="A116" s="31">
        <v>106</v>
      </c>
      <c r="B116" s="32" t="s">
        <v>43</v>
      </c>
      <c r="C116" s="33" t="s">
        <v>156</v>
      </c>
      <c r="D116" s="34">
        <v>45134</v>
      </c>
      <c r="E116" s="38">
        <v>757.65</v>
      </c>
      <c r="F116" s="38">
        <v>757.33333333333337</v>
      </c>
      <c r="G116" s="39">
        <v>751.81666666666672</v>
      </c>
      <c r="H116" s="39">
        <v>745.98333333333335</v>
      </c>
      <c r="I116" s="39">
        <v>740.4666666666667</v>
      </c>
      <c r="J116" s="39">
        <v>763.16666666666674</v>
      </c>
      <c r="K116" s="39">
        <v>768.68333333333339</v>
      </c>
      <c r="L116" s="39">
        <v>774.51666666666677</v>
      </c>
      <c r="M116" s="31">
        <v>762.85</v>
      </c>
      <c r="N116" s="31">
        <v>751.5</v>
      </c>
      <c r="O116" s="309">
        <v>3178500</v>
      </c>
      <c r="P116" s="310">
        <v>4.3130006161429448E-3</v>
      </c>
    </row>
    <row r="117" spans="1:16" ht="12.75" customHeight="1">
      <c r="A117" s="31">
        <v>107</v>
      </c>
      <c r="B117" s="32" t="s">
        <v>45</v>
      </c>
      <c r="C117" s="33" t="s">
        <v>157</v>
      </c>
      <c r="D117" s="34">
        <v>45134</v>
      </c>
      <c r="E117" s="38">
        <v>617.04999999999995</v>
      </c>
      <c r="F117" s="38">
        <v>621.68333333333328</v>
      </c>
      <c r="G117" s="39">
        <v>610.96666666666658</v>
      </c>
      <c r="H117" s="39">
        <v>604.88333333333333</v>
      </c>
      <c r="I117" s="39">
        <v>594.16666666666663</v>
      </c>
      <c r="J117" s="39">
        <v>627.76666666666654</v>
      </c>
      <c r="K117" s="39">
        <v>638.48333333333323</v>
      </c>
      <c r="L117" s="39">
        <v>644.56666666666649</v>
      </c>
      <c r="M117" s="31">
        <v>632.4</v>
      </c>
      <c r="N117" s="31">
        <v>615.6</v>
      </c>
      <c r="O117" s="309">
        <v>14267750</v>
      </c>
      <c r="P117" s="310">
        <v>5.5199637610819904E-2</v>
      </c>
    </row>
    <row r="118" spans="1:16" ht="12.75" customHeight="1">
      <c r="A118" s="31">
        <v>108</v>
      </c>
      <c r="B118" s="32" t="s">
        <v>59</v>
      </c>
      <c r="C118" s="33" t="s">
        <v>158</v>
      </c>
      <c r="D118" s="34">
        <v>45134</v>
      </c>
      <c r="E118" s="38">
        <v>468.25</v>
      </c>
      <c r="F118" s="38">
        <v>468.8</v>
      </c>
      <c r="G118" s="39">
        <v>465.45000000000005</v>
      </c>
      <c r="H118" s="39">
        <v>462.65000000000003</v>
      </c>
      <c r="I118" s="39">
        <v>459.30000000000007</v>
      </c>
      <c r="J118" s="39">
        <v>471.6</v>
      </c>
      <c r="K118" s="39">
        <v>474.95000000000005</v>
      </c>
      <c r="L118" s="39">
        <v>477.75</v>
      </c>
      <c r="M118" s="31">
        <v>472.15</v>
      </c>
      <c r="N118" s="31">
        <v>466</v>
      </c>
      <c r="O118" s="309">
        <v>71188800</v>
      </c>
      <c r="P118" s="310">
        <v>1.6077096987827992E-2</v>
      </c>
    </row>
    <row r="119" spans="1:16" ht="12.75" customHeight="1">
      <c r="A119" s="31">
        <v>109</v>
      </c>
      <c r="B119" s="32" t="s">
        <v>133</v>
      </c>
      <c r="C119" s="33" t="s">
        <v>159</v>
      </c>
      <c r="D119" s="34">
        <v>45134</v>
      </c>
      <c r="E119" s="38">
        <v>629.65</v>
      </c>
      <c r="F119" s="38">
        <v>625.63333333333333</v>
      </c>
      <c r="G119" s="39">
        <v>615.01666666666665</v>
      </c>
      <c r="H119" s="39">
        <v>600.38333333333333</v>
      </c>
      <c r="I119" s="39">
        <v>589.76666666666665</v>
      </c>
      <c r="J119" s="39">
        <v>640.26666666666665</v>
      </c>
      <c r="K119" s="39">
        <v>650.88333333333321</v>
      </c>
      <c r="L119" s="39">
        <v>665.51666666666665</v>
      </c>
      <c r="M119" s="31">
        <v>636.25</v>
      </c>
      <c r="N119" s="31">
        <v>611</v>
      </c>
      <c r="O119" s="309">
        <v>27897500</v>
      </c>
      <c r="P119" s="310">
        <v>2.6823096388313778E-2</v>
      </c>
    </row>
    <row r="120" spans="1:16" ht="12.75" customHeight="1">
      <c r="A120" s="31">
        <v>110</v>
      </c>
      <c r="B120" s="32" t="s">
        <v>49</v>
      </c>
      <c r="C120" s="33" t="s">
        <v>160</v>
      </c>
      <c r="D120" s="34">
        <v>45134</v>
      </c>
      <c r="E120" s="38">
        <v>3310</v>
      </c>
      <c r="F120" s="38">
        <v>3305.4</v>
      </c>
      <c r="G120" s="39">
        <v>3292.8</v>
      </c>
      <c r="H120" s="39">
        <v>3275.6</v>
      </c>
      <c r="I120" s="39">
        <v>3263</v>
      </c>
      <c r="J120" s="39">
        <v>3322.6000000000004</v>
      </c>
      <c r="K120" s="39">
        <v>3335.2</v>
      </c>
      <c r="L120" s="39">
        <v>3352.4000000000005</v>
      </c>
      <c r="M120" s="31">
        <v>3318</v>
      </c>
      <c r="N120" s="31">
        <v>3288.2</v>
      </c>
      <c r="O120" s="309">
        <v>301250</v>
      </c>
      <c r="P120" s="310">
        <v>-1.2295081967213115E-2</v>
      </c>
    </row>
    <row r="121" spans="1:16" ht="12.75" customHeight="1">
      <c r="A121" s="31">
        <v>111</v>
      </c>
      <c r="B121" s="32" t="s">
        <v>133</v>
      </c>
      <c r="C121" s="33" t="s">
        <v>161</v>
      </c>
      <c r="D121" s="34">
        <v>45134</v>
      </c>
      <c r="E121" s="38">
        <v>807.45</v>
      </c>
      <c r="F121" s="38">
        <v>800.95000000000016</v>
      </c>
      <c r="G121" s="39">
        <v>791.5500000000003</v>
      </c>
      <c r="H121" s="39">
        <v>775.65000000000009</v>
      </c>
      <c r="I121" s="39">
        <v>766.25000000000023</v>
      </c>
      <c r="J121" s="39">
        <v>816.85000000000036</v>
      </c>
      <c r="K121" s="39">
        <v>826.25000000000023</v>
      </c>
      <c r="L121" s="39">
        <v>842.15000000000043</v>
      </c>
      <c r="M121" s="31">
        <v>810.35</v>
      </c>
      <c r="N121" s="31">
        <v>785.05</v>
      </c>
      <c r="O121" s="309">
        <v>30827250</v>
      </c>
      <c r="P121" s="310">
        <v>2.2477947432051226E-2</v>
      </c>
    </row>
    <row r="122" spans="1:16" ht="12.75" customHeight="1">
      <c r="A122" s="31">
        <v>112</v>
      </c>
      <c r="B122" s="32" t="s">
        <v>45</v>
      </c>
      <c r="C122" s="33" t="s">
        <v>162</v>
      </c>
      <c r="D122" s="34">
        <v>45134</v>
      </c>
      <c r="E122" s="38">
        <v>475.7</v>
      </c>
      <c r="F122" s="38">
        <v>480.31666666666666</v>
      </c>
      <c r="G122" s="39">
        <v>469.63333333333333</v>
      </c>
      <c r="H122" s="39">
        <v>463.56666666666666</v>
      </c>
      <c r="I122" s="39">
        <v>452.88333333333333</v>
      </c>
      <c r="J122" s="39">
        <v>486.38333333333333</v>
      </c>
      <c r="K122" s="39">
        <v>497.06666666666661</v>
      </c>
      <c r="L122" s="39">
        <v>503.13333333333333</v>
      </c>
      <c r="M122" s="31">
        <v>491</v>
      </c>
      <c r="N122" s="31">
        <v>474.25</v>
      </c>
      <c r="O122" s="309">
        <v>20950000</v>
      </c>
      <c r="P122" s="310">
        <v>6.9696196068419702E-2</v>
      </c>
    </row>
    <row r="123" spans="1:16" ht="12.75" customHeight="1">
      <c r="A123" s="31">
        <v>113</v>
      </c>
      <c r="B123" s="32" t="s">
        <v>63</v>
      </c>
      <c r="C123" s="33" t="s">
        <v>163</v>
      </c>
      <c r="D123" s="34">
        <v>45134</v>
      </c>
      <c r="E123" s="38">
        <v>1873.3</v>
      </c>
      <c r="F123" s="38">
        <v>1868.25</v>
      </c>
      <c r="G123" s="39">
        <v>1858.75</v>
      </c>
      <c r="H123" s="39">
        <v>1844.2</v>
      </c>
      <c r="I123" s="39">
        <v>1834.7</v>
      </c>
      <c r="J123" s="39">
        <v>1882.8</v>
      </c>
      <c r="K123" s="39">
        <v>1892.3</v>
      </c>
      <c r="L123" s="39">
        <v>1906.85</v>
      </c>
      <c r="M123" s="31">
        <v>1877.75</v>
      </c>
      <c r="N123" s="31">
        <v>1853.7</v>
      </c>
      <c r="O123" s="309">
        <v>25783200</v>
      </c>
      <c r="P123" s="310">
        <v>9.6488205256727543E-3</v>
      </c>
    </row>
    <row r="124" spans="1:16" ht="12.75" customHeight="1">
      <c r="A124" s="31">
        <v>114</v>
      </c>
      <c r="B124" s="32" t="s">
        <v>68</v>
      </c>
      <c r="C124" s="33" t="s">
        <v>164</v>
      </c>
      <c r="D124" s="34">
        <v>45134</v>
      </c>
      <c r="E124" s="38">
        <v>131.15</v>
      </c>
      <c r="F124" s="38">
        <v>130.5</v>
      </c>
      <c r="G124" s="39">
        <v>129.30000000000001</v>
      </c>
      <c r="H124" s="39">
        <v>127.45000000000002</v>
      </c>
      <c r="I124" s="39">
        <v>126.25000000000003</v>
      </c>
      <c r="J124" s="39">
        <v>132.35</v>
      </c>
      <c r="K124" s="39">
        <v>133.54999999999998</v>
      </c>
      <c r="L124" s="39">
        <v>135.39999999999998</v>
      </c>
      <c r="M124" s="31">
        <v>131.69999999999999</v>
      </c>
      <c r="N124" s="31">
        <v>128.65</v>
      </c>
      <c r="O124" s="309">
        <v>86420016</v>
      </c>
      <c r="P124" s="310">
        <v>1.6799664006719867E-2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45134</v>
      </c>
      <c r="E125" s="38">
        <v>2358.1999999999998</v>
      </c>
      <c r="F125" s="38">
        <v>2351.7166666666667</v>
      </c>
      <c r="G125" s="39">
        <v>2336.9333333333334</v>
      </c>
      <c r="H125" s="39">
        <v>2315.6666666666665</v>
      </c>
      <c r="I125" s="39">
        <v>2300.8833333333332</v>
      </c>
      <c r="J125" s="39">
        <v>2372.9833333333336</v>
      </c>
      <c r="K125" s="39">
        <v>2387.7666666666673</v>
      </c>
      <c r="L125" s="39">
        <v>2409.0333333333338</v>
      </c>
      <c r="M125" s="31">
        <v>2366.5</v>
      </c>
      <c r="N125" s="31">
        <v>2330.4499999999998</v>
      </c>
      <c r="O125" s="309">
        <v>860100</v>
      </c>
      <c r="P125" s="310">
        <v>0.12608012568735272</v>
      </c>
    </row>
    <row r="126" spans="1:16" ht="12.75" customHeight="1">
      <c r="A126" s="31">
        <v>116</v>
      </c>
      <c r="B126" s="32" t="s">
        <v>43</v>
      </c>
      <c r="C126" s="33" t="s">
        <v>166</v>
      </c>
      <c r="D126" s="34">
        <v>45134</v>
      </c>
      <c r="E126" s="38">
        <v>353.3</v>
      </c>
      <c r="F126" s="38">
        <v>355.7</v>
      </c>
      <c r="G126" s="39">
        <v>349.84999999999997</v>
      </c>
      <c r="H126" s="39">
        <v>346.4</v>
      </c>
      <c r="I126" s="39">
        <v>340.54999999999995</v>
      </c>
      <c r="J126" s="39">
        <v>359.15</v>
      </c>
      <c r="K126" s="39">
        <v>365</v>
      </c>
      <c r="L126" s="39">
        <v>368.45</v>
      </c>
      <c r="M126" s="31">
        <v>361.55</v>
      </c>
      <c r="N126" s="31">
        <v>352.25</v>
      </c>
      <c r="O126" s="309">
        <v>15662100</v>
      </c>
      <c r="P126" s="310">
        <v>8.1211125454758837E-2</v>
      </c>
    </row>
    <row r="127" spans="1:16" ht="12.75" customHeight="1">
      <c r="A127" s="31">
        <v>117</v>
      </c>
      <c r="B127" s="32" t="s">
        <v>68</v>
      </c>
      <c r="C127" s="33" t="s">
        <v>167</v>
      </c>
      <c r="D127" s="34">
        <v>45134</v>
      </c>
      <c r="E127" s="38">
        <v>391.65</v>
      </c>
      <c r="F127" s="38">
        <v>391.5333333333333</v>
      </c>
      <c r="G127" s="39">
        <v>388.56666666666661</v>
      </c>
      <c r="H127" s="39">
        <v>385.48333333333329</v>
      </c>
      <c r="I127" s="39">
        <v>382.51666666666659</v>
      </c>
      <c r="J127" s="39">
        <v>394.61666666666662</v>
      </c>
      <c r="K127" s="39">
        <v>397.58333333333331</v>
      </c>
      <c r="L127" s="39">
        <v>400.66666666666663</v>
      </c>
      <c r="M127" s="31">
        <v>394.5</v>
      </c>
      <c r="N127" s="31">
        <v>388.45</v>
      </c>
      <c r="O127" s="309">
        <v>22222000</v>
      </c>
      <c r="P127" s="310">
        <v>-2.4241335966959958E-3</v>
      </c>
    </row>
    <row r="128" spans="1:16" ht="12.75" customHeight="1">
      <c r="A128" s="31">
        <v>118</v>
      </c>
      <c r="B128" s="32" t="s">
        <v>41</v>
      </c>
      <c r="C128" s="33" t="s">
        <v>168</v>
      </c>
      <c r="D128" s="34">
        <v>45134</v>
      </c>
      <c r="E128" s="38">
        <v>2454.85</v>
      </c>
      <c r="F128" s="38">
        <v>2453.7333333333331</v>
      </c>
      <c r="G128" s="39">
        <v>2432.0666666666662</v>
      </c>
      <c r="H128" s="39">
        <v>2409.2833333333328</v>
      </c>
      <c r="I128" s="39">
        <v>2387.6166666666659</v>
      </c>
      <c r="J128" s="39">
        <v>2476.5166666666664</v>
      </c>
      <c r="K128" s="39">
        <v>2498.1833333333334</v>
      </c>
      <c r="L128" s="39">
        <v>2520.9666666666667</v>
      </c>
      <c r="M128" s="31">
        <v>2475.4</v>
      </c>
      <c r="N128" s="31">
        <v>2430.9499999999998</v>
      </c>
      <c r="O128" s="309">
        <v>10035600</v>
      </c>
      <c r="P128" s="310">
        <v>3.4032951067973168E-2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4958.1499999999996</v>
      </c>
      <c r="F129" s="38">
        <v>4988.9666666666662</v>
      </c>
      <c r="G129" s="39">
        <v>4894.1833333333325</v>
      </c>
      <c r="H129" s="39">
        <v>4830.2166666666662</v>
      </c>
      <c r="I129" s="39">
        <v>4735.4333333333325</v>
      </c>
      <c r="J129" s="39">
        <v>5052.9333333333325</v>
      </c>
      <c r="K129" s="39">
        <v>5147.7166666666672</v>
      </c>
      <c r="L129" s="39">
        <v>5211.6833333333325</v>
      </c>
      <c r="M129" s="31">
        <v>5083.75</v>
      </c>
      <c r="N129" s="31">
        <v>4925</v>
      </c>
      <c r="O129" s="309">
        <v>2391750</v>
      </c>
      <c r="P129" s="310">
        <v>4.134012539184953E-2</v>
      </c>
    </row>
    <row r="130" spans="1:16" ht="12.75" customHeight="1">
      <c r="A130" s="31">
        <v>120</v>
      </c>
      <c r="B130" s="32" t="s">
        <v>87</v>
      </c>
      <c r="C130" s="33" t="s">
        <v>170</v>
      </c>
      <c r="D130" s="34">
        <v>45134</v>
      </c>
      <c r="E130" s="38">
        <v>3886.65</v>
      </c>
      <c r="F130" s="38">
        <v>3882.35</v>
      </c>
      <c r="G130" s="39">
        <v>3821.35</v>
      </c>
      <c r="H130" s="39">
        <v>3756.05</v>
      </c>
      <c r="I130" s="39">
        <v>3695.05</v>
      </c>
      <c r="J130" s="39">
        <v>3947.6499999999996</v>
      </c>
      <c r="K130" s="39">
        <v>4008.6499999999996</v>
      </c>
      <c r="L130" s="39">
        <v>4073.9499999999994</v>
      </c>
      <c r="M130" s="31">
        <v>3943.35</v>
      </c>
      <c r="N130" s="31">
        <v>3817.05</v>
      </c>
      <c r="O130" s="309">
        <v>1156600</v>
      </c>
      <c r="P130" s="310">
        <v>4.7075864566358865E-2</v>
      </c>
    </row>
    <row r="131" spans="1:16" ht="12.75" customHeight="1">
      <c r="A131" s="31">
        <v>121</v>
      </c>
      <c r="B131" s="32" t="s">
        <v>43</v>
      </c>
      <c r="C131" s="33" t="s">
        <v>171</v>
      </c>
      <c r="D131" s="34">
        <v>45134</v>
      </c>
      <c r="E131" s="38">
        <v>901.3</v>
      </c>
      <c r="F131" s="38">
        <v>902.35</v>
      </c>
      <c r="G131" s="39">
        <v>895.7</v>
      </c>
      <c r="H131" s="39">
        <v>890.1</v>
      </c>
      <c r="I131" s="39">
        <v>883.45</v>
      </c>
      <c r="J131" s="39">
        <v>907.95</v>
      </c>
      <c r="K131" s="39">
        <v>914.59999999999991</v>
      </c>
      <c r="L131" s="39">
        <v>920.2</v>
      </c>
      <c r="M131" s="31">
        <v>909</v>
      </c>
      <c r="N131" s="31">
        <v>896.75</v>
      </c>
      <c r="O131" s="309">
        <v>5224100</v>
      </c>
      <c r="P131" s="310">
        <v>-3.7283190144269734E-3</v>
      </c>
    </row>
    <row r="132" spans="1:16" ht="12.75" customHeight="1">
      <c r="A132" s="31">
        <v>122</v>
      </c>
      <c r="B132" s="32" t="s">
        <v>56</v>
      </c>
      <c r="C132" s="33" t="s">
        <v>172</v>
      </c>
      <c r="D132" s="34">
        <v>45134</v>
      </c>
      <c r="E132" s="38">
        <v>1537.75</v>
      </c>
      <c r="F132" s="38">
        <v>1544.2833333333335</v>
      </c>
      <c r="G132" s="39">
        <v>1525.2666666666671</v>
      </c>
      <c r="H132" s="39">
        <v>1512.7833333333335</v>
      </c>
      <c r="I132" s="39">
        <v>1493.7666666666671</v>
      </c>
      <c r="J132" s="39">
        <v>1556.7666666666671</v>
      </c>
      <c r="K132" s="39">
        <v>1575.7833333333335</v>
      </c>
      <c r="L132" s="39">
        <v>1588.2666666666671</v>
      </c>
      <c r="M132" s="31">
        <v>1563.3</v>
      </c>
      <c r="N132" s="31">
        <v>1531.8</v>
      </c>
      <c r="O132" s="309">
        <v>15651300</v>
      </c>
      <c r="P132" s="310">
        <v>-9.7874224977856517E-3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327.2</v>
      </c>
      <c r="F133" s="38">
        <v>325.93333333333334</v>
      </c>
      <c r="G133" s="39">
        <v>323.01666666666665</v>
      </c>
      <c r="H133" s="39">
        <v>318.83333333333331</v>
      </c>
      <c r="I133" s="39">
        <v>315.91666666666663</v>
      </c>
      <c r="J133" s="39">
        <v>330.11666666666667</v>
      </c>
      <c r="K133" s="39">
        <v>333.0333333333333</v>
      </c>
      <c r="L133" s="39">
        <v>337.2166666666667</v>
      </c>
      <c r="M133" s="31">
        <v>328.85</v>
      </c>
      <c r="N133" s="31">
        <v>321.75</v>
      </c>
      <c r="O133" s="309">
        <v>28948000</v>
      </c>
      <c r="P133" s="310">
        <v>5.3880879568952961E-2</v>
      </c>
    </row>
    <row r="134" spans="1:16" ht="12.75" customHeight="1">
      <c r="A134" s="31">
        <v>124</v>
      </c>
      <c r="B134" s="32" t="s">
        <v>68</v>
      </c>
      <c r="C134" s="33" t="s">
        <v>174</v>
      </c>
      <c r="D134" s="34">
        <v>45134</v>
      </c>
      <c r="E134" s="38">
        <v>132.44999999999999</v>
      </c>
      <c r="F134" s="38">
        <v>131.03333333333333</v>
      </c>
      <c r="G134" s="39">
        <v>129.06666666666666</v>
      </c>
      <c r="H134" s="39">
        <v>125.68333333333334</v>
      </c>
      <c r="I134" s="39">
        <v>123.71666666666667</v>
      </c>
      <c r="J134" s="39">
        <v>134.41666666666666</v>
      </c>
      <c r="K134" s="39">
        <v>136.3833333333333</v>
      </c>
      <c r="L134" s="39">
        <v>139.76666666666665</v>
      </c>
      <c r="M134" s="31">
        <v>133</v>
      </c>
      <c r="N134" s="31">
        <v>127.65</v>
      </c>
      <c r="O134" s="309">
        <v>71040000</v>
      </c>
      <c r="P134" s="310">
        <v>3.3898305084745762E-3</v>
      </c>
    </row>
    <row r="135" spans="1:16" ht="12.75" customHeight="1">
      <c r="A135" s="31">
        <v>125</v>
      </c>
      <c r="B135" s="32" t="s">
        <v>59</v>
      </c>
      <c r="C135" s="33" t="s">
        <v>175</v>
      </c>
      <c r="D135" s="34">
        <v>45134</v>
      </c>
      <c r="E135" s="38">
        <v>528.95000000000005</v>
      </c>
      <c r="F135" s="38">
        <v>525.9</v>
      </c>
      <c r="G135" s="39">
        <v>520.84999999999991</v>
      </c>
      <c r="H135" s="39">
        <v>512.74999999999989</v>
      </c>
      <c r="I135" s="39">
        <v>507.69999999999982</v>
      </c>
      <c r="J135" s="39">
        <v>534</v>
      </c>
      <c r="K135" s="39">
        <v>539.04999999999995</v>
      </c>
      <c r="L135" s="39">
        <v>547.15000000000009</v>
      </c>
      <c r="M135" s="31">
        <v>530.95000000000005</v>
      </c>
      <c r="N135" s="31">
        <v>517.79999999999995</v>
      </c>
      <c r="O135" s="309">
        <v>9984000</v>
      </c>
      <c r="P135" s="310">
        <v>-5.1311288483466361E-2</v>
      </c>
    </row>
    <row r="136" spans="1:16" ht="12.75" customHeight="1">
      <c r="A136" s="31">
        <v>126</v>
      </c>
      <c r="B136" s="32" t="s">
        <v>56</v>
      </c>
      <c r="C136" s="33" t="s">
        <v>176</v>
      </c>
      <c r="D136" s="34">
        <v>45134</v>
      </c>
      <c r="E136" s="38">
        <v>9781.2000000000007</v>
      </c>
      <c r="F136" s="38">
        <v>9839.2833333333347</v>
      </c>
      <c r="G136" s="39">
        <v>9708.716666666669</v>
      </c>
      <c r="H136" s="39">
        <v>9636.2333333333336</v>
      </c>
      <c r="I136" s="39">
        <v>9505.6666666666679</v>
      </c>
      <c r="J136" s="39">
        <v>9911.7666666666701</v>
      </c>
      <c r="K136" s="39">
        <v>10042.333333333336</v>
      </c>
      <c r="L136" s="39">
        <v>10114.816666666671</v>
      </c>
      <c r="M136" s="31">
        <v>9969.85</v>
      </c>
      <c r="N136" s="31">
        <v>9766.7999999999993</v>
      </c>
      <c r="O136" s="309">
        <v>2133500</v>
      </c>
      <c r="P136" s="310">
        <v>-2.9907939623346883E-3</v>
      </c>
    </row>
    <row r="137" spans="1:16" ht="12.75" customHeight="1">
      <c r="A137" s="31">
        <v>127</v>
      </c>
      <c r="B137" s="32" t="s">
        <v>59</v>
      </c>
      <c r="C137" s="33" t="s">
        <v>177</v>
      </c>
      <c r="D137" s="34">
        <v>45134</v>
      </c>
      <c r="E137" s="38">
        <v>919.85</v>
      </c>
      <c r="F137" s="38">
        <v>918.05000000000007</v>
      </c>
      <c r="G137" s="39">
        <v>910.20000000000016</v>
      </c>
      <c r="H137" s="39">
        <v>900.55000000000007</v>
      </c>
      <c r="I137" s="39">
        <v>892.70000000000016</v>
      </c>
      <c r="J137" s="39">
        <v>927.70000000000016</v>
      </c>
      <c r="K137" s="39">
        <v>935.55000000000007</v>
      </c>
      <c r="L137" s="39">
        <v>945.20000000000016</v>
      </c>
      <c r="M137" s="31">
        <v>925.9</v>
      </c>
      <c r="N137" s="31">
        <v>908.4</v>
      </c>
      <c r="O137" s="309">
        <v>10010000</v>
      </c>
      <c r="P137" s="310">
        <v>1.2389380530973451E-2</v>
      </c>
    </row>
    <row r="138" spans="1:16" ht="12.75" customHeight="1">
      <c r="A138" s="31">
        <v>128</v>
      </c>
      <c r="B138" s="32" t="s">
        <v>45</v>
      </c>
      <c r="C138" s="33" t="s">
        <v>178</v>
      </c>
      <c r="D138" s="34">
        <v>45134</v>
      </c>
      <c r="E138" s="38">
        <v>1582.45</v>
      </c>
      <c r="F138" s="38">
        <v>1592.6166666666668</v>
      </c>
      <c r="G138" s="39">
        <v>1567.3833333333337</v>
      </c>
      <c r="H138" s="39">
        <v>1552.3166666666668</v>
      </c>
      <c r="I138" s="39">
        <v>1527.0833333333337</v>
      </c>
      <c r="J138" s="39">
        <v>1607.6833333333336</v>
      </c>
      <c r="K138" s="39">
        <v>1632.9166666666667</v>
      </c>
      <c r="L138" s="39">
        <v>1647.9833333333336</v>
      </c>
      <c r="M138" s="31">
        <v>1617.85</v>
      </c>
      <c r="N138" s="31">
        <v>1577.55</v>
      </c>
      <c r="O138" s="309">
        <v>2038000</v>
      </c>
      <c r="P138" s="310">
        <v>-2.9354207436399216E-3</v>
      </c>
    </row>
    <row r="139" spans="1:16" ht="12.75" customHeight="1">
      <c r="A139" s="31">
        <v>129</v>
      </c>
      <c r="B139" s="32" t="s">
        <v>43</v>
      </c>
      <c r="C139" s="33" t="s">
        <v>179</v>
      </c>
      <c r="D139" s="34">
        <v>45134</v>
      </c>
      <c r="E139" s="38">
        <v>1454.85</v>
      </c>
      <c r="F139" s="38">
        <v>1460.5666666666666</v>
      </c>
      <c r="G139" s="39">
        <v>1442.6333333333332</v>
      </c>
      <c r="H139" s="39">
        <v>1430.4166666666665</v>
      </c>
      <c r="I139" s="39">
        <v>1412.4833333333331</v>
      </c>
      <c r="J139" s="39">
        <v>1472.7833333333333</v>
      </c>
      <c r="K139" s="39">
        <v>1490.7166666666667</v>
      </c>
      <c r="L139" s="39">
        <v>1502.9333333333334</v>
      </c>
      <c r="M139" s="31">
        <v>1478.5</v>
      </c>
      <c r="N139" s="31">
        <v>1448.35</v>
      </c>
      <c r="O139" s="309">
        <v>1538800</v>
      </c>
      <c r="P139" s="310">
        <v>1.7724867724867723E-2</v>
      </c>
    </row>
    <row r="140" spans="1:16" ht="12.75" customHeight="1">
      <c r="A140" s="31">
        <v>130</v>
      </c>
      <c r="B140" s="32" t="s">
        <v>68</v>
      </c>
      <c r="C140" s="33" t="s">
        <v>180</v>
      </c>
      <c r="D140" s="34">
        <v>45134</v>
      </c>
      <c r="E140" s="38">
        <v>814</v>
      </c>
      <c r="F140" s="38">
        <v>811.80000000000007</v>
      </c>
      <c r="G140" s="39">
        <v>805.60000000000014</v>
      </c>
      <c r="H140" s="39">
        <v>797.2</v>
      </c>
      <c r="I140" s="39">
        <v>791.00000000000011</v>
      </c>
      <c r="J140" s="39">
        <v>820.20000000000016</v>
      </c>
      <c r="K140" s="39">
        <v>826.4000000000002</v>
      </c>
      <c r="L140" s="39">
        <v>834.80000000000018</v>
      </c>
      <c r="M140" s="31">
        <v>818</v>
      </c>
      <c r="N140" s="31">
        <v>803.4</v>
      </c>
      <c r="O140" s="309">
        <v>5352800</v>
      </c>
      <c r="P140" s="310">
        <v>-1.8914956011730204E-2</v>
      </c>
    </row>
    <row r="141" spans="1:16" ht="12.75" customHeight="1">
      <c r="A141" s="31">
        <v>131</v>
      </c>
      <c r="B141" s="32" t="s">
        <v>84</v>
      </c>
      <c r="C141" s="33" t="s">
        <v>181</v>
      </c>
      <c r="D141" s="34">
        <v>45134</v>
      </c>
      <c r="E141" s="38">
        <v>1104.6500000000001</v>
      </c>
      <c r="F141" s="38">
        <v>1107</v>
      </c>
      <c r="G141" s="39">
        <v>1092.45</v>
      </c>
      <c r="H141" s="39">
        <v>1080.25</v>
      </c>
      <c r="I141" s="39">
        <v>1065.7</v>
      </c>
      <c r="J141" s="39">
        <v>1119.2</v>
      </c>
      <c r="K141" s="39">
        <v>1133.7500000000002</v>
      </c>
      <c r="L141" s="39">
        <v>1145.95</v>
      </c>
      <c r="M141" s="31">
        <v>1121.55</v>
      </c>
      <c r="N141" s="31">
        <v>1094.8</v>
      </c>
      <c r="O141" s="309">
        <v>2264800</v>
      </c>
      <c r="P141" s="310">
        <v>-2.6478679504814306E-2</v>
      </c>
    </row>
    <row r="142" spans="1:16" ht="12.75" customHeight="1">
      <c r="A142" s="31">
        <v>132</v>
      </c>
      <c r="B142" s="32" t="s">
        <v>56</v>
      </c>
      <c r="C142" s="33" t="s">
        <v>182</v>
      </c>
      <c r="D142" s="34">
        <v>45134</v>
      </c>
      <c r="E142" s="38">
        <v>91.1</v>
      </c>
      <c r="F142" s="38">
        <v>91.5</v>
      </c>
      <c r="G142" s="39">
        <v>90.25</v>
      </c>
      <c r="H142" s="39">
        <v>89.4</v>
      </c>
      <c r="I142" s="39">
        <v>88.15</v>
      </c>
      <c r="J142" s="39">
        <v>92.35</v>
      </c>
      <c r="K142" s="39">
        <v>93.6</v>
      </c>
      <c r="L142" s="39">
        <v>94.449999999999989</v>
      </c>
      <c r="M142" s="31">
        <v>92.75</v>
      </c>
      <c r="N142" s="31">
        <v>90.65</v>
      </c>
      <c r="O142" s="309">
        <v>73449500</v>
      </c>
      <c r="P142" s="310">
        <v>3.979037267080745E-3</v>
      </c>
    </row>
    <row r="143" spans="1:16" ht="12.75" customHeight="1">
      <c r="A143" s="31">
        <v>133</v>
      </c>
      <c r="B143" s="32" t="s">
        <v>87</v>
      </c>
      <c r="C143" s="33" t="s">
        <v>183</v>
      </c>
      <c r="D143" s="34">
        <v>45134</v>
      </c>
      <c r="E143" s="38">
        <v>1893.35</v>
      </c>
      <c r="F143" s="38">
        <v>1884.1333333333332</v>
      </c>
      <c r="G143" s="39">
        <v>1868.6666666666665</v>
      </c>
      <c r="H143" s="39">
        <v>1843.9833333333333</v>
      </c>
      <c r="I143" s="39">
        <v>1828.5166666666667</v>
      </c>
      <c r="J143" s="39">
        <v>1908.8166666666664</v>
      </c>
      <c r="K143" s="39">
        <v>1924.2833333333331</v>
      </c>
      <c r="L143" s="39">
        <v>1948.9666666666662</v>
      </c>
      <c r="M143" s="31">
        <v>1899.6</v>
      </c>
      <c r="N143" s="31">
        <v>1859.45</v>
      </c>
      <c r="O143" s="309">
        <v>2982925</v>
      </c>
      <c r="P143" s="310">
        <v>2.368818422046055E-2</v>
      </c>
    </row>
    <row r="144" spans="1:16" ht="12.75" customHeight="1">
      <c r="A144" s="31">
        <v>134</v>
      </c>
      <c r="B144" s="32" t="s">
        <v>56</v>
      </c>
      <c r="C144" s="33" t="s">
        <v>184</v>
      </c>
      <c r="D144" s="34">
        <v>45134</v>
      </c>
      <c r="E144" s="38">
        <v>100973.65</v>
      </c>
      <c r="F144" s="38">
        <v>101313.43333333333</v>
      </c>
      <c r="G144" s="39">
        <v>100426.86666666667</v>
      </c>
      <c r="H144" s="39">
        <v>99880.083333333328</v>
      </c>
      <c r="I144" s="39">
        <v>98993.516666666663</v>
      </c>
      <c r="J144" s="39">
        <v>101860.21666666667</v>
      </c>
      <c r="K144" s="39">
        <v>102746.78333333335</v>
      </c>
      <c r="L144" s="39">
        <v>103293.56666666668</v>
      </c>
      <c r="M144" s="31">
        <v>102200</v>
      </c>
      <c r="N144" s="31">
        <v>100766.65</v>
      </c>
      <c r="O144" s="309">
        <v>51950</v>
      </c>
      <c r="P144" s="310">
        <v>-9.6153846153846159E-4</v>
      </c>
    </row>
    <row r="145" spans="1:16" ht="12.75" customHeight="1">
      <c r="A145" s="31">
        <v>135</v>
      </c>
      <c r="B145" s="32" t="s">
        <v>68</v>
      </c>
      <c r="C145" s="33" t="s">
        <v>185</v>
      </c>
      <c r="D145" s="34">
        <v>45134</v>
      </c>
      <c r="E145" s="38">
        <v>1260.6500000000001</v>
      </c>
      <c r="F145" s="38">
        <v>1258.2</v>
      </c>
      <c r="G145" s="39">
        <v>1250.4000000000001</v>
      </c>
      <c r="H145" s="39">
        <v>1240.1500000000001</v>
      </c>
      <c r="I145" s="39">
        <v>1232.3500000000001</v>
      </c>
      <c r="J145" s="39">
        <v>1268.45</v>
      </c>
      <c r="K145" s="39">
        <v>1276.2499999999998</v>
      </c>
      <c r="L145" s="39">
        <v>1286.5</v>
      </c>
      <c r="M145" s="31">
        <v>1266</v>
      </c>
      <c r="N145" s="31">
        <v>1247.95</v>
      </c>
      <c r="O145" s="309">
        <v>4881250</v>
      </c>
      <c r="P145" s="310">
        <v>-1.5966293380640869E-2</v>
      </c>
    </row>
    <row r="146" spans="1:16" ht="12.75" customHeight="1">
      <c r="A146" s="31">
        <v>136</v>
      </c>
      <c r="B146" s="32" t="s">
        <v>133</v>
      </c>
      <c r="C146" s="33" t="s">
        <v>186</v>
      </c>
      <c r="D146" s="34">
        <v>45134</v>
      </c>
      <c r="E146" s="38">
        <v>83.85</v>
      </c>
      <c r="F146" s="38">
        <v>83.933333333333337</v>
      </c>
      <c r="G146" s="39">
        <v>82.966666666666669</v>
      </c>
      <c r="H146" s="39">
        <v>82.083333333333329</v>
      </c>
      <c r="I146" s="39">
        <v>81.11666666666666</v>
      </c>
      <c r="J146" s="39">
        <v>84.816666666666677</v>
      </c>
      <c r="K146" s="39">
        <v>85.783333333333346</v>
      </c>
      <c r="L146" s="39">
        <v>86.666666666666686</v>
      </c>
      <c r="M146" s="31">
        <v>84.9</v>
      </c>
      <c r="N146" s="31">
        <v>83.05</v>
      </c>
      <c r="O146" s="309">
        <v>51982500</v>
      </c>
      <c r="P146" s="310">
        <v>3.3860381861575181E-2</v>
      </c>
    </row>
    <row r="147" spans="1:16" ht="12.75" customHeight="1">
      <c r="A147" s="31">
        <v>137</v>
      </c>
      <c r="B147" s="32" t="s">
        <v>45</v>
      </c>
      <c r="C147" s="33" t="s">
        <v>187</v>
      </c>
      <c r="D147" s="34">
        <v>45134</v>
      </c>
      <c r="E147" s="38">
        <v>4353.8</v>
      </c>
      <c r="F147" s="38">
        <v>4381.5999999999995</v>
      </c>
      <c r="G147" s="39">
        <v>4315.1999999999989</v>
      </c>
      <c r="H147" s="39">
        <v>4276.5999999999995</v>
      </c>
      <c r="I147" s="39">
        <v>4210.1999999999989</v>
      </c>
      <c r="J147" s="39">
        <v>4420.1999999999989</v>
      </c>
      <c r="K147" s="39">
        <v>4486.5999999999985</v>
      </c>
      <c r="L147" s="39">
        <v>4525.1999999999989</v>
      </c>
      <c r="M147" s="31">
        <v>4448</v>
      </c>
      <c r="N147" s="31">
        <v>4343</v>
      </c>
      <c r="O147" s="309">
        <v>1338150</v>
      </c>
      <c r="P147" s="310">
        <v>1.2944248892926082E-2</v>
      </c>
    </row>
    <row r="148" spans="1:16" ht="12.75" customHeight="1">
      <c r="A148" s="31">
        <v>138</v>
      </c>
      <c r="B148" s="32" t="s">
        <v>39</v>
      </c>
      <c r="C148" s="33" t="s">
        <v>188</v>
      </c>
      <c r="D148" s="34">
        <v>45134</v>
      </c>
      <c r="E148" s="38">
        <v>4461.3</v>
      </c>
      <c r="F148" s="38">
        <v>4475.416666666667</v>
      </c>
      <c r="G148" s="39">
        <v>4415.8833333333341</v>
      </c>
      <c r="H148" s="39">
        <v>4370.4666666666672</v>
      </c>
      <c r="I148" s="39">
        <v>4310.9333333333343</v>
      </c>
      <c r="J148" s="39">
        <v>4520.8333333333339</v>
      </c>
      <c r="K148" s="39">
        <v>4580.3666666666668</v>
      </c>
      <c r="L148" s="39">
        <v>4625.7833333333338</v>
      </c>
      <c r="M148" s="31">
        <v>4534.95</v>
      </c>
      <c r="N148" s="31">
        <v>4430</v>
      </c>
      <c r="O148" s="309">
        <v>664800</v>
      </c>
      <c r="P148" s="310">
        <v>3.454715219421102E-2</v>
      </c>
    </row>
    <row r="149" spans="1:16" ht="12.75" customHeight="1">
      <c r="A149" s="31">
        <v>139</v>
      </c>
      <c r="B149" s="32" t="s">
        <v>59</v>
      </c>
      <c r="C149" s="33" t="s">
        <v>189</v>
      </c>
      <c r="D149" s="34">
        <v>45134</v>
      </c>
      <c r="E149" s="38">
        <v>22706.2</v>
      </c>
      <c r="F149" s="38">
        <v>22816.516666666666</v>
      </c>
      <c r="G149" s="39">
        <v>22545.233333333334</v>
      </c>
      <c r="H149" s="39">
        <v>22384.266666666666</v>
      </c>
      <c r="I149" s="39">
        <v>22112.983333333334</v>
      </c>
      <c r="J149" s="39">
        <v>22977.483333333334</v>
      </c>
      <c r="K149" s="39">
        <v>23248.766666666666</v>
      </c>
      <c r="L149" s="39">
        <v>23409.733333333334</v>
      </c>
      <c r="M149" s="31">
        <v>23087.8</v>
      </c>
      <c r="N149" s="31">
        <v>22655.55</v>
      </c>
      <c r="O149" s="309">
        <v>354760</v>
      </c>
      <c r="P149" s="310">
        <v>4.7581284694686752E-3</v>
      </c>
    </row>
    <row r="150" spans="1:16" ht="12.75" customHeight="1">
      <c r="A150" s="31">
        <v>140</v>
      </c>
      <c r="B150" s="32" t="s">
        <v>133</v>
      </c>
      <c r="C150" s="33" t="s">
        <v>190</v>
      </c>
      <c r="D150" s="34">
        <v>45134</v>
      </c>
      <c r="E150" s="38">
        <v>108.45</v>
      </c>
      <c r="F150" s="38">
        <v>108.16666666666667</v>
      </c>
      <c r="G150" s="39">
        <v>106.98333333333335</v>
      </c>
      <c r="H150" s="39">
        <v>105.51666666666668</v>
      </c>
      <c r="I150" s="39">
        <v>104.33333333333336</v>
      </c>
      <c r="J150" s="39">
        <v>109.63333333333334</v>
      </c>
      <c r="K150" s="39">
        <v>110.81666666666665</v>
      </c>
      <c r="L150" s="39">
        <v>112.28333333333333</v>
      </c>
      <c r="M150" s="31">
        <v>109.35</v>
      </c>
      <c r="N150" s="31">
        <v>106.7</v>
      </c>
      <c r="O150" s="309">
        <v>73921500</v>
      </c>
      <c r="P150" s="310">
        <v>8.9055398599680625E-3</v>
      </c>
    </row>
    <row r="151" spans="1:16" ht="12.75" customHeight="1">
      <c r="A151" s="31">
        <v>141</v>
      </c>
      <c r="B151" s="32" t="s">
        <v>191</v>
      </c>
      <c r="C151" s="33" t="s">
        <v>192</v>
      </c>
      <c r="D151" s="34">
        <v>45134</v>
      </c>
      <c r="E151" s="38">
        <v>192.55</v>
      </c>
      <c r="F151" s="38">
        <v>192.53333333333333</v>
      </c>
      <c r="G151" s="39">
        <v>190.81666666666666</v>
      </c>
      <c r="H151" s="39">
        <v>189.08333333333334</v>
      </c>
      <c r="I151" s="39">
        <v>187.36666666666667</v>
      </c>
      <c r="J151" s="39">
        <v>194.26666666666665</v>
      </c>
      <c r="K151" s="39">
        <v>195.98333333333329</v>
      </c>
      <c r="L151" s="39">
        <v>197.71666666666664</v>
      </c>
      <c r="M151" s="31">
        <v>194.25</v>
      </c>
      <c r="N151" s="31">
        <v>190.8</v>
      </c>
      <c r="O151" s="309">
        <v>61563000</v>
      </c>
      <c r="P151" s="310">
        <v>1.3282638751728224E-2</v>
      </c>
    </row>
    <row r="152" spans="1:16" ht="12.75" customHeight="1">
      <c r="A152" s="31">
        <v>142</v>
      </c>
      <c r="B152" s="32" t="s">
        <v>108</v>
      </c>
      <c r="C152" s="33" t="s">
        <v>193</v>
      </c>
      <c r="D152" s="34">
        <v>45134</v>
      </c>
      <c r="E152" s="38">
        <v>1020.6</v>
      </c>
      <c r="F152" s="38">
        <v>1019.15</v>
      </c>
      <c r="G152" s="39">
        <v>1008.3</v>
      </c>
      <c r="H152" s="39">
        <v>996</v>
      </c>
      <c r="I152" s="39">
        <v>985.15</v>
      </c>
      <c r="J152" s="39">
        <v>1031.4499999999998</v>
      </c>
      <c r="K152" s="39">
        <v>1042.3000000000002</v>
      </c>
      <c r="L152" s="39">
        <v>1054.5999999999999</v>
      </c>
      <c r="M152" s="31">
        <v>1030</v>
      </c>
      <c r="N152" s="31">
        <v>1006.85</v>
      </c>
      <c r="O152" s="309">
        <v>3983000</v>
      </c>
      <c r="P152" s="310">
        <v>-1.1809656130600903E-2</v>
      </c>
    </row>
    <row r="153" spans="1:16" ht="12.75" customHeight="1">
      <c r="A153" s="31">
        <v>143</v>
      </c>
      <c r="B153" s="32" t="s">
        <v>87</v>
      </c>
      <c r="C153" s="33" t="s">
        <v>194</v>
      </c>
      <c r="D153" s="34">
        <v>45134</v>
      </c>
      <c r="E153" s="38">
        <v>3767.8</v>
      </c>
      <c r="F153" s="38">
        <v>3778.0666666666671</v>
      </c>
      <c r="G153" s="39">
        <v>3740.0333333333342</v>
      </c>
      <c r="H153" s="39">
        <v>3712.2666666666673</v>
      </c>
      <c r="I153" s="39">
        <v>3674.2333333333345</v>
      </c>
      <c r="J153" s="39">
        <v>3805.8333333333339</v>
      </c>
      <c r="K153" s="39">
        <v>3843.8666666666668</v>
      </c>
      <c r="L153" s="39">
        <v>3871.6333333333337</v>
      </c>
      <c r="M153" s="31">
        <v>3816.1</v>
      </c>
      <c r="N153" s="31">
        <v>3750.3</v>
      </c>
      <c r="O153" s="309">
        <v>276000</v>
      </c>
      <c r="P153" s="310">
        <v>-1.0043041606886656E-2</v>
      </c>
    </row>
    <row r="154" spans="1:16" ht="12.75" customHeight="1">
      <c r="A154" s="31">
        <v>144</v>
      </c>
      <c r="B154" s="32" t="s">
        <v>84</v>
      </c>
      <c r="C154" s="33" t="s">
        <v>195</v>
      </c>
      <c r="D154" s="34">
        <v>45134</v>
      </c>
      <c r="E154" s="38">
        <v>163.65</v>
      </c>
      <c r="F154" s="38">
        <v>164.35</v>
      </c>
      <c r="G154" s="39">
        <v>162.69999999999999</v>
      </c>
      <c r="H154" s="39">
        <v>161.75</v>
      </c>
      <c r="I154" s="39">
        <v>160.1</v>
      </c>
      <c r="J154" s="39">
        <v>165.29999999999998</v>
      </c>
      <c r="K154" s="39">
        <v>166.95000000000002</v>
      </c>
      <c r="L154" s="39">
        <v>167.89999999999998</v>
      </c>
      <c r="M154" s="31">
        <v>166</v>
      </c>
      <c r="N154" s="31">
        <v>163.4</v>
      </c>
      <c r="O154" s="309">
        <v>41864900</v>
      </c>
      <c r="P154" s="310">
        <v>9.0942835931700078E-3</v>
      </c>
    </row>
    <row r="155" spans="1:16" ht="12.75" customHeight="1">
      <c r="A155" s="31">
        <v>145</v>
      </c>
      <c r="B155" s="32" t="s">
        <v>47</v>
      </c>
      <c r="C155" s="33" t="s">
        <v>196</v>
      </c>
      <c r="D155" s="34">
        <v>45134</v>
      </c>
      <c r="E155" s="38">
        <v>36582.15</v>
      </c>
      <c r="F155" s="38">
        <v>36722.51666666667</v>
      </c>
      <c r="G155" s="39">
        <v>36394.983333333337</v>
      </c>
      <c r="H155" s="39">
        <v>36207.816666666666</v>
      </c>
      <c r="I155" s="39">
        <v>35880.283333333333</v>
      </c>
      <c r="J155" s="39">
        <v>36909.683333333342</v>
      </c>
      <c r="K155" s="39">
        <v>37237.216666666682</v>
      </c>
      <c r="L155" s="39">
        <v>37424.383333333346</v>
      </c>
      <c r="M155" s="31">
        <v>37050.050000000003</v>
      </c>
      <c r="N155" s="31">
        <v>36535.35</v>
      </c>
      <c r="O155" s="309">
        <v>167610</v>
      </c>
      <c r="P155" s="310">
        <v>1.0764360018091361E-2</v>
      </c>
    </row>
    <row r="156" spans="1:16" ht="12.75" customHeight="1">
      <c r="A156" s="31">
        <v>146</v>
      </c>
      <c r="B156" s="32" t="s">
        <v>43</v>
      </c>
      <c r="C156" s="33" t="s">
        <v>197</v>
      </c>
      <c r="D156" s="34">
        <v>45134</v>
      </c>
      <c r="E156" s="38">
        <v>945.2</v>
      </c>
      <c r="F156" s="38">
        <v>938.56666666666661</v>
      </c>
      <c r="G156" s="39">
        <v>927.83333333333326</v>
      </c>
      <c r="H156" s="39">
        <v>910.4666666666667</v>
      </c>
      <c r="I156" s="39">
        <v>899.73333333333335</v>
      </c>
      <c r="J156" s="39">
        <v>955.93333333333317</v>
      </c>
      <c r="K156" s="39">
        <v>966.66666666666652</v>
      </c>
      <c r="L156" s="39">
        <v>984.03333333333308</v>
      </c>
      <c r="M156" s="31">
        <v>949.3</v>
      </c>
      <c r="N156" s="31">
        <v>921.2</v>
      </c>
      <c r="O156" s="309">
        <v>9398250</v>
      </c>
      <c r="P156" s="310">
        <v>-2.5128364711373891E-2</v>
      </c>
    </row>
    <row r="157" spans="1:16" ht="12.75" customHeight="1">
      <c r="A157" s="31">
        <v>147</v>
      </c>
      <c r="B157" s="32" t="s">
        <v>87</v>
      </c>
      <c r="C157" s="33" t="s">
        <v>198</v>
      </c>
      <c r="D157" s="34">
        <v>45134</v>
      </c>
      <c r="E157" s="38">
        <v>4734.05</v>
      </c>
      <c r="F157" s="38">
        <v>4777.2666666666664</v>
      </c>
      <c r="G157" s="39">
        <v>4668.7833333333328</v>
      </c>
      <c r="H157" s="39">
        <v>4603.5166666666664</v>
      </c>
      <c r="I157" s="39">
        <v>4495.0333333333328</v>
      </c>
      <c r="J157" s="39">
        <v>4842.5333333333328</v>
      </c>
      <c r="K157" s="39">
        <v>4951.0166666666664</v>
      </c>
      <c r="L157" s="39">
        <v>5016.2833333333328</v>
      </c>
      <c r="M157" s="31">
        <v>4885.75</v>
      </c>
      <c r="N157" s="31">
        <v>4712</v>
      </c>
      <c r="O157" s="309">
        <v>1332450</v>
      </c>
      <c r="P157" s="310">
        <v>-3.9246467817896386E-3</v>
      </c>
    </row>
    <row r="158" spans="1:16" ht="12.75" customHeight="1">
      <c r="A158" s="31">
        <v>148</v>
      </c>
      <c r="B158" s="32" t="s">
        <v>84</v>
      </c>
      <c r="C158" s="33" t="s">
        <v>199</v>
      </c>
      <c r="D158" s="34">
        <v>45134</v>
      </c>
      <c r="E158" s="38">
        <v>229.25</v>
      </c>
      <c r="F158" s="38">
        <v>229.68333333333331</v>
      </c>
      <c r="G158" s="39">
        <v>227.66666666666663</v>
      </c>
      <c r="H158" s="39">
        <v>226.08333333333331</v>
      </c>
      <c r="I158" s="39">
        <v>224.06666666666663</v>
      </c>
      <c r="J158" s="39">
        <v>231.26666666666662</v>
      </c>
      <c r="K158" s="39">
        <v>233.28333333333333</v>
      </c>
      <c r="L158" s="39">
        <v>234.86666666666662</v>
      </c>
      <c r="M158" s="31">
        <v>231.7</v>
      </c>
      <c r="N158" s="31">
        <v>228.1</v>
      </c>
      <c r="O158" s="309">
        <v>10371000</v>
      </c>
      <c r="P158" s="310">
        <v>1.6764705882352942E-2</v>
      </c>
    </row>
    <row r="159" spans="1:16" ht="12.75" customHeight="1">
      <c r="A159" s="31">
        <v>149</v>
      </c>
      <c r="B159" s="32" t="s">
        <v>68</v>
      </c>
      <c r="C159" s="33" t="s">
        <v>200</v>
      </c>
      <c r="D159" s="34">
        <v>45134</v>
      </c>
      <c r="E159" s="38">
        <v>225.15</v>
      </c>
      <c r="F159" s="38">
        <v>223.28333333333333</v>
      </c>
      <c r="G159" s="39">
        <v>220.46666666666667</v>
      </c>
      <c r="H159" s="39">
        <v>215.78333333333333</v>
      </c>
      <c r="I159" s="39">
        <v>212.96666666666667</v>
      </c>
      <c r="J159" s="39">
        <v>227.96666666666667</v>
      </c>
      <c r="K159" s="39">
        <v>230.78333333333333</v>
      </c>
      <c r="L159" s="39">
        <v>235.46666666666667</v>
      </c>
      <c r="M159" s="31">
        <v>226.1</v>
      </c>
      <c r="N159" s="31">
        <v>218.6</v>
      </c>
      <c r="O159" s="309">
        <v>57765400</v>
      </c>
      <c r="P159" s="310">
        <v>1.1178641198176688E-2</v>
      </c>
    </row>
    <row r="160" spans="1:16" ht="12.75" customHeight="1">
      <c r="A160" s="31">
        <v>150</v>
      </c>
      <c r="B160" s="32" t="s">
        <v>59</v>
      </c>
      <c r="C160" s="33" t="s">
        <v>201</v>
      </c>
      <c r="D160" s="34">
        <v>45134</v>
      </c>
      <c r="E160" s="38">
        <v>2597.75</v>
      </c>
      <c r="F160" s="38">
        <v>2601.5</v>
      </c>
      <c r="G160" s="39">
        <v>2579.0500000000002</v>
      </c>
      <c r="H160" s="39">
        <v>2560.3500000000004</v>
      </c>
      <c r="I160" s="39">
        <v>2537.9000000000005</v>
      </c>
      <c r="J160" s="39">
        <v>2620.1999999999998</v>
      </c>
      <c r="K160" s="39">
        <v>2642.6499999999996</v>
      </c>
      <c r="L160" s="39">
        <v>2661.3499999999995</v>
      </c>
      <c r="M160" s="31">
        <v>2623.95</v>
      </c>
      <c r="N160" s="31">
        <v>2582.8000000000002</v>
      </c>
      <c r="O160" s="309">
        <v>2751250</v>
      </c>
      <c r="P160" s="310">
        <v>1.0745775165319618E-2</v>
      </c>
    </row>
    <row r="161" spans="1:16" ht="12.75" customHeight="1">
      <c r="A161" s="31">
        <v>151</v>
      </c>
      <c r="B161" s="32" t="s">
        <v>39</v>
      </c>
      <c r="C161" s="33" t="s">
        <v>202</v>
      </c>
      <c r="D161" s="34">
        <v>45134</v>
      </c>
      <c r="E161" s="38">
        <v>3700.25</v>
      </c>
      <c r="F161" s="38">
        <v>3734.2833333333333</v>
      </c>
      <c r="G161" s="39">
        <v>3661.6166666666668</v>
      </c>
      <c r="H161" s="39">
        <v>3622.9833333333336</v>
      </c>
      <c r="I161" s="39">
        <v>3550.3166666666671</v>
      </c>
      <c r="J161" s="39">
        <v>3772.9166666666665</v>
      </c>
      <c r="K161" s="39">
        <v>3845.5833333333335</v>
      </c>
      <c r="L161" s="39">
        <v>3884.2166666666662</v>
      </c>
      <c r="M161" s="31">
        <v>3806.95</v>
      </c>
      <c r="N161" s="31">
        <v>3695.65</v>
      </c>
      <c r="O161" s="309">
        <v>1737500</v>
      </c>
      <c r="P161" s="310">
        <v>2.4620374465575703E-2</v>
      </c>
    </row>
    <row r="162" spans="1:16" ht="12.75" customHeight="1">
      <c r="A162" s="31">
        <v>152</v>
      </c>
      <c r="B162" s="32" t="s">
        <v>63</v>
      </c>
      <c r="C162" s="33" t="s">
        <v>203</v>
      </c>
      <c r="D162" s="34">
        <v>45134</v>
      </c>
      <c r="E162" s="38">
        <v>60.9</v>
      </c>
      <c r="F162" s="38">
        <v>61.300000000000004</v>
      </c>
      <c r="G162" s="39">
        <v>59.95000000000001</v>
      </c>
      <c r="H162" s="39">
        <v>59.000000000000007</v>
      </c>
      <c r="I162" s="39">
        <v>57.650000000000013</v>
      </c>
      <c r="J162" s="39">
        <v>62.250000000000007</v>
      </c>
      <c r="K162" s="39">
        <v>63.6</v>
      </c>
      <c r="L162" s="39">
        <v>64.550000000000011</v>
      </c>
      <c r="M162" s="31">
        <v>62.65</v>
      </c>
      <c r="N162" s="31">
        <v>60.35</v>
      </c>
      <c r="O162" s="309">
        <v>342352000</v>
      </c>
      <c r="P162" s="310">
        <v>5.596407244731777E-2</v>
      </c>
    </row>
    <row r="163" spans="1:16" ht="12.75" customHeight="1">
      <c r="A163" s="31">
        <v>153</v>
      </c>
      <c r="B163" s="32" t="s">
        <v>45</v>
      </c>
      <c r="C163" s="33" t="s">
        <v>204</v>
      </c>
      <c r="D163" s="34">
        <v>45134</v>
      </c>
      <c r="E163" s="38">
        <v>3565.8</v>
      </c>
      <c r="F163" s="38">
        <v>3557.3166666666671</v>
      </c>
      <c r="G163" s="39">
        <v>3528.5833333333339</v>
      </c>
      <c r="H163" s="39">
        <v>3491.3666666666668</v>
      </c>
      <c r="I163" s="39">
        <v>3462.6333333333337</v>
      </c>
      <c r="J163" s="39">
        <v>3594.5333333333342</v>
      </c>
      <c r="K163" s="39">
        <v>3623.2666666666669</v>
      </c>
      <c r="L163" s="39">
        <v>3660.4833333333345</v>
      </c>
      <c r="M163" s="31">
        <v>3586.05</v>
      </c>
      <c r="N163" s="31">
        <v>3520.1</v>
      </c>
      <c r="O163" s="309">
        <v>1444200</v>
      </c>
      <c r="P163" s="310">
        <v>3.7531276063386154E-3</v>
      </c>
    </row>
    <row r="164" spans="1:16" ht="12.75" customHeight="1">
      <c r="A164" s="31">
        <v>154</v>
      </c>
      <c r="B164" s="32" t="s">
        <v>191</v>
      </c>
      <c r="C164" s="33" t="s">
        <v>205</v>
      </c>
      <c r="D164" s="34">
        <v>45134</v>
      </c>
      <c r="E164" s="38">
        <v>251.25</v>
      </c>
      <c r="F164" s="38">
        <v>252.66666666666666</v>
      </c>
      <c r="G164" s="39">
        <v>248.33333333333331</v>
      </c>
      <c r="H164" s="39">
        <v>245.41666666666666</v>
      </c>
      <c r="I164" s="39">
        <v>241.08333333333331</v>
      </c>
      <c r="J164" s="39">
        <v>255.58333333333331</v>
      </c>
      <c r="K164" s="39">
        <v>259.91666666666663</v>
      </c>
      <c r="L164" s="39">
        <v>262.83333333333331</v>
      </c>
      <c r="M164" s="31">
        <v>257</v>
      </c>
      <c r="N164" s="31">
        <v>249.75</v>
      </c>
      <c r="O164" s="309">
        <v>32246100</v>
      </c>
      <c r="P164" s="310">
        <v>4.5796847635726792E-2</v>
      </c>
    </row>
    <row r="165" spans="1:16" ht="12.75" customHeight="1">
      <c r="A165" s="31">
        <v>155</v>
      </c>
      <c r="B165" s="32" t="s">
        <v>206</v>
      </c>
      <c r="C165" s="33" t="s">
        <v>207</v>
      </c>
      <c r="D165" s="34">
        <v>45134</v>
      </c>
      <c r="E165" s="38">
        <v>1427.55</v>
      </c>
      <c r="F165" s="38">
        <v>1426.5333333333335</v>
      </c>
      <c r="G165" s="39">
        <v>1403.866666666667</v>
      </c>
      <c r="H165" s="39">
        <v>1380.1833333333334</v>
      </c>
      <c r="I165" s="39">
        <v>1357.5166666666669</v>
      </c>
      <c r="J165" s="39">
        <v>1450.2166666666672</v>
      </c>
      <c r="K165" s="39">
        <v>1472.8833333333337</v>
      </c>
      <c r="L165" s="39">
        <v>1496.5666666666673</v>
      </c>
      <c r="M165" s="31">
        <v>1449.2</v>
      </c>
      <c r="N165" s="31">
        <v>1402.85</v>
      </c>
      <c r="O165" s="309">
        <v>3877082</v>
      </c>
      <c r="P165" s="310">
        <v>-3.3479807491106927E-3</v>
      </c>
    </row>
    <row r="166" spans="1:16" ht="12.75" customHeight="1">
      <c r="A166" s="31">
        <v>156</v>
      </c>
      <c r="B166" s="32" t="s">
        <v>49</v>
      </c>
      <c r="C166" s="33" t="s">
        <v>209</v>
      </c>
      <c r="D166" s="34">
        <v>45134</v>
      </c>
      <c r="E166" s="38">
        <v>926.1</v>
      </c>
      <c r="F166" s="38">
        <v>930.4666666666667</v>
      </c>
      <c r="G166" s="39">
        <v>918.53333333333342</v>
      </c>
      <c r="H166" s="39">
        <v>910.9666666666667</v>
      </c>
      <c r="I166" s="39">
        <v>899.03333333333342</v>
      </c>
      <c r="J166" s="39">
        <v>938.03333333333342</v>
      </c>
      <c r="K166" s="39">
        <v>949.96666666666681</v>
      </c>
      <c r="L166" s="39">
        <v>957.53333333333342</v>
      </c>
      <c r="M166" s="31">
        <v>942.4</v>
      </c>
      <c r="N166" s="31">
        <v>922.9</v>
      </c>
      <c r="O166" s="309">
        <v>2289900</v>
      </c>
      <c r="P166" s="310">
        <v>2.3167489555639954E-2</v>
      </c>
    </row>
    <row r="167" spans="1:16" ht="12.75" customHeight="1">
      <c r="A167" s="31">
        <v>157</v>
      </c>
      <c r="B167" s="32" t="s">
        <v>63</v>
      </c>
      <c r="C167" s="33" t="s">
        <v>210</v>
      </c>
      <c r="D167" s="34">
        <v>45134</v>
      </c>
      <c r="E167" s="38">
        <v>186</v>
      </c>
      <c r="F167" s="38">
        <v>185.95000000000002</v>
      </c>
      <c r="G167" s="39">
        <v>184.05000000000004</v>
      </c>
      <c r="H167" s="39">
        <v>182.10000000000002</v>
      </c>
      <c r="I167" s="39">
        <v>180.20000000000005</v>
      </c>
      <c r="J167" s="39">
        <v>187.90000000000003</v>
      </c>
      <c r="K167" s="39">
        <v>189.8</v>
      </c>
      <c r="L167" s="39">
        <v>191.75000000000003</v>
      </c>
      <c r="M167" s="31">
        <v>187.85</v>
      </c>
      <c r="N167" s="31">
        <v>184</v>
      </c>
      <c r="O167" s="309">
        <v>59130000</v>
      </c>
      <c r="P167" s="310">
        <v>6.7251213075678893E-3</v>
      </c>
    </row>
    <row r="168" spans="1:16" ht="12.75" customHeight="1">
      <c r="A168" s="31">
        <v>158</v>
      </c>
      <c r="B168" s="32" t="s">
        <v>191</v>
      </c>
      <c r="C168" s="33" t="s">
        <v>211</v>
      </c>
      <c r="D168" s="34">
        <v>45134</v>
      </c>
      <c r="E168" s="38">
        <v>167.85</v>
      </c>
      <c r="F168" s="38">
        <v>167.58333333333334</v>
      </c>
      <c r="G168" s="39">
        <v>165.86666666666667</v>
      </c>
      <c r="H168" s="39">
        <v>163.88333333333333</v>
      </c>
      <c r="I168" s="39">
        <v>162.16666666666666</v>
      </c>
      <c r="J168" s="39">
        <v>169.56666666666669</v>
      </c>
      <c r="K168" s="39">
        <v>171.28333333333333</v>
      </c>
      <c r="L168" s="39">
        <v>173.26666666666671</v>
      </c>
      <c r="M168" s="31">
        <v>169.3</v>
      </c>
      <c r="N168" s="31">
        <v>165.6</v>
      </c>
      <c r="O168" s="309">
        <v>52144000</v>
      </c>
      <c r="P168" s="310">
        <v>-2.7599582276592569E-2</v>
      </c>
    </row>
    <row r="169" spans="1:16" ht="12.75" customHeight="1">
      <c r="A169" s="31">
        <v>159</v>
      </c>
      <c r="B169" s="32" t="s">
        <v>84</v>
      </c>
      <c r="C169" s="33" t="s">
        <v>212</v>
      </c>
      <c r="D169" s="34">
        <v>45134</v>
      </c>
      <c r="E169" s="38">
        <v>2741.95</v>
      </c>
      <c r="F169" s="38">
        <v>2721.9833333333331</v>
      </c>
      <c r="G169" s="39">
        <v>2684.9666666666662</v>
      </c>
      <c r="H169" s="39">
        <v>2627.9833333333331</v>
      </c>
      <c r="I169" s="39">
        <v>2590.9666666666662</v>
      </c>
      <c r="J169" s="39">
        <v>2778.9666666666662</v>
      </c>
      <c r="K169" s="39">
        <v>2815.9833333333336</v>
      </c>
      <c r="L169" s="39">
        <v>2872.9666666666662</v>
      </c>
      <c r="M169" s="31">
        <v>2759</v>
      </c>
      <c r="N169" s="31">
        <v>2665</v>
      </c>
      <c r="O169" s="309">
        <v>32267500</v>
      </c>
      <c r="P169" s="310">
        <v>-1.5041094008745355E-2</v>
      </c>
    </row>
    <row r="170" spans="1:16" ht="12.75" customHeight="1">
      <c r="A170" s="31">
        <v>160</v>
      </c>
      <c r="B170" s="32" t="s">
        <v>133</v>
      </c>
      <c r="C170" s="33" t="s">
        <v>213</v>
      </c>
      <c r="D170" s="34">
        <v>45134</v>
      </c>
      <c r="E170" s="38">
        <v>90.45</v>
      </c>
      <c r="F170" s="38">
        <v>89.65000000000002</v>
      </c>
      <c r="G170" s="39">
        <v>88.150000000000034</v>
      </c>
      <c r="H170" s="39">
        <v>85.850000000000009</v>
      </c>
      <c r="I170" s="39">
        <v>84.350000000000023</v>
      </c>
      <c r="J170" s="39">
        <v>91.950000000000045</v>
      </c>
      <c r="K170" s="39">
        <v>93.450000000000017</v>
      </c>
      <c r="L170" s="39">
        <v>95.750000000000057</v>
      </c>
      <c r="M170" s="31">
        <v>91.15</v>
      </c>
      <c r="N170" s="31">
        <v>87.35</v>
      </c>
      <c r="O170" s="309">
        <v>107128000</v>
      </c>
      <c r="P170" s="310">
        <v>5.9414556962025314E-2</v>
      </c>
    </row>
    <row r="171" spans="1:16" ht="12.75" customHeight="1">
      <c r="A171" s="31">
        <v>161</v>
      </c>
      <c r="B171" s="32" t="s">
        <v>63</v>
      </c>
      <c r="C171" s="33" t="s">
        <v>214</v>
      </c>
      <c r="D171" s="34">
        <v>45134</v>
      </c>
      <c r="E171" s="38">
        <v>837.9</v>
      </c>
      <c r="F171" s="38">
        <v>834.63333333333333</v>
      </c>
      <c r="G171" s="39">
        <v>827.36666666666667</v>
      </c>
      <c r="H171" s="39">
        <v>816.83333333333337</v>
      </c>
      <c r="I171" s="39">
        <v>809.56666666666672</v>
      </c>
      <c r="J171" s="39">
        <v>845.16666666666663</v>
      </c>
      <c r="K171" s="39">
        <v>852.43333333333328</v>
      </c>
      <c r="L171" s="39">
        <v>862.96666666666658</v>
      </c>
      <c r="M171" s="31">
        <v>841.9</v>
      </c>
      <c r="N171" s="31">
        <v>824.1</v>
      </c>
      <c r="O171" s="309">
        <v>9604800</v>
      </c>
      <c r="P171" s="310">
        <v>-2.0779652564209125E-3</v>
      </c>
    </row>
    <row r="172" spans="1:16" ht="12.75" customHeight="1">
      <c r="A172" s="31">
        <v>162</v>
      </c>
      <c r="B172" s="32" t="s">
        <v>68</v>
      </c>
      <c r="C172" s="33" t="s">
        <v>215</v>
      </c>
      <c r="D172" s="34">
        <v>45134</v>
      </c>
      <c r="E172" s="38">
        <v>1298.1500000000001</v>
      </c>
      <c r="F172" s="38">
        <v>1297.8166666666666</v>
      </c>
      <c r="G172" s="39">
        <v>1289.3333333333333</v>
      </c>
      <c r="H172" s="39">
        <v>1280.5166666666667</v>
      </c>
      <c r="I172" s="39">
        <v>1272.0333333333333</v>
      </c>
      <c r="J172" s="39">
        <v>1306.6333333333332</v>
      </c>
      <c r="K172" s="39">
        <v>1315.1166666666668</v>
      </c>
      <c r="L172" s="39">
        <v>1323.9333333333332</v>
      </c>
      <c r="M172" s="31">
        <v>1306.3</v>
      </c>
      <c r="N172" s="31">
        <v>1289</v>
      </c>
      <c r="O172" s="309">
        <v>8263500</v>
      </c>
      <c r="P172" s="310">
        <v>9.251625904552533E-3</v>
      </c>
    </row>
    <row r="173" spans="1:16" ht="12.75" customHeight="1">
      <c r="A173" s="31">
        <v>163</v>
      </c>
      <c r="B173" s="32" t="s">
        <v>63</v>
      </c>
      <c r="C173" s="33" t="s">
        <v>216</v>
      </c>
      <c r="D173" s="34">
        <v>45134</v>
      </c>
      <c r="E173" s="38">
        <v>595</v>
      </c>
      <c r="F173" s="38">
        <v>596.85</v>
      </c>
      <c r="G173" s="39">
        <v>590.75</v>
      </c>
      <c r="H173" s="39">
        <v>586.5</v>
      </c>
      <c r="I173" s="39">
        <v>580.4</v>
      </c>
      <c r="J173" s="39">
        <v>601.1</v>
      </c>
      <c r="K173" s="39">
        <v>607.20000000000016</v>
      </c>
      <c r="L173" s="39">
        <v>611.45000000000005</v>
      </c>
      <c r="M173" s="31">
        <v>602.95000000000005</v>
      </c>
      <c r="N173" s="31">
        <v>592.6</v>
      </c>
      <c r="O173" s="309">
        <v>78319500</v>
      </c>
      <c r="P173" s="310">
        <v>2.1500958641468091E-2</v>
      </c>
    </row>
    <row r="174" spans="1:16" ht="12.75" customHeight="1">
      <c r="A174" s="31">
        <v>164</v>
      </c>
      <c r="B174" s="32" t="s">
        <v>49</v>
      </c>
      <c r="C174" s="33" t="s">
        <v>217</v>
      </c>
      <c r="D174" s="34">
        <v>45134</v>
      </c>
      <c r="E174" s="38">
        <v>24148.45</v>
      </c>
      <c r="F174" s="38">
        <v>24081.283333333336</v>
      </c>
      <c r="G174" s="39">
        <v>23928.616666666672</v>
      </c>
      <c r="H174" s="39">
        <v>23708.783333333336</v>
      </c>
      <c r="I174" s="39">
        <v>23556.116666666672</v>
      </c>
      <c r="J174" s="39">
        <v>24301.116666666672</v>
      </c>
      <c r="K174" s="39">
        <v>24453.783333333336</v>
      </c>
      <c r="L174" s="39">
        <v>24673.616666666672</v>
      </c>
      <c r="M174" s="31">
        <v>24233.95</v>
      </c>
      <c r="N174" s="31">
        <v>23861.45</v>
      </c>
      <c r="O174" s="309">
        <v>264425</v>
      </c>
      <c r="P174" s="310">
        <v>2.4109217660728117E-2</v>
      </c>
    </row>
    <row r="175" spans="1:16" ht="12.75" customHeight="1">
      <c r="A175" s="31">
        <v>165</v>
      </c>
      <c r="B175" s="32" t="s">
        <v>41</v>
      </c>
      <c r="C175" s="33" t="s">
        <v>218</v>
      </c>
      <c r="D175" s="34">
        <v>45134</v>
      </c>
      <c r="E175" s="38">
        <v>3666.85</v>
      </c>
      <c r="F175" s="38">
        <v>3683.8166666666671</v>
      </c>
      <c r="G175" s="39">
        <v>3643.0333333333342</v>
      </c>
      <c r="H175" s="39">
        <v>3619.2166666666672</v>
      </c>
      <c r="I175" s="39">
        <v>3578.4333333333343</v>
      </c>
      <c r="J175" s="39">
        <v>3707.6333333333341</v>
      </c>
      <c r="K175" s="39">
        <v>3748.416666666667</v>
      </c>
      <c r="L175" s="39">
        <v>3772.233333333334</v>
      </c>
      <c r="M175" s="31">
        <v>3724.6</v>
      </c>
      <c r="N175" s="31">
        <v>3660</v>
      </c>
      <c r="O175" s="309">
        <v>1490775</v>
      </c>
      <c r="P175" s="310">
        <v>-1.8443378827001107E-4</v>
      </c>
    </row>
    <row r="176" spans="1:16" ht="12.75" customHeight="1">
      <c r="A176" s="31">
        <v>166</v>
      </c>
      <c r="B176" s="32" t="s">
        <v>47</v>
      </c>
      <c r="C176" s="33" t="s">
        <v>219</v>
      </c>
      <c r="D176" s="34">
        <v>45134</v>
      </c>
      <c r="E176" s="38">
        <v>2198.65</v>
      </c>
      <c r="F176" s="38">
        <v>2205.2333333333331</v>
      </c>
      <c r="G176" s="39">
        <v>2179.1166666666663</v>
      </c>
      <c r="H176" s="39">
        <v>2159.583333333333</v>
      </c>
      <c r="I176" s="39">
        <v>2133.4666666666662</v>
      </c>
      <c r="J176" s="39">
        <v>2224.7666666666664</v>
      </c>
      <c r="K176" s="39">
        <v>2250.8833333333332</v>
      </c>
      <c r="L176" s="39">
        <v>2270.4166666666665</v>
      </c>
      <c r="M176" s="31">
        <v>2231.35</v>
      </c>
      <c r="N176" s="31">
        <v>2185.6999999999998</v>
      </c>
      <c r="O176" s="309">
        <v>5032875</v>
      </c>
      <c r="P176" s="310">
        <v>1.0465291371781359E-2</v>
      </c>
    </row>
    <row r="177" spans="1:16" ht="12.75" customHeight="1">
      <c r="A177" s="31">
        <v>167</v>
      </c>
      <c r="B177" s="32" t="s">
        <v>68</v>
      </c>
      <c r="C177" s="33" t="s">
        <v>220</v>
      </c>
      <c r="D177" s="34">
        <v>45134</v>
      </c>
      <c r="E177" s="38">
        <v>1732.95</v>
      </c>
      <c r="F177" s="38">
        <v>1727.3166666666668</v>
      </c>
      <c r="G177" s="39">
        <v>1718.2833333333338</v>
      </c>
      <c r="H177" s="39">
        <v>1703.616666666667</v>
      </c>
      <c r="I177" s="39">
        <v>1694.5833333333339</v>
      </c>
      <c r="J177" s="39">
        <v>1741.9833333333336</v>
      </c>
      <c r="K177" s="39">
        <v>1751.0166666666669</v>
      </c>
      <c r="L177" s="39">
        <v>1765.6833333333334</v>
      </c>
      <c r="M177" s="31">
        <v>1736.35</v>
      </c>
      <c r="N177" s="31">
        <v>1712.65</v>
      </c>
      <c r="O177" s="309">
        <v>5517600</v>
      </c>
      <c r="P177" s="310">
        <v>4.9174953556988307E-3</v>
      </c>
    </row>
    <row r="178" spans="1:16" ht="12.75" customHeight="1">
      <c r="A178" s="31">
        <v>168</v>
      </c>
      <c r="B178" s="32" t="s">
        <v>43</v>
      </c>
      <c r="C178" s="33" t="s">
        <v>221</v>
      </c>
      <c r="D178" s="34">
        <v>45134</v>
      </c>
      <c r="E178" s="38">
        <v>1048.05</v>
      </c>
      <c r="F178" s="38">
        <v>1046.0999999999999</v>
      </c>
      <c r="G178" s="39">
        <v>1038.5499999999997</v>
      </c>
      <c r="H178" s="39">
        <v>1029.0499999999997</v>
      </c>
      <c r="I178" s="39">
        <v>1021.4999999999995</v>
      </c>
      <c r="J178" s="39">
        <v>1055.5999999999999</v>
      </c>
      <c r="K178" s="39">
        <v>1063.1500000000001</v>
      </c>
      <c r="L178" s="39">
        <v>1072.6500000000001</v>
      </c>
      <c r="M178" s="31">
        <v>1053.6500000000001</v>
      </c>
      <c r="N178" s="31">
        <v>1036.5999999999999</v>
      </c>
      <c r="O178" s="309">
        <v>26775000</v>
      </c>
      <c r="P178" s="310">
        <v>-8.964659550212457E-3</v>
      </c>
    </row>
    <row r="179" spans="1:16" ht="12.75" customHeight="1">
      <c r="A179" s="31">
        <v>169</v>
      </c>
      <c r="B179" s="32" t="s">
        <v>206</v>
      </c>
      <c r="C179" s="33" t="s">
        <v>222</v>
      </c>
      <c r="D179" s="34">
        <v>45134</v>
      </c>
      <c r="E179" s="38">
        <v>463.05</v>
      </c>
      <c r="F179" s="38">
        <v>462.86666666666662</v>
      </c>
      <c r="G179" s="39">
        <v>458.83333333333326</v>
      </c>
      <c r="H179" s="39">
        <v>454.61666666666662</v>
      </c>
      <c r="I179" s="39">
        <v>450.58333333333326</v>
      </c>
      <c r="J179" s="39">
        <v>467.08333333333326</v>
      </c>
      <c r="K179" s="39">
        <v>471.11666666666667</v>
      </c>
      <c r="L179" s="39">
        <v>475.33333333333326</v>
      </c>
      <c r="M179" s="31">
        <v>466.9</v>
      </c>
      <c r="N179" s="31">
        <v>458.65</v>
      </c>
      <c r="O179" s="309">
        <v>9151500</v>
      </c>
      <c r="P179" s="310">
        <v>-7.3218353400585747E-3</v>
      </c>
    </row>
    <row r="180" spans="1:16" ht="12.75" customHeight="1">
      <c r="A180" s="31">
        <v>170</v>
      </c>
      <c r="B180" s="32" t="s">
        <v>43</v>
      </c>
      <c r="C180" s="33" t="s">
        <v>223</v>
      </c>
      <c r="D180" s="34">
        <v>45134</v>
      </c>
      <c r="E180" s="38">
        <v>759.8</v>
      </c>
      <c r="F180" s="38">
        <v>761.2166666666667</v>
      </c>
      <c r="G180" s="39">
        <v>756.58333333333337</v>
      </c>
      <c r="H180" s="39">
        <v>753.36666666666667</v>
      </c>
      <c r="I180" s="39">
        <v>748.73333333333335</v>
      </c>
      <c r="J180" s="39">
        <v>764.43333333333339</v>
      </c>
      <c r="K180" s="39">
        <v>769.06666666666661</v>
      </c>
      <c r="L180" s="39">
        <v>772.28333333333342</v>
      </c>
      <c r="M180" s="31">
        <v>765.85</v>
      </c>
      <c r="N180" s="31">
        <v>758</v>
      </c>
      <c r="O180" s="309">
        <v>2799000</v>
      </c>
      <c r="P180" s="310">
        <v>-1.651440618411806E-2</v>
      </c>
    </row>
    <row r="181" spans="1:16" ht="12.75" customHeight="1">
      <c r="A181" s="31">
        <v>171</v>
      </c>
      <c r="B181" s="32" t="s">
        <v>39</v>
      </c>
      <c r="C181" s="33" t="s">
        <v>224</v>
      </c>
      <c r="D181" s="34">
        <v>45134</v>
      </c>
      <c r="E181" s="38">
        <v>986.35</v>
      </c>
      <c r="F181" s="38">
        <v>987.76666666666677</v>
      </c>
      <c r="G181" s="39">
        <v>973.93333333333351</v>
      </c>
      <c r="H181" s="39">
        <v>961.51666666666677</v>
      </c>
      <c r="I181" s="39">
        <v>947.68333333333351</v>
      </c>
      <c r="J181" s="39">
        <v>1000.1833333333335</v>
      </c>
      <c r="K181" s="39">
        <v>1014.0166666666668</v>
      </c>
      <c r="L181" s="39">
        <v>1026.4333333333334</v>
      </c>
      <c r="M181" s="31">
        <v>1001.6</v>
      </c>
      <c r="N181" s="31">
        <v>975.35</v>
      </c>
      <c r="O181" s="309">
        <v>8708150</v>
      </c>
      <c r="P181" s="310">
        <v>5.6801495127486314E-2</v>
      </c>
    </row>
    <row r="182" spans="1:16" ht="12.75" customHeight="1">
      <c r="A182" s="31">
        <v>172</v>
      </c>
      <c r="B182" s="32" t="s">
        <v>79</v>
      </c>
      <c r="C182" s="33" t="s">
        <v>225</v>
      </c>
      <c r="D182" s="34">
        <v>45134</v>
      </c>
      <c r="E182" s="38">
        <v>1540.6</v>
      </c>
      <c r="F182" s="38">
        <v>1546.2166666666665</v>
      </c>
      <c r="G182" s="39">
        <v>1531.833333333333</v>
      </c>
      <c r="H182" s="39">
        <v>1523.0666666666666</v>
      </c>
      <c r="I182" s="39">
        <v>1508.6833333333332</v>
      </c>
      <c r="J182" s="39">
        <v>1554.9833333333329</v>
      </c>
      <c r="K182" s="39">
        <v>1569.3666666666666</v>
      </c>
      <c r="L182" s="39">
        <v>1578.1333333333328</v>
      </c>
      <c r="M182" s="31">
        <v>1560.6</v>
      </c>
      <c r="N182" s="31">
        <v>1537.45</v>
      </c>
      <c r="O182" s="309">
        <v>3692000</v>
      </c>
      <c r="P182" s="310">
        <v>-1.2966180991846011E-2</v>
      </c>
    </row>
    <row r="183" spans="1:16" ht="12.75" customHeight="1">
      <c r="A183" s="31">
        <v>173</v>
      </c>
      <c r="B183" s="32" t="s">
        <v>59</v>
      </c>
      <c r="C183" s="33" t="s">
        <v>226</v>
      </c>
      <c r="D183" s="34">
        <v>45134</v>
      </c>
      <c r="E183" s="38">
        <v>830.4</v>
      </c>
      <c r="F183" s="38">
        <v>832.65</v>
      </c>
      <c r="G183" s="39">
        <v>823.75</v>
      </c>
      <c r="H183" s="39">
        <v>817.1</v>
      </c>
      <c r="I183" s="39">
        <v>808.2</v>
      </c>
      <c r="J183" s="39">
        <v>839.3</v>
      </c>
      <c r="K183" s="39">
        <v>848.19999999999982</v>
      </c>
      <c r="L183" s="39">
        <v>854.84999999999991</v>
      </c>
      <c r="M183" s="31">
        <v>841.55</v>
      </c>
      <c r="N183" s="31">
        <v>826</v>
      </c>
      <c r="O183" s="309">
        <v>11441700</v>
      </c>
      <c r="P183" s="310">
        <v>1.0572337042925279E-2</v>
      </c>
    </row>
    <row r="184" spans="1:16" ht="12.75" customHeight="1">
      <c r="A184" s="31">
        <v>174</v>
      </c>
      <c r="B184" s="32" t="s">
        <v>56</v>
      </c>
      <c r="C184" s="33" t="s">
        <v>227</v>
      </c>
      <c r="D184" s="34">
        <v>45134</v>
      </c>
      <c r="E184" s="38">
        <v>621.5</v>
      </c>
      <c r="F184" s="38">
        <v>626.1</v>
      </c>
      <c r="G184" s="39">
        <v>615.70000000000005</v>
      </c>
      <c r="H184" s="39">
        <v>609.9</v>
      </c>
      <c r="I184" s="39">
        <v>599.5</v>
      </c>
      <c r="J184" s="39">
        <v>631.90000000000009</v>
      </c>
      <c r="K184" s="39">
        <v>642.29999999999995</v>
      </c>
      <c r="L184" s="39">
        <v>648.10000000000014</v>
      </c>
      <c r="M184" s="31">
        <v>636.5</v>
      </c>
      <c r="N184" s="31">
        <v>620.29999999999995</v>
      </c>
      <c r="O184" s="309">
        <v>51338475</v>
      </c>
      <c r="P184" s="310">
        <v>-5.0096237508898675E-2</v>
      </c>
    </row>
    <row r="185" spans="1:16" ht="12.75" customHeight="1">
      <c r="A185" s="31">
        <v>175</v>
      </c>
      <c r="B185" s="32" t="s">
        <v>191</v>
      </c>
      <c r="C185" s="33" t="s">
        <v>228</v>
      </c>
      <c r="D185" s="34">
        <v>45134</v>
      </c>
      <c r="E185" s="38">
        <v>225.9</v>
      </c>
      <c r="F185" s="38">
        <v>227.1</v>
      </c>
      <c r="G185" s="39">
        <v>224.35</v>
      </c>
      <c r="H185" s="39">
        <v>222.8</v>
      </c>
      <c r="I185" s="39">
        <v>220.05</v>
      </c>
      <c r="J185" s="39">
        <v>228.64999999999998</v>
      </c>
      <c r="K185" s="39">
        <v>231.39999999999998</v>
      </c>
      <c r="L185" s="39">
        <v>232.94999999999996</v>
      </c>
      <c r="M185" s="31">
        <v>229.85</v>
      </c>
      <c r="N185" s="31">
        <v>225.55</v>
      </c>
      <c r="O185" s="309">
        <v>88624125</v>
      </c>
      <c r="P185" s="310">
        <v>6.8594946838916203E-4</v>
      </c>
    </row>
    <row r="186" spans="1:16" ht="12.75" customHeight="1">
      <c r="A186" s="31">
        <v>176</v>
      </c>
      <c r="B186" s="32" t="s">
        <v>133</v>
      </c>
      <c r="C186" s="33" t="s">
        <v>229</v>
      </c>
      <c r="D186" s="34">
        <v>45134</v>
      </c>
      <c r="E186" s="38">
        <v>115.9</v>
      </c>
      <c r="F186" s="38">
        <v>114.75</v>
      </c>
      <c r="G186" s="39">
        <v>113.2</v>
      </c>
      <c r="H186" s="39">
        <v>110.5</v>
      </c>
      <c r="I186" s="39">
        <v>108.95</v>
      </c>
      <c r="J186" s="39">
        <v>117.45</v>
      </c>
      <c r="K186" s="39">
        <v>119.00000000000001</v>
      </c>
      <c r="L186" s="39">
        <v>121.7</v>
      </c>
      <c r="M186" s="31">
        <v>116.3</v>
      </c>
      <c r="N186" s="31">
        <v>112.05</v>
      </c>
      <c r="O186" s="309">
        <v>233029500</v>
      </c>
      <c r="P186" s="310">
        <v>7.1072022819111003E-3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3274.7</v>
      </c>
      <c r="F187" s="38">
        <v>3289.2833333333333</v>
      </c>
      <c r="G187" s="39">
        <v>3251.5666666666666</v>
      </c>
      <c r="H187" s="39">
        <v>3228.4333333333334</v>
      </c>
      <c r="I187" s="39">
        <v>3190.7166666666667</v>
      </c>
      <c r="J187" s="39">
        <v>3312.4166666666665</v>
      </c>
      <c r="K187" s="39">
        <v>3350.1333333333328</v>
      </c>
      <c r="L187" s="39">
        <v>3373.2666666666664</v>
      </c>
      <c r="M187" s="31">
        <v>3327</v>
      </c>
      <c r="N187" s="31">
        <v>3266.15</v>
      </c>
      <c r="O187" s="309">
        <v>11990125</v>
      </c>
      <c r="P187" s="310">
        <v>2.4462088248927167E-2</v>
      </c>
    </row>
    <row r="188" spans="1:16" ht="12.75" customHeight="1">
      <c r="A188" s="31">
        <v>178</v>
      </c>
      <c r="B188" s="32" t="s">
        <v>87</v>
      </c>
      <c r="C188" s="33" t="s">
        <v>231</v>
      </c>
      <c r="D188" s="34">
        <v>45134</v>
      </c>
      <c r="E188" s="38">
        <v>1150.0999999999999</v>
      </c>
      <c r="F188" s="38">
        <v>1149.8666666666666</v>
      </c>
      <c r="G188" s="39">
        <v>1138.6833333333332</v>
      </c>
      <c r="H188" s="39">
        <v>1127.2666666666667</v>
      </c>
      <c r="I188" s="39">
        <v>1116.0833333333333</v>
      </c>
      <c r="J188" s="39">
        <v>1161.2833333333331</v>
      </c>
      <c r="K188" s="39">
        <v>1172.4666666666665</v>
      </c>
      <c r="L188" s="39">
        <v>1183.883333333333</v>
      </c>
      <c r="M188" s="31">
        <v>1161.05</v>
      </c>
      <c r="N188" s="31">
        <v>1138.45</v>
      </c>
      <c r="O188" s="309">
        <v>14551800</v>
      </c>
      <c r="P188" s="310">
        <v>2.4154385372239347E-2</v>
      </c>
    </row>
    <row r="189" spans="1:16" ht="12.75" customHeight="1">
      <c r="A189" s="31">
        <v>179</v>
      </c>
      <c r="B189" s="32" t="s">
        <v>59</v>
      </c>
      <c r="C189" s="33" t="s">
        <v>232</v>
      </c>
      <c r="D189" s="34">
        <v>45134</v>
      </c>
      <c r="E189" s="38">
        <v>3039.2</v>
      </c>
      <c r="F189" s="38">
        <v>3074.25</v>
      </c>
      <c r="G189" s="39">
        <v>2991.3</v>
      </c>
      <c r="H189" s="39">
        <v>2943.4</v>
      </c>
      <c r="I189" s="39">
        <v>2860.4500000000003</v>
      </c>
      <c r="J189" s="39">
        <v>3122.15</v>
      </c>
      <c r="K189" s="39">
        <v>3205.1</v>
      </c>
      <c r="L189" s="39">
        <v>3253</v>
      </c>
      <c r="M189" s="31">
        <v>3157.2</v>
      </c>
      <c r="N189" s="31">
        <v>3026.35</v>
      </c>
      <c r="O189" s="309">
        <v>5389125</v>
      </c>
      <c r="P189" s="310">
        <v>-1.0193539499965562E-2</v>
      </c>
    </row>
    <row r="190" spans="1:16" ht="12.75" customHeight="1">
      <c r="A190" s="31">
        <v>180</v>
      </c>
      <c r="B190" s="32" t="s">
        <v>43</v>
      </c>
      <c r="C190" s="33" t="s">
        <v>233</v>
      </c>
      <c r="D190" s="34">
        <v>45134</v>
      </c>
      <c r="E190" s="38">
        <v>1920.55</v>
      </c>
      <c r="F190" s="38">
        <v>1915.3999999999999</v>
      </c>
      <c r="G190" s="39">
        <v>1900.1499999999996</v>
      </c>
      <c r="H190" s="39">
        <v>1879.7499999999998</v>
      </c>
      <c r="I190" s="39">
        <v>1864.4999999999995</v>
      </c>
      <c r="J190" s="39">
        <v>1935.7999999999997</v>
      </c>
      <c r="K190" s="39">
        <v>1951.0500000000002</v>
      </c>
      <c r="L190" s="39">
        <v>1971.4499999999998</v>
      </c>
      <c r="M190" s="31">
        <v>1930.65</v>
      </c>
      <c r="N190" s="31">
        <v>1895</v>
      </c>
      <c r="O190" s="309">
        <v>1811000</v>
      </c>
      <c r="P190" s="310">
        <v>-1.8162103551097857E-2</v>
      </c>
    </row>
    <row r="191" spans="1:16" ht="12.75" customHeight="1">
      <c r="A191" s="31">
        <v>181</v>
      </c>
      <c r="B191" s="32" t="s">
        <v>45</v>
      </c>
      <c r="C191" s="33" t="s">
        <v>234</v>
      </c>
      <c r="D191" s="34">
        <v>45134</v>
      </c>
      <c r="E191" s="38">
        <v>1684.7</v>
      </c>
      <c r="F191" s="38">
        <v>1695.1833333333334</v>
      </c>
      <c r="G191" s="39">
        <v>1667.0166666666669</v>
      </c>
      <c r="H191" s="39">
        <v>1649.3333333333335</v>
      </c>
      <c r="I191" s="39">
        <v>1621.166666666667</v>
      </c>
      <c r="J191" s="39">
        <v>1712.8666666666668</v>
      </c>
      <c r="K191" s="39">
        <v>1741.0333333333333</v>
      </c>
      <c r="L191" s="39">
        <v>1758.7166666666667</v>
      </c>
      <c r="M191" s="31">
        <v>1723.35</v>
      </c>
      <c r="N191" s="31">
        <v>1677.5</v>
      </c>
      <c r="O191" s="309">
        <v>3762800</v>
      </c>
      <c r="P191" s="310">
        <v>2.4392899923772186E-2</v>
      </c>
    </row>
    <row r="192" spans="1:16" ht="12.75" customHeight="1">
      <c r="A192" s="31">
        <v>182</v>
      </c>
      <c r="B192" s="32" t="s">
        <v>56</v>
      </c>
      <c r="C192" s="33" t="s">
        <v>235</v>
      </c>
      <c r="D192" s="34">
        <v>45134</v>
      </c>
      <c r="E192" s="38">
        <v>1313.7</v>
      </c>
      <c r="F192" s="38">
        <v>1320.8500000000001</v>
      </c>
      <c r="G192" s="39">
        <v>1304.2500000000002</v>
      </c>
      <c r="H192" s="39">
        <v>1294.8000000000002</v>
      </c>
      <c r="I192" s="39">
        <v>1278.2000000000003</v>
      </c>
      <c r="J192" s="39">
        <v>1330.3000000000002</v>
      </c>
      <c r="K192" s="39">
        <v>1346.9</v>
      </c>
      <c r="L192" s="39">
        <v>1356.3500000000001</v>
      </c>
      <c r="M192" s="31">
        <v>1337.45</v>
      </c>
      <c r="N192" s="31">
        <v>1311.4</v>
      </c>
      <c r="O192" s="309">
        <v>7467600</v>
      </c>
      <c r="P192" s="310">
        <v>-1.6864805087088746E-2</v>
      </c>
    </row>
    <row r="193" spans="1:16" ht="12.75" customHeight="1">
      <c r="A193" s="31">
        <v>183</v>
      </c>
      <c r="B193" s="32" t="s">
        <v>59</v>
      </c>
      <c r="C193" s="33" t="s">
        <v>236</v>
      </c>
      <c r="D193" s="34">
        <v>45134</v>
      </c>
      <c r="E193" s="38">
        <v>1488</v>
      </c>
      <c r="F193" s="38">
        <v>1491.3999999999999</v>
      </c>
      <c r="G193" s="39">
        <v>1468.9499999999998</v>
      </c>
      <c r="H193" s="39">
        <v>1449.8999999999999</v>
      </c>
      <c r="I193" s="39">
        <v>1427.4499999999998</v>
      </c>
      <c r="J193" s="39">
        <v>1510.4499999999998</v>
      </c>
      <c r="K193" s="39">
        <v>1532.9</v>
      </c>
      <c r="L193" s="39">
        <v>1551.9499999999998</v>
      </c>
      <c r="M193" s="31">
        <v>1513.85</v>
      </c>
      <c r="N193" s="31">
        <v>1472.35</v>
      </c>
      <c r="O193" s="309">
        <v>2268400</v>
      </c>
      <c r="P193" s="310">
        <v>4.6058458813108948E-3</v>
      </c>
    </row>
    <row r="194" spans="1:16" ht="12.75" customHeight="1">
      <c r="A194" s="31">
        <v>184</v>
      </c>
      <c r="B194" s="32" t="s">
        <v>49</v>
      </c>
      <c r="C194" s="33" t="s">
        <v>237</v>
      </c>
      <c r="D194" s="34">
        <v>45134</v>
      </c>
      <c r="E194" s="38">
        <v>8371.25</v>
      </c>
      <c r="F194" s="38">
        <v>8371.3166666666675</v>
      </c>
      <c r="G194" s="39">
        <v>8327.6833333333343</v>
      </c>
      <c r="H194" s="39">
        <v>8284.1166666666668</v>
      </c>
      <c r="I194" s="39">
        <v>8240.4833333333336</v>
      </c>
      <c r="J194" s="39">
        <v>8414.883333333335</v>
      </c>
      <c r="K194" s="39">
        <v>8458.5166666666701</v>
      </c>
      <c r="L194" s="39">
        <v>8502.0833333333358</v>
      </c>
      <c r="M194" s="31">
        <v>8414.9500000000007</v>
      </c>
      <c r="N194" s="31">
        <v>8327.75</v>
      </c>
      <c r="O194" s="309">
        <v>1584900</v>
      </c>
      <c r="P194" s="310">
        <v>4.5636052481460351E-3</v>
      </c>
    </row>
    <row r="195" spans="1:16" ht="12.75" customHeight="1">
      <c r="A195" s="31">
        <v>185</v>
      </c>
      <c r="B195" s="32" t="s">
        <v>39</v>
      </c>
      <c r="C195" s="33" t="s">
        <v>238</v>
      </c>
      <c r="D195" s="34">
        <v>45134</v>
      </c>
      <c r="E195" s="38">
        <v>662.75</v>
      </c>
      <c r="F195" s="38">
        <v>662.41666666666663</v>
      </c>
      <c r="G195" s="39">
        <v>658.83333333333326</v>
      </c>
      <c r="H195" s="39">
        <v>654.91666666666663</v>
      </c>
      <c r="I195" s="39">
        <v>651.33333333333326</v>
      </c>
      <c r="J195" s="39">
        <v>666.33333333333326</v>
      </c>
      <c r="K195" s="39">
        <v>669.91666666666652</v>
      </c>
      <c r="L195" s="39">
        <v>673.83333333333326</v>
      </c>
      <c r="M195" s="31">
        <v>666</v>
      </c>
      <c r="N195" s="31">
        <v>658.5</v>
      </c>
      <c r="O195" s="309">
        <v>26075400</v>
      </c>
      <c r="P195" s="310">
        <v>1.1803874092009685E-2</v>
      </c>
    </row>
    <row r="196" spans="1:16" ht="12.75" customHeight="1">
      <c r="A196" s="31">
        <v>186</v>
      </c>
      <c r="B196" s="32" t="s">
        <v>133</v>
      </c>
      <c r="C196" s="33" t="s">
        <v>239</v>
      </c>
      <c r="D196" s="34">
        <v>45134</v>
      </c>
      <c r="E196" s="38">
        <v>280.64999999999998</v>
      </c>
      <c r="F196" s="38">
        <v>279.59999999999997</v>
      </c>
      <c r="G196" s="39">
        <v>277.29999999999995</v>
      </c>
      <c r="H196" s="39">
        <v>273.95</v>
      </c>
      <c r="I196" s="39">
        <v>271.64999999999998</v>
      </c>
      <c r="J196" s="39">
        <v>282.94999999999993</v>
      </c>
      <c r="K196" s="39">
        <v>285.25</v>
      </c>
      <c r="L196" s="39">
        <v>288.59999999999991</v>
      </c>
      <c r="M196" s="31">
        <v>281.89999999999998</v>
      </c>
      <c r="N196" s="31">
        <v>276.25</v>
      </c>
      <c r="O196" s="309">
        <v>51046000</v>
      </c>
      <c r="P196" s="310">
        <v>2.411523954738785E-2</v>
      </c>
    </row>
    <row r="197" spans="1:16" ht="12.75" customHeight="1">
      <c r="A197" s="31">
        <v>187</v>
      </c>
      <c r="B197" s="32" t="s">
        <v>41</v>
      </c>
      <c r="C197" s="33" t="s">
        <v>240</v>
      </c>
      <c r="D197" s="34">
        <v>45134</v>
      </c>
      <c r="E197" s="38">
        <v>762.05</v>
      </c>
      <c r="F197" s="38">
        <v>760.44999999999993</v>
      </c>
      <c r="G197" s="39">
        <v>756.89999999999986</v>
      </c>
      <c r="H197" s="39">
        <v>751.74999999999989</v>
      </c>
      <c r="I197" s="39">
        <v>748.19999999999982</v>
      </c>
      <c r="J197" s="39">
        <v>765.59999999999991</v>
      </c>
      <c r="K197" s="39">
        <v>769.14999999999986</v>
      </c>
      <c r="L197" s="39">
        <v>774.3</v>
      </c>
      <c r="M197" s="31">
        <v>764</v>
      </c>
      <c r="N197" s="31">
        <v>755.3</v>
      </c>
      <c r="O197" s="309">
        <v>10941000</v>
      </c>
      <c r="P197" s="310">
        <v>-3.1161163350098406E-3</v>
      </c>
    </row>
    <row r="198" spans="1:16" ht="12.75" customHeight="1">
      <c r="A198" s="31">
        <v>188</v>
      </c>
      <c r="B198" s="32" t="s">
        <v>87</v>
      </c>
      <c r="C198" s="33" t="s">
        <v>241</v>
      </c>
      <c r="D198" s="34">
        <v>45134</v>
      </c>
      <c r="E198" s="38">
        <v>391.35</v>
      </c>
      <c r="F198" s="38">
        <v>393.23333333333335</v>
      </c>
      <c r="G198" s="39">
        <v>388.9666666666667</v>
      </c>
      <c r="H198" s="39">
        <v>386.58333333333337</v>
      </c>
      <c r="I198" s="39">
        <v>382.31666666666672</v>
      </c>
      <c r="J198" s="39">
        <v>395.61666666666667</v>
      </c>
      <c r="K198" s="39">
        <v>399.88333333333333</v>
      </c>
      <c r="L198" s="39">
        <v>402.26666666666665</v>
      </c>
      <c r="M198" s="31">
        <v>397.5</v>
      </c>
      <c r="N198" s="31">
        <v>390.85</v>
      </c>
      <c r="O198" s="309">
        <v>36127500</v>
      </c>
      <c r="P198" s="310">
        <v>2.2370320061125732E-2</v>
      </c>
    </row>
    <row r="199" spans="1:16" ht="12.75" customHeight="1">
      <c r="A199" s="31">
        <v>189</v>
      </c>
      <c r="B199" s="32" t="s">
        <v>206</v>
      </c>
      <c r="C199" s="33" t="s">
        <v>242</v>
      </c>
      <c r="D199" s="34">
        <v>45134</v>
      </c>
      <c r="E199" s="38">
        <v>202.8</v>
      </c>
      <c r="F199" s="38">
        <v>202.76666666666668</v>
      </c>
      <c r="G199" s="39">
        <v>195.13333333333335</v>
      </c>
      <c r="H199" s="39">
        <v>187.46666666666667</v>
      </c>
      <c r="I199" s="39">
        <v>179.83333333333334</v>
      </c>
      <c r="J199" s="39">
        <v>210.43333333333337</v>
      </c>
      <c r="K199" s="39">
        <v>218.06666666666669</v>
      </c>
      <c r="L199" s="39">
        <v>225.73333333333338</v>
      </c>
      <c r="M199" s="31">
        <v>210.4</v>
      </c>
      <c r="N199" s="31">
        <v>195.1</v>
      </c>
      <c r="O199" s="309">
        <v>107940000</v>
      </c>
      <c r="P199" s="310">
        <v>3.4145780639227408E-2</v>
      </c>
    </row>
    <row r="200" spans="1:16" ht="12.75" customHeight="1">
      <c r="A200" s="31">
        <v>190</v>
      </c>
      <c r="B200" s="32" t="s">
        <v>43</v>
      </c>
      <c r="C200" s="33" t="s">
        <v>243</v>
      </c>
      <c r="D200" s="34">
        <v>45134</v>
      </c>
      <c r="E200" s="38">
        <v>584.79999999999995</v>
      </c>
      <c r="F200" s="38">
        <v>585.83333333333326</v>
      </c>
      <c r="G200" s="39">
        <v>582.01666666666654</v>
      </c>
      <c r="H200" s="39">
        <v>579.23333333333323</v>
      </c>
      <c r="I200" s="39">
        <v>575.41666666666652</v>
      </c>
      <c r="J200" s="39">
        <v>588.61666666666656</v>
      </c>
      <c r="K200" s="39">
        <v>592.43333333333317</v>
      </c>
      <c r="L200" s="39">
        <v>595.21666666666658</v>
      </c>
      <c r="M200" s="31">
        <v>589.65</v>
      </c>
      <c r="N200" s="31">
        <v>583.04999999999995</v>
      </c>
      <c r="O200" s="309">
        <v>6663600</v>
      </c>
      <c r="P200" s="310">
        <v>2.548476454293629E-2</v>
      </c>
    </row>
    <row r="201" spans="1:16" ht="12.75" customHeight="1">
      <c r="A201" s="31">
        <v>191</v>
      </c>
      <c r="B201" s="32"/>
      <c r="C201" s="41"/>
      <c r="D201" s="43"/>
      <c r="E201" s="44"/>
      <c r="F201" s="44"/>
      <c r="G201" s="45"/>
      <c r="H201" s="45"/>
      <c r="I201" s="45"/>
      <c r="J201" s="45"/>
      <c r="K201" s="45"/>
      <c r="L201" s="45"/>
      <c r="M201" s="41"/>
      <c r="N201" s="41"/>
      <c r="O201" s="46"/>
      <c r="P201" s="47"/>
    </row>
    <row r="202" spans="1:16" ht="12.75" customHeight="1">
      <c r="A202" s="31">
        <v>192</v>
      </c>
      <c r="B202" s="32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46"/>
      <c r="P202" s="47"/>
    </row>
    <row r="203" spans="1:16" ht="12.75" customHeight="1">
      <c r="A203" s="31">
        <v>193</v>
      </c>
      <c r="B203" s="48"/>
      <c r="C203" s="41"/>
      <c r="D203" s="43"/>
      <c r="E203" s="44"/>
      <c r="F203" s="44"/>
      <c r="G203" s="45"/>
      <c r="H203" s="45"/>
      <c r="I203" s="45"/>
      <c r="J203" s="45"/>
      <c r="K203" s="45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8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48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244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245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246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247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248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249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250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251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252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253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254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255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256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257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6"/>
  <sheetViews>
    <sheetView zoomScale="85" zoomScaleNormal="85" workbookViewId="0">
      <pane ySplit="9" topLeftCell="A10" activePane="bottomLeft" state="frozen"/>
      <selection pane="bottomLeft" activeCell="E17" sqref="E17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45118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93" t="s">
        <v>16</v>
      </c>
      <c r="B8" s="395"/>
      <c r="C8" s="399" t="s">
        <v>20</v>
      </c>
      <c r="D8" s="399" t="s">
        <v>21</v>
      </c>
      <c r="E8" s="390" t="s">
        <v>22</v>
      </c>
      <c r="F8" s="391"/>
      <c r="G8" s="392"/>
      <c r="H8" s="390" t="s">
        <v>23</v>
      </c>
      <c r="I8" s="391"/>
      <c r="J8" s="392"/>
      <c r="K8" s="26"/>
      <c r="L8" s="53"/>
      <c r="M8" s="53"/>
      <c r="N8" s="1"/>
      <c r="O8" s="1"/>
    </row>
    <row r="9" spans="1:15" ht="36" customHeight="1">
      <c r="A9" s="397"/>
      <c r="B9" s="398"/>
      <c r="C9" s="398"/>
      <c r="D9" s="39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259</v>
      </c>
      <c r="N9" s="1"/>
      <c r="O9" s="1"/>
    </row>
    <row r="10" spans="1:15" ht="12.75" customHeight="1">
      <c r="A10" s="56">
        <v>1</v>
      </c>
      <c r="B10" s="35" t="s">
        <v>260</v>
      </c>
      <c r="C10" s="35">
        <v>19355.900000000001</v>
      </c>
      <c r="D10" s="35">
        <v>19372.95</v>
      </c>
      <c r="E10" s="35">
        <v>19310.050000000003</v>
      </c>
      <c r="F10" s="35">
        <v>19264.2</v>
      </c>
      <c r="G10" s="35">
        <v>19201.300000000003</v>
      </c>
      <c r="H10" s="35">
        <v>19418.800000000003</v>
      </c>
      <c r="I10" s="35">
        <v>19481.700000000004</v>
      </c>
      <c r="J10" s="35">
        <v>19527.550000000003</v>
      </c>
      <c r="K10" s="35">
        <v>19435.849999999999</v>
      </c>
      <c r="L10" s="35">
        <v>19327.099999999999</v>
      </c>
      <c r="M10" s="57"/>
      <c r="N10" s="1"/>
      <c r="O10" s="1"/>
    </row>
    <row r="11" spans="1:15" ht="12.75" customHeight="1">
      <c r="A11" s="56">
        <v>2</v>
      </c>
      <c r="B11" s="37" t="s">
        <v>261</v>
      </c>
      <c r="C11" s="35">
        <v>44860.85</v>
      </c>
      <c r="D11" s="35">
        <v>44922.35</v>
      </c>
      <c r="E11" s="35">
        <v>44660.399999999994</v>
      </c>
      <c r="F11" s="35">
        <v>44459.95</v>
      </c>
      <c r="G11" s="35">
        <v>44197.999999999993</v>
      </c>
      <c r="H11" s="35">
        <v>45122.799999999996</v>
      </c>
      <c r="I11" s="35">
        <v>45384.749999999993</v>
      </c>
      <c r="J11" s="35">
        <v>45585.2</v>
      </c>
      <c r="K11" s="35">
        <v>45184.3</v>
      </c>
      <c r="L11" s="35">
        <v>44721.9</v>
      </c>
      <c r="M11" s="57"/>
      <c r="N11" s="1"/>
      <c r="O11" s="1"/>
    </row>
    <row r="12" spans="1:15" ht="12.75" customHeight="1">
      <c r="A12" s="56">
        <v>3</v>
      </c>
      <c r="B12" s="31" t="s">
        <v>262</v>
      </c>
      <c r="C12" s="38">
        <v>3267.95</v>
      </c>
      <c r="D12" s="38">
        <v>3275.6166666666668</v>
      </c>
      <c r="E12" s="38">
        <v>3249.6833333333334</v>
      </c>
      <c r="F12" s="38">
        <v>3231.4166666666665</v>
      </c>
      <c r="G12" s="38">
        <v>3205.4833333333331</v>
      </c>
      <c r="H12" s="38">
        <v>3293.8833333333337</v>
      </c>
      <c r="I12" s="38">
        <v>3319.8166666666671</v>
      </c>
      <c r="J12" s="38">
        <v>3338.0833333333339</v>
      </c>
      <c r="K12" s="38">
        <v>3301.55</v>
      </c>
      <c r="L12" s="38">
        <v>3257.35</v>
      </c>
      <c r="M12" s="57"/>
      <c r="N12" s="1"/>
      <c r="O12" s="1"/>
    </row>
    <row r="13" spans="1:15" ht="12.75" customHeight="1">
      <c r="A13" s="56">
        <v>4</v>
      </c>
      <c r="B13" s="31" t="s">
        <v>263</v>
      </c>
      <c r="C13" s="38">
        <v>5829.4</v>
      </c>
      <c r="D13" s="38">
        <v>5828.083333333333</v>
      </c>
      <c r="E13" s="38">
        <v>5806.5666666666657</v>
      </c>
      <c r="F13" s="38">
        <v>5783.7333333333327</v>
      </c>
      <c r="G13" s="38">
        <v>5762.2166666666653</v>
      </c>
      <c r="H13" s="38">
        <v>5850.9166666666661</v>
      </c>
      <c r="I13" s="38">
        <v>5872.4333333333343</v>
      </c>
      <c r="J13" s="38">
        <v>5895.2666666666664</v>
      </c>
      <c r="K13" s="38">
        <v>5849.6</v>
      </c>
      <c r="L13" s="38">
        <v>5805.25</v>
      </c>
      <c r="M13" s="57"/>
      <c r="N13" s="1"/>
      <c r="O13" s="1"/>
    </row>
    <row r="14" spans="1:15" ht="12.75" customHeight="1">
      <c r="A14" s="56">
        <v>5</v>
      </c>
      <c r="B14" s="31" t="s">
        <v>264</v>
      </c>
      <c r="C14" s="38">
        <v>29194.7</v>
      </c>
      <c r="D14" s="38">
        <v>29306.95</v>
      </c>
      <c r="E14" s="38">
        <v>29004.050000000003</v>
      </c>
      <c r="F14" s="38">
        <v>28813.4</v>
      </c>
      <c r="G14" s="38">
        <v>28510.500000000004</v>
      </c>
      <c r="H14" s="38">
        <v>29497.600000000002</v>
      </c>
      <c r="I14" s="38">
        <v>29800.500000000004</v>
      </c>
      <c r="J14" s="38">
        <v>29991.15</v>
      </c>
      <c r="K14" s="38">
        <v>29609.85</v>
      </c>
      <c r="L14" s="38">
        <v>29116.3</v>
      </c>
      <c r="M14" s="57"/>
      <c r="N14" s="1"/>
      <c r="O14" s="1"/>
    </row>
    <row r="15" spans="1:15" ht="12.75" customHeight="1">
      <c r="A15" s="56">
        <v>6</v>
      </c>
      <c r="B15" s="31" t="s">
        <v>265</v>
      </c>
      <c r="C15" s="38">
        <v>5155.25</v>
      </c>
      <c r="D15" s="38">
        <v>5165.2</v>
      </c>
      <c r="E15" s="38">
        <v>5120.2</v>
      </c>
      <c r="F15" s="38">
        <v>5085.1499999999996</v>
      </c>
      <c r="G15" s="38">
        <v>5040.1499999999996</v>
      </c>
      <c r="H15" s="38">
        <v>5200.25</v>
      </c>
      <c r="I15" s="38">
        <v>5245.25</v>
      </c>
      <c r="J15" s="38">
        <v>5280.3</v>
      </c>
      <c r="K15" s="38">
        <v>5210.2</v>
      </c>
      <c r="L15" s="38">
        <v>5130.1499999999996</v>
      </c>
      <c r="M15" s="57"/>
      <c r="N15" s="1"/>
      <c r="O15" s="1"/>
    </row>
    <row r="16" spans="1:15" ht="12.75" customHeight="1">
      <c r="A16" s="56">
        <v>7</v>
      </c>
      <c r="B16" s="31" t="s">
        <v>266</v>
      </c>
      <c r="C16" s="38">
        <v>10141.85</v>
      </c>
      <c r="D16" s="38">
        <v>10148.300000000001</v>
      </c>
      <c r="E16" s="38">
        <v>10092.650000000001</v>
      </c>
      <c r="F16" s="38">
        <v>10043.450000000001</v>
      </c>
      <c r="G16" s="38">
        <v>9987.8000000000011</v>
      </c>
      <c r="H16" s="38">
        <v>10197.500000000002</v>
      </c>
      <c r="I16" s="38">
        <v>10253.15</v>
      </c>
      <c r="J16" s="38">
        <v>10302.350000000002</v>
      </c>
      <c r="K16" s="38">
        <v>10203.950000000001</v>
      </c>
      <c r="L16" s="38">
        <v>10099.1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4369.6499999999996</v>
      </c>
      <c r="D17" s="38">
        <v>4382.083333333333</v>
      </c>
      <c r="E17" s="38">
        <v>4337.5666666666657</v>
      </c>
      <c r="F17" s="38">
        <v>4305.4833333333327</v>
      </c>
      <c r="G17" s="38">
        <v>4260.9666666666653</v>
      </c>
      <c r="H17" s="38">
        <v>4414.1666666666661</v>
      </c>
      <c r="I17" s="38">
        <v>4458.6833333333343</v>
      </c>
      <c r="J17" s="38">
        <v>4490.7666666666664</v>
      </c>
      <c r="K17" s="31">
        <v>4426.6000000000004</v>
      </c>
      <c r="L17" s="31">
        <v>4350</v>
      </c>
      <c r="M17" s="31">
        <v>1.1730499999999999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23470.45</v>
      </c>
      <c r="D18" s="38">
        <v>23456.3</v>
      </c>
      <c r="E18" s="38">
        <v>23297.899999999998</v>
      </c>
      <c r="F18" s="38">
        <v>23125.35</v>
      </c>
      <c r="G18" s="38">
        <v>22966.949999999997</v>
      </c>
      <c r="H18" s="38">
        <v>23628.85</v>
      </c>
      <c r="I18" s="38">
        <v>23787.25</v>
      </c>
      <c r="J18" s="38">
        <v>23959.8</v>
      </c>
      <c r="K18" s="31">
        <v>23614.7</v>
      </c>
      <c r="L18" s="31">
        <v>23283.75</v>
      </c>
      <c r="M18" s="31">
        <v>4.87E-2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185</v>
      </c>
      <c r="D19" s="38">
        <v>186.61666666666667</v>
      </c>
      <c r="E19" s="38">
        <v>182.43333333333334</v>
      </c>
      <c r="F19" s="38">
        <v>179.86666666666667</v>
      </c>
      <c r="G19" s="38">
        <v>175.68333333333334</v>
      </c>
      <c r="H19" s="38">
        <v>189.18333333333334</v>
      </c>
      <c r="I19" s="38">
        <v>193.36666666666667</v>
      </c>
      <c r="J19" s="38">
        <v>195.93333333333334</v>
      </c>
      <c r="K19" s="31">
        <v>190.8</v>
      </c>
      <c r="L19" s="31">
        <v>184.05</v>
      </c>
      <c r="M19" s="31">
        <v>26.919540000000001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215.05</v>
      </c>
      <c r="D20" s="38">
        <v>213.85000000000002</v>
      </c>
      <c r="E20" s="38">
        <v>210.80000000000004</v>
      </c>
      <c r="F20" s="38">
        <v>206.55</v>
      </c>
      <c r="G20" s="38">
        <v>203.50000000000003</v>
      </c>
      <c r="H20" s="38">
        <v>218.10000000000005</v>
      </c>
      <c r="I20" s="38">
        <v>221.15</v>
      </c>
      <c r="J20" s="38">
        <v>225.40000000000006</v>
      </c>
      <c r="K20" s="31">
        <v>216.9</v>
      </c>
      <c r="L20" s="31">
        <v>209.6</v>
      </c>
      <c r="M20" s="31">
        <v>65.352019999999996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1794.7</v>
      </c>
      <c r="D21" s="38">
        <v>1792.4333333333332</v>
      </c>
      <c r="E21" s="38">
        <v>1777.8666666666663</v>
      </c>
      <c r="F21" s="38">
        <v>1761.0333333333331</v>
      </c>
      <c r="G21" s="38">
        <v>1746.4666666666662</v>
      </c>
      <c r="H21" s="38">
        <v>1809.2666666666664</v>
      </c>
      <c r="I21" s="38">
        <v>1823.8333333333335</v>
      </c>
      <c r="J21" s="38">
        <v>1840.6666666666665</v>
      </c>
      <c r="K21" s="31">
        <v>1807</v>
      </c>
      <c r="L21" s="31">
        <v>1775.6</v>
      </c>
      <c r="M21" s="31">
        <v>5.1690699999999996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2410.25</v>
      </c>
      <c r="D22" s="38">
        <v>2409.3166666666666</v>
      </c>
      <c r="E22" s="38">
        <v>2355.9333333333334</v>
      </c>
      <c r="F22" s="38">
        <v>2301.6166666666668</v>
      </c>
      <c r="G22" s="38">
        <v>2248.2333333333336</v>
      </c>
      <c r="H22" s="38">
        <v>2463.6333333333332</v>
      </c>
      <c r="I22" s="38">
        <v>2517.0166666666664</v>
      </c>
      <c r="J22" s="38">
        <v>2571.333333333333</v>
      </c>
      <c r="K22" s="31">
        <v>2462.6999999999998</v>
      </c>
      <c r="L22" s="31">
        <v>2355</v>
      </c>
      <c r="M22" s="31">
        <v>37.712850000000003</v>
      </c>
      <c r="N22" s="1"/>
      <c r="O22" s="1"/>
    </row>
    <row r="23" spans="1:15" ht="12.75" customHeight="1">
      <c r="A23" s="56">
        <v>14</v>
      </c>
      <c r="B23" s="58" t="s">
        <v>267</v>
      </c>
      <c r="C23" s="31">
        <v>959.45</v>
      </c>
      <c r="D23" s="38">
        <v>955.9</v>
      </c>
      <c r="E23" s="38">
        <v>938.8</v>
      </c>
      <c r="F23" s="38">
        <v>918.15</v>
      </c>
      <c r="G23" s="38">
        <v>901.05</v>
      </c>
      <c r="H23" s="38">
        <v>976.55</v>
      </c>
      <c r="I23" s="38">
        <v>993.65000000000009</v>
      </c>
      <c r="J23" s="38">
        <v>1014.3</v>
      </c>
      <c r="K23" s="31">
        <v>973</v>
      </c>
      <c r="L23" s="31">
        <v>935.25</v>
      </c>
      <c r="M23" s="31">
        <v>8.2841699999999996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720.1</v>
      </c>
      <c r="D24" s="38">
        <v>719.36666666666667</v>
      </c>
      <c r="E24" s="38">
        <v>708.73333333333335</v>
      </c>
      <c r="F24" s="38">
        <v>697.36666666666667</v>
      </c>
      <c r="G24" s="38">
        <v>686.73333333333335</v>
      </c>
      <c r="H24" s="38">
        <v>730.73333333333335</v>
      </c>
      <c r="I24" s="38">
        <v>741.36666666666679</v>
      </c>
      <c r="J24" s="38">
        <v>752.73333333333335</v>
      </c>
      <c r="K24" s="31">
        <v>730</v>
      </c>
      <c r="L24" s="31">
        <v>708</v>
      </c>
      <c r="M24" s="31">
        <v>51.35483</v>
      </c>
      <c r="N24" s="1"/>
      <c r="O24" s="1"/>
    </row>
    <row r="25" spans="1:15" ht="12.75" customHeight="1">
      <c r="A25" s="56">
        <v>16</v>
      </c>
      <c r="B25" s="58" t="s">
        <v>878</v>
      </c>
      <c r="C25" s="31">
        <v>242.05</v>
      </c>
      <c r="D25" s="38">
        <v>242.9</v>
      </c>
      <c r="E25" s="38">
        <v>236.45000000000002</v>
      </c>
      <c r="F25" s="38">
        <v>230.85000000000002</v>
      </c>
      <c r="G25" s="38">
        <v>224.40000000000003</v>
      </c>
      <c r="H25" s="38">
        <v>248.5</v>
      </c>
      <c r="I25" s="38">
        <v>254.95</v>
      </c>
      <c r="J25" s="38">
        <v>260.54999999999995</v>
      </c>
      <c r="K25" s="31">
        <v>249.35</v>
      </c>
      <c r="L25" s="31">
        <v>237.3</v>
      </c>
      <c r="M25" s="31">
        <v>44.09516</v>
      </c>
      <c r="N25" s="1"/>
      <c r="O25" s="1"/>
    </row>
    <row r="26" spans="1:15" ht="12.75" customHeight="1">
      <c r="A26" s="56">
        <v>17</v>
      </c>
      <c r="B26" s="58" t="s">
        <v>269</v>
      </c>
      <c r="C26" s="31">
        <v>749.85</v>
      </c>
      <c r="D26" s="38">
        <v>752.63333333333321</v>
      </c>
      <c r="E26" s="38">
        <v>741.26666666666642</v>
      </c>
      <c r="F26" s="38">
        <v>732.68333333333317</v>
      </c>
      <c r="G26" s="38">
        <v>721.31666666666638</v>
      </c>
      <c r="H26" s="38">
        <v>761.21666666666647</v>
      </c>
      <c r="I26" s="38">
        <v>772.58333333333326</v>
      </c>
      <c r="J26" s="38">
        <v>781.16666666666652</v>
      </c>
      <c r="K26" s="31">
        <v>764</v>
      </c>
      <c r="L26" s="31">
        <v>744.05</v>
      </c>
      <c r="M26" s="31">
        <v>10.641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3487.65</v>
      </c>
      <c r="D27" s="38">
        <v>3497.9166666666665</v>
      </c>
      <c r="E27" s="38">
        <v>3465.8833333333332</v>
      </c>
      <c r="F27" s="38">
        <v>3444.1166666666668</v>
      </c>
      <c r="G27" s="38">
        <v>3412.0833333333335</v>
      </c>
      <c r="H27" s="38">
        <v>3519.6833333333329</v>
      </c>
      <c r="I27" s="38">
        <v>3551.7166666666667</v>
      </c>
      <c r="J27" s="38">
        <v>3573.4833333333327</v>
      </c>
      <c r="K27" s="31">
        <v>3529.95</v>
      </c>
      <c r="L27" s="31">
        <v>3476.15</v>
      </c>
      <c r="M27" s="31">
        <v>0.50263999999999998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419.5</v>
      </c>
      <c r="D28" s="38">
        <v>418.8</v>
      </c>
      <c r="E28" s="38">
        <v>412.75</v>
      </c>
      <c r="F28" s="38">
        <v>406</v>
      </c>
      <c r="G28" s="38">
        <v>399.95</v>
      </c>
      <c r="H28" s="38">
        <v>425.55</v>
      </c>
      <c r="I28" s="38">
        <v>431.60000000000008</v>
      </c>
      <c r="J28" s="38">
        <v>438.35</v>
      </c>
      <c r="K28" s="31">
        <v>424.85</v>
      </c>
      <c r="L28" s="31">
        <v>412.05</v>
      </c>
      <c r="M28" s="31">
        <v>35.248159999999999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5158.3500000000004</v>
      </c>
      <c r="D29" s="38">
        <v>5157.5333333333338</v>
      </c>
      <c r="E29" s="38">
        <v>5111.5666666666675</v>
      </c>
      <c r="F29" s="38">
        <v>5064.7833333333338</v>
      </c>
      <c r="G29" s="38">
        <v>5018.8166666666675</v>
      </c>
      <c r="H29" s="38">
        <v>5204.3166666666675</v>
      </c>
      <c r="I29" s="38">
        <v>5250.2833333333328</v>
      </c>
      <c r="J29" s="38">
        <v>5297.0666666666675</v>
      </c>
      <c r="K29" s="31">
        <v>5203.5</v>
      </c>
      <c r="L29" s="31">
        <v>5110.75</v>
      </c>
      <c r="M29" s="31">
        <v>2.71366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428.85</v>
      </c>
      <c r="D30" s="38">
        <v>426.38333333333338</v>
      </c>
      <c r="E30" s="38">
        <v>421.86666666666679</v>
      </c>
      <c r="F30" s="38">
        <v>414.88333333333338</v>
      </c>
      <c r="G30" s="38">
        <v>410.36666666666679</v>
      </c>
      <c r="H30" s="38">
        <v>433.36666666666679</v>
      </c>
      <c r="I30" s="38">
        <v>437.88333333333333</v>
      </c>
      <c r="J30" s="38">
        <v>444.86666666666679</v>
      </c>
      <c r="K30" s="31">
        <v>430.9</v>
      </c>
      <c r="L30" s="31">
        <v>419.4</v>
      </c>
      <c r="M30" s="31">
        <v>45.888159999999999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163.19999999999999</v>
      </c>
      <c r="D31" s="38">
        <v>164.25</v>
      </c>
      <c r="E31" s="38">
        <v>161.6</v>
      </c>
      <c r="F31" s="38">
        <v>160</v>
      </c>
      <c r="G31" s="38">
        <v>157.35</v>
      </c>
      <c r="H31" s="38">
        <v>165.85</v>
      </c>
      <c r="I31" s="38">
        <v>168.49999999999997</v>
      </c>
      <c r="J31" s="38">
        <v>170.1</v>
      </c>
      <c r="K31" s="31">
        <v>166.9</v>
      </c>
      <c r="L31" s="31">
        <v>162.65</v>
      </c>
      <c r="M31" s="31">
        <v>114.5528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3343.15</v>
      </c>
      <c r="D32" s="38">
        <v>3336.3833333333337</v>
      </c>
      <c r="E32" s="38">
        <v>3300.7166666666672</v>
      </c>
      <c r="F32" s="38">
        <v>3258.2833333333333</v>
      </c>
      <c r="G32" s="38">
        <v>3222.6166666666668</v>
      </c>
      <c r="H32" s="38">
        <v>3378.8166666666675</v>
      </c>
      <c r="I32" s="38">
        <v>3414.4833333333345</v>
      </c>
      <c r="J32" s="38">
        <v>3456.9166666666679</v>
      </c>
      <c r="K32" s="31">
        <v>3372.05</v>
      </c>
      <c r="L32" s="31">
        <v>3293.95</v>
      </c>
      <c r="M32" s="31">
        <v>5.4883800000000003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1785.65</v>
      </c>
      <c r="D33" s="38">
        <v>1792.2333333333333</v>
      </c>
      <c r="E33" s="38">
        <v>1769.4666666666667</v>
      </c>
      <c r="F33" s="38">
        <v>1753.2833333333333</v>
      </c>
      <c r="G33" s="38">
        <v>1730.5166666666667</v>
      </c>
      <c r="H33" s="38">
        <v>1808.4166666666667</v>
      </c>
      <c r="I33" s="38">
        <v>1831.1833333333336</v>
      </c>
      <c r="J33" s="38">
        <v>1847.3666666666668</v>
      </c>
      <c r="K33" s="31">
        <v>1815</v>
      </c>
      <c r="L33" s="31">
        <v>1776.05</v>
      </c>
      <c r="M33" s="31">
        <v>3.7230099999999999</v>
      </c>
      <c r="N33" s="1"/>
      <c r="O33" s="1"/>
    </row>
    <row r="34" spans="1:15" ht="12.75" customHeight="1">
      <c r="A34" s="56">
        <v>25</v>
      </c>
      <c r="B34" s="58" t="s">
        <v>268</v>
      </c>
      <c r="C34" s="31">
        <v>639.5</v>
      </c>
      <c r="D34" s="38">
        <v>642.33333333333337</v>
      </c>
      <c r="E34" s="38">
        <v>632.7166666666667</v>
      </c>
      <c r="F34" s="38">
        <v>625.93333333333328</v>
      </c>
      <c r="G34" s="38">
        <v>616.31666666666661</v>
      </c>
      <c r="H34" s="38">
        <v>649.11666666666679</v>
      </c>
      <c r="I34" s="38">
        <v>658.73333333333335</v>
      </c>
      <c r="J34" s="38">
        <v>665.51666666666688</v>
      </c>
      <c r="K34" s="31">
        <v>651.95000000000005</v>
      </c>
      <c r="L34" s="31">
        <v>635.54999999999995</v>
      </c>
      <c r="M34" s="31">
        <v>6.8369900000000001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763.75</v>
      </c>
      <c r="D35" s="38">
        <v>761.08333333333337</v>
      </c>
      <c r="E35" s="38">
        <v>753.16666666666674</v>
      </c>
      <c r="F35" s="38">
        <v>742.58333333333337</v>
      </c>
      <c r="G35" s="38">
        <v>734.66666666666674</v>
      </c>
      <c r="H35" s="38">
        <v>771.66666666666674</v>
      </c>
      <c r="I35" s="38">
        <v>779.58333333333348</v>
      </c>
      <c r="J35" s="38">
        <v>790.16666666666674</v>
      </c>
      <c r="K35" s="31">
        <v>769</v>
      </c>
      <c r="L35" s="31">
        <v>750.5</v>
      </c>
      <c r="M35" s="31">
        <v>11.311260000000001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735.5</v>
      </c>
      <c r="D36" s="38">
        <v>737.44999999999993</v>
      </c>
      <c r="E36" s="38">
        <v>723.29999999999984</v>
      </c>
      <c r="F36" s="38">
        <v>711.09999999999991</v>
      </c>
      <c r="G36" s="38">
        <v>696.94999999999982</v>
      </c>
      <c r="H36" s="38">
        <v>749.64999999999986</v>
      </c>
      <c r="I36" s="38">
        <v>763.8</v>
      </c>
      <c r="J36" s="38">
        <v>775.99999999999989</v>
      </c>
      <c r="K36" s="31">
        <v>751.6</v>
      </c>
      <c r="L36" s="31">
        <v>725.25</v>
      </c>
      <c r="M36" s="31">
        <v>22.565650000000002</v>
      </c>
      <c r="N36" s="1"/>
      <c r="O36" s="1"/>
    </row>
    <row r="37" spans="1:15" ht="12.75" customHeight="1">
      <c r="A37" s="56">
        <v>28</v>
      </c>
      <c r="B37" s="58" t="s">
        <v>270</v>
      </c>
      <c r="C37" s="31">
        <v>400.7</v>
      </c>
      <c r="D37" s="38">
        <v>401.63333333333327</v>
      </c>
      <c r="E37" s="38">
        <v>395.36666666666656</v>
      </c>
      <c r="F37" s="38">
        <v>390.0333333333333</v>
      </c>
      <c r="G37" s="38">
        <v>383.76666666666659</v>
      </c>
      <c r="H37" s="38">
        <v>406.96666666666653</v>
      </c>
      <c r="I37" s="38">
        <v>413.23333333333329</v>
      </c>
      <c r="J37" s="38">
        <v>418.56666666666649</v>
      </c>
      <c r="K37" s="31">
        <v>407.9</v>
      </c>
      <c r="L37" s="31">
        <v>396.3</v>
      </c>
      <c r="M37" s="31">
        <v>15.01529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964.05</v>
      </c>
      <c r="D38" s="38">
        <v>970.15</v>
      </c>
      <c r="E38" s="38">
        <v>954.3</v>
      </c>
      <c r="F38" s="38">
        <v>944.55</v>
      </c>
      <c r="G38" s="38">
        <v>928.69999999999993</v>
      </c>
      <c r="H38" s="38">
        <v>979.9</v>
      </c>
      <c r="I38" s="38">
        <v>995.75000000000011</v>
      </c>
      <c r="J38" s="38">
        <v>1005.5</v>
      </c>
      <c r="K38" s="31">
        <v>986</v>
      </c>
      <c r="L38" s="31">
        <v>960.4</v>
      </c>
      <c r="M38" s="31">
        <v>71.388499999999993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4897.95</v>
      </c>
      <c r="D39" s="38">
        <v>4898</v>
      </c>
      <c r="E39" s="38">
        <v>4845</v>
      </c>
      <c r="F39" s="38">
        <v>4792.05</v>
      </c>
      <c r="G39" s="38">
        <v>4739.05</v>
      </c>
      <c r="H39" s="38">
        <v>4950.95</v>
      </c>
      <c r="I39" s="38">
        <v>5003.95</v>
      </c>
      <c r="J39" s="38">
        <v>5056.8999999999996</v>
      </c>
      <c r="K39" s="31">
        <v>4951</v>
      </c>
      <c r="L39" s="31">
        <v>4845.05</v>
      </c>
      <c r="M39" s="31">
        <v>6.5938800000000004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1597.8</v>
      </c>
      <c r="D40" s="38">
        <v>1599.8500000000001</v>
      </c>
      <c r="E40" s="38">
        <v>1577.7000000000003</v>
      </c>
      <c r="F40" s="38">
        <v>1557.6000000000001</v>
      </c>
      <c r="G40" s="38">
        <v>1535.4500000000003</v>
      </c>
      <c r="H40" s="38">
        <v>1619.9500000000003</v>
      </c>
      <c r="I40" s="38">
        <v>1642.1000000000004</v>
      </c>
      <c r="J40" s="38">
        <v>1662.2000000000003</v>
      </c>
      <c r="K40" s="31">
        <v>1622</v>
      </c>
      <c r="L40" s="31">
        <v>1579.75</v>
      </c>
      <c r="M40" s="31">
        <v>17.318940000000001</v>
      </c>
      <c r="N40" s="1"/>
      <c r="O40" s="1"/>
    </row>
    <row r="41" spans="1:15" ht="12.75" customHeight="1">
      <c r="A41" s="56">
        <v>32</v>
      </c>
      <c r="B41" s="58" t="s">
        <v>272</v>
      </c>
      <c r="C41" s="31">
        <v>7176.7</v>
      </c>
      <c r="D41" s="38">
        <v>7140.1333333333341</v>
      </c>
      <c r="E41" s="38">
        <v>7082.6666666666679</v>
      </c>
      <c r="F41" s="38">
        <v>6988.6333333333341</v>
      </c>
      <c r="G41" s="38">
        <v>6931.1666666666679</v>
      </c>
      <c r="H41" s="38">
        <v>7234.1666666666679</v>
      </c>
      <c r="I41" s="38">
        <v>7291.6333333333332</v>
      </c>
      <c r="J41" s="38">
        <v>7385.6666666666679</v>
      </c>
      <c r="K41" s="31">
        <v>7197.6</v>
      </c>
      <c r="L41" s="31">
        <v>7046.1</v>
      </c>
      <c r="M41" s="31">
        <v>0.29197000000000001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7533.25</v>
      </c>
      <c r="D42" s="38">
        <v>7531.833333333333</v>
      </c>
      <c r="E42" s="38">
        <v>7433.7166666666662</v>
      </c>
      <c r="F42" s="38">
        <v>7334.1833333333334</v>
      </c>
      <c r="G42" s="38">
        <v>7236.0666666666666</v>
      </c>
      <c r="H42" s="38">
        <v>7631.3666666666659</v>
      </c>
      <c r="I42" s="38">
        <v>7729.4833333333327</v>
      </c>
      <c r="J42" s="38">
        <v>7829.0166666666655</v>
      </c>
      <c r="K42" s="31">
        <v>7629.95</v>
      </c>
      <c r="L42" s="31">
        <v>7432.3</v>
      </c>
      <c r="M42" s="31">
        <v>14.515180000000001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2284.6</v>
      </c>
      <c r="D43" s="38">
        <v>2320.2000000000003</v>
      </c>
      <c r="E43" s="38">
        <v>2240.4000000000005</v>
      </c>
      <c r="F43" s="38">
        <v>2196.2000000000003</v>
      </c>
      <c r="G43" s="38">
        <v>2116.4000000000005</v>
      </c>
      <c r="H43" s="38">
        <v>2364.4000000000005</v>
      </c>
      <c r="I43" s="38">
        <v>2444.2000000000007</v>
      </c>
      <c r="J43" s="38">
        <v>2488.4000000000005</v>
      </c>
      <c r="K43" s="31">
        <v>2400</v>
      </c>
      <c r="L43" s="31">
        <v>2276</v>
      </c>
      <c r="M43" s="31">
        <v>5.05755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228.6</v>
      </c>
      <c r="D44" s="38">
        <v>228.93333333333331</v>
      </c>
      <c r="E44" s="38">
        <v>225.71666666666661</v>
      </c>
      <c r="F44" s="38">
        <v>222.83333333333331</v>
      </c>
      <c r="G44" s="38">
        <v>219.61666666666662</v>
      </c>
      <c r="H44" s="38">
        <v>231.81666666666661</v>
      </c>
      <c r="I44" s="38">
        <v>235.0333333333333</v>
      </c>
      <c r="J44" s="38">
        <v>237.9166666666666</v>
      </c>
      <c r="K44" s="31">
        <v>232.15</v>
      </c>
      <c r="L44" s="31">
        <v>226.05</v>
      </c>
      <c r="M44" s="31">
        <v>53.07723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203.4</v>
      </c>
      <c r="D45" s="38">
        <v>205.70000000000002</v>
      </c>
      <c r="E45" s="38">
        <v>200.60000000000002</v>
      </c>
      <c r="F45" s="38">
        <v>197.8</v>
      </c>
      <c r="G45" s="38">
        <v>192.70000000000002</v>
      </c>
      <c r="H45" s="38">
        <v>208.50000000000003</v>
      </c>
      <c r="I45" s="38">
        <v>213.6</v>
      </c>
      <c r="J45" s="38">
        <v>216.40000000000003</v>
      </c>
      <c r="K45" s="31">
        <v>210.8</v>
      </c>
      <c r="L45" s="31">
        <v>202.9</v>
      </c>
      <c r="M45" s="31">
        <v>199.91207</v>
      </c>
      <c r="N45" s="1"/>
      <c r="O45" s="1"/>
    </row>
    <row r="46" spans="1:15" ht="12.75" customHeight="1">
      <c r="A46" s="56">
        <v>37</v>
      </c>
      <c r="B46" s="58" t="s">
        <v>273</v>
      </c>
      <c r="C46" s="31">
        <v>78.25</v>
      </c>
      <c r="D46" s="38">
        <v>78.833333333333329</v>
      </c>
      <c r="E46" s="38">
        <v>77.216666666666654</v>
      </c>
      <c r="F46" s="38">
        <v>76.183333333333323</v>
      </c>
      <c r="G46" s="38">
        <v>74.566666666666649</v>
      </c>
      <c r="H46" s="38">
        <v>79.86666666666666</v>
      </c>
      <c r="I46" s="38">
        <v>81.483333333333334</v>
      </c>
      <c r="J46" s="38">
        <v>82.516666666666666</v>
      </c>
      <c r="K46" s="31">
        <v>80.45</v>
      </c>
      <c r="L46" s="31">
        <v>77.8</v>
      </c>
      <c r="M46" s="31">
        <v>109.73971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1670.5</v>
      </c>
      <c r="D47" s="38">
        <v>1668.8333333333333</v>
      </c>
      <c r="E47" s="38">
        <v>1642.6666666666665</v>
      </c>
      <c r="F47" s="38">
        <v>1614.8333333333333</v>
      </c>
      <c r="G47" s="38">
        <v>1588.6666666666665</v>
      </c>
      <c r="H47" s="38">
        <v>1696.6666666666665</v>
      </c>
      <c r="I47" s="38">
        <v>1722.833333333333</v>
      </c>
      <c r="J47" s="38">
        <v>1750.6666666666665</v>
      </c>
      <c r="K47" s="31">
        <v>1695</v>
      </c>
      <c r="L47" s="31">
        <v>1641</v>
      </c>
      <c r="M47" s="31">
        <v>1.60575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123</v>
      </c>
      <c r="D48" s="38">
        <v>123.38333333333333</v>
      </c>
      <c r="E48" s="38">
        <v>122.11666666666665</v>
      </c>
      <c r="F48" s="38">
        <v>121.23333333333332</v>
      </c>
      <c r="G48" s="38">
        <v>119.96666666666664</v>
      </c>
      <c r="H48" s="38">
        <v>124.26666666666665</v>
      </c>
      <c r="I48" s="38">
        <v>125.53333333333333</v>
      </c>
      <c r="J48" s="38">
        <v>126.41666666666666</v>
      </c>
      <c r="K48" s="31">
        <v>124.65</v>
      </c>
      <c r="L48" s="31">
        <v>122.5</v>
      </c>
      <c r="M48" s="31">
        <v>90.688130000000001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666.65</v>
      </c>
      <c r="D49" s="38">
        <v>668.43333333333339</v>
      </c>
      <c r="E49" s="38">
        <v>661.86666666666679</v>
      </c>
      <c r="F49" s="38">
        <v>657.08333333333337</v>
      </c>
      <c r="G49" s="38">
        <v>650.51666666666677</v>
      </c>
      <c r="H49" s="38">
        <v>673.21666666666681</v>
      </c>
      <c r="I49" s="38">
        <v>679.78333333333342</v>
      </c>
      <c r="J49" s="38">
        <v>684.56666666666683</v>
      </c>
      <c r="K49" s="31">
        <v>675</v>
      </c>
      <c r="L49" s="31">
        <v>663.65</v>
      </c>
      <c r="M49" s="31">
        <v>4.8144400000000003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851.25</v>
      </c>
      <c r="D50" s="38">
        <v>848.51666666666677</v>
      </c>
      <c r="E50" s="38">
        <v>842.23333333333358</v>
      </c>
      <c r="F50" s="38">
        <v>833.21666666666681</v>
      </c>
      <c r="G50" s="38">
        <v>826.93333333333362</v>
      </c>
      <c r="H50" s="38">
        <v>857.53333333333353</v>
      </c>
      <c r="I50" s="38">
        <v>863.81666666666661</v>
      </c>
      <c r="J50" s="38">
        <v>872.83333333333348</v>
      </c>
      <c r="K50" s="31">
        <v>854.8</v>
      </c>
      <c r="L50" s="31">
        <v>839.5</v>
      </c>
      <c r="M50" s="31">
        <v>7.3959000000000001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885.4</v>
      </c>
      <c r="D51" s="38">
        <v>880</v>
      </c>
      <c r="E51" s="38">
        <v>870.4</v>
      </c>
      <c r="F51" s="38">
        <v>855.4</v>
      </c>
      <c r="G51" s="38">
        <v>845.8</v>
      </c>
      <c r="H51" s="38">
        <v>895</v>
      </c>
      <c r="I51" s="38">
        <v>904.59999999999991</v>
      </c>
      <c r="J51" s="38">
        <v>919.6</v>
      </c>
      <c r="K51" s="31">
        <v>889.6</v>
      </c>
      <c r="L51" s="31">
        <v>865</v>
      </c>
      <c r="M51" s="31">
        <v>43.106810000000003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91.2</v>
      </c>
      <c r="D52" s="38">
        <v>91.15000000000002</v>
      </c>
      <c r="E52" s="38">
        <v>90.150000000000034</v>
      </c>
      <c r="F52" s="38">
        <v>89.100000000000009</v>
      </c>
      <c r="G52" s="38">
        <v>88.100000000000023</v>
      </c>
      <c r="H52" s="38">
        <v>92.200000000000045</v>
      </c>
      <c r="I52" s="38">
        <v>93.200000000000017</v>
      </c>
      <c r="J52" s="38">
        <v>94.250000000000057</v>
      </c>
      <c r="K52" s="31">
        <v>92.15</v>
      </c>
      <c r="L52" s="31">
        <v>90.1</v>
      </c>
      <c r="M52" s="31">
        <v>110.75931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254.7</v>
      </c>
      <c r="D53" s="38">
        <v>254.20000000000002</v>
      </c>
      <c r="E53" s="38">
        <v>252.05</v>
      </c>
      <c r="F53" s="38">
        <v>249.4</v>
      </c>
      <c r="G53" s="38">
        <v>247.25</v>
      </c>
      <c r="H53" s="38">
        <v>256.85000000000002</v>
      </c>
      <c r="I53" s="38">
        <v>259.00000000000006</v>
      </c>
      <c r="J53" s="38">
        <v>261.65000000000003</v>
      </c>
      <c r="K53" s="31">
        <v>256.35000000000002</v>
      </c>
      <c r="L53" s="31">
        <v>251.55</v>
      </c>
      <c r="M53" s="31">
        <v>39.294460000000001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19236.25</v>
      </c>
      <c r="D54" s="38">
        <v>19432.100000000002</v>
      </c>
      <c r="E54" s="38">
        <v>18974.200000000004</v>
      </c>
      <c r="F54" s="38">
        <v>18712.150000000001</v>
      </c>
      <c r="G54" s="38">
        <v>18254.250000000004</v>
      </c>
      <c r="H54" s="38">
        <v>19694.150000000005</v>
      </c>
      <c r="I54" s="38">
        <v>20152.050000000007</v>
      </c>
      <c r="J54" s="38">
        <v>20414.100000000006</v>
      </c>
      <c r="K54" s="31">
        <v>19890</v>
      </c>
      <c r="L54" s="31">
        <v>19170.05</v>
      </c>
      <c r="M54" s="31">
        <v>0.2319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386.2</v>
      </c>
      <c r="D55" s="38">
        <v>387.81666666666661</v>
      </c>
      <c r="E55" s="38">
        <v>382.48333333333323</v>
      </c>
      <c r="F55" s="38">
        <v>378.76666666666665</v>
      </c>
      <c r="G55" s="38">
        <v>373.43333333333328</v>
      </c>
      <c r="H55" s="38">
        <v>391.53333333333319</v>
      </c>
      <c r="I55" s="38">
        <v>396.86666666666656</v>
      </c>
      <c r="J55" s="38">
        <v>400.58333333333314</v>
      </c>
      <c r="K55" s="31">
        <v>393.15</v>
      </c>
      <c r="L55" s="31">
        <v>384.1</v>
      </c>
      <c r="M55" s="31">
        <v>36.322690000000001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5031.8500000000004</v>
      </c>
      <c r="D56" s="38">
        <v>5040.9333333333334</v>
      </c>
      <c r="E56" s="38">
        <v>4982.416666666667</v>
      </c>
      <c r="F56" s="38">
        <v>4932.9833333333336</v>
      </c>
      <c r="G56" s="38">
        <v>4874.4666666666672</v>
      </c>
      <c r="H56" s="38">
        <v>5090.3666666666668</v>
      </c>
      <c r="I56" s="38">
        <v>5148.8833333333332</v>
      </c>
      <c r="J56" s="38">
        <v>5198.3166666666666</v>
      </c>
      <c r="K56" s="31">
        <v>5099.45</v>
      </c>
      <c r="L56" s="31">
        <v>4991.5</v>
      </c>
      <c r="M56" s="31">
        <v>3.0854400000000002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334</v>
      </c>
      <c r="D57" s="38">
        <v>335.16666666666669</v>
      </c>
      <c r="E57" s="38">
        <v>330.83333333333337</v>
      </c>
      <c r="F57" s="38">
        <v>327.66666666666669</v>
      </c>
      <c r="G57" s="38">
        <v>323.33333333333337</v>
      </c>
      <c r="H57" s="38">
        <v>338.33333333333337</v>
      </c>
      <c r="I57" s="38">
        <v>342.66666666666674</v>
      </c>
      <c r="J57" s="38">
        <v>345.83333333333337</v>
      </c>
      <c r="K57" s="31">
        <v>339.5</v>
      </c>
      <c r="L57" s="31">
        <v>332</v>
      </c>
      <c r="M57" s="31">
        <v>100.51541</v>
      </c>
      <c r="N57" s="1"/>
      <c r="O57" s="1"/>
    </row>
    <row r="58" spans="1:15" ht="12.75" customHeight="1">
      <c r="A58" s="56">
        <v>49</v>
      </c>
      <c r="B58" s="58" t="s">
        <v>351</v>
      </c>
      <c r="C58" s="31">
        <v>388.65</v>
      </c>
      <c r="D58" s="38">
        <v>386.11666666666662</v>
      </c>
      <c r="E58" s="38">
        <v>382.43333333333322</v>
      </c>
      <c r="F58" s="38">
        <v>376.21666666666658</v>
      </c>
      <c r="G58" s="38">
        <v>372.53333333333319</v>
      </c>
      <c r="H58" s="38">
        <v>392.33333333333326</v>
      </c>
      <c r="I58" s="38">
        <v>396.01666666666665</v>
      </c>
      <c r="J58" s="38">
        <v>402.23333333333329</v>
      </c>
      <c r="K58" s="31">
        <v>389.8</v>
      </c>
      <c r="L58" s="31">
        <v>379.9</v>
      </c>
      <c r="M58" s="31">
        <v>18.94464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1151.3499999999999</v>
      </c>
      <c r="D59" s="38">
        <v>1161.9833333333333</v>
      </c>
      <c r="E59" s="38">
        <v>1130.7666666666667</v>
      </c>
      <c r="F59" s="38">
        <v>1110.1833333333334</v>
      </c>
      <c r="G59" s="38">
        <v>1078.9666666666667</v>
      </c>
      <c r="H59" s="38">
        <v>1182.5666666666666</v>
      </c>
      <c r="I59" s="38">
        <v>1213.7833333333333</v>
      </c>
      <c r="J59" s="38">
        <v>1234.3666666666666</v>
      </c>
      <c r="K59" s="31">
        <v>1193.2</v>
      </c>
      <c r="L59" s="31">
        <v>1141.4000000000001</v>
      </c>
      <c r="M59" s="31">
        <v>18.557649999999999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1016.7</v>
      </c>
      <c r="D60" s="38">
        <v>1018.5666666666666</v>
      </c>
      <c r="E60" s="38">
        <v>1011.1333333333332</v>
      </c>
      <c r="F60" s="38">
        <v>1005.5666666666666</v>
      </c>
      <c r="G60" s="38">
        <v>998.13333333333321</v>
      </c>
      <c r="H60" s="38">
        <v>1024.1333333333332</v>
      </c>
      <c r="I60" s="38">
        <v>1031.5666666666666</v>
      </c>
      <c r="J60" s="38">
        <v>1037.1333333333332</v>
      </c>
      <c r="K60" s="31">
        <v>1026</v>
      </c>
      <c r="L60" s="31">
        <v>1013</v>
      </c>
      <c r="M60" s="31">
        <v>11.429880000000001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233.75</v>
      </c>
      <c r="D61" s="38">
        <v>234.06666666666669</v>
      </c>
      <c r="E61" s="38">
        <v>232.53333333333339</v>
      </c>
      <c r="F61" s="38">
        <v>231.31666666666669</v>
      </c>
      <c r="G61" s="38">
        <v>229.78333333333339</v>
      </c>
      <c r="H61" s="38">
        <v>235.28333333333339</v>
      </c>
      <c r="I61" s="38">
        <v>236.81666666666669</v>
      </c>
      <c r="J61" s="38">
        <v>238.03333333333339</v>
      </c>
      <c r="K61" s="31">
        <v>235.6</v>
      </c>
      <c r="L61" s="31">
        <v>232.85</v>
      </c>
      <c r="M61" s="31">
        <v>62.2318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4611.3</v>
      </c>
      <c r="D62" s="38">
        <v>4646.0999999999995</v>
      </c>
      <c r="E62" s="38">
        <v>4565.1999999999989</v>
      </c>
      <c r="F62" s="38">
        <v>4519.0999999999995</v>
      </c>
      <c r="G62" s="38">
        <v>4438.1999999999989</v>
      </c>
      <c r="H62" s="38">
        <v>4692.1999999999989</v>
      </c>
      <c r="I62" s="38">
        <v>4773.0999999999985</v>
      </c>
      <c r="J62" s="38">
        <v>4819.1999999999989</v>
      </c>
      <c r="K62" s="31">
        <v>4727</v>
      </c>
      <c r="L62" s="31">
        <v>4600</v>
      </c>
      <c r="M62" s="31">
        <v>1.3934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1779.35</v>
      </c>
      <c r="D63" s="38">
        <v>1773.3666666666668</v>
      </c>
      <c r="E63" s="38">
        <v>1759.6333333333337</v>
      </c>
      <c r="F63" s="38">
        <v>1739.916666666667</v>
      </c>
      <c r="G63" s="38">
        <v>1726.1833333333338</v>
      </c>
      <c r="H63" s="38">
        <v>1793.0833333333335</v>
      </c>
      <c r="I63" s="38">
        <v>1806.8166666666666</v>
      </c>
      <c r="J63" s="38">
        <v>1826.5333333333333</v>
      </c>
      <c r="K63" s="31">
        <v>1787.1</v>
      </c>
      <c r="L63" s="31">
        <v>1753.65</v>
      </c>
      <c r="M63" s="31">
        <v>6.68079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671.65</v>
      </c>
      <c r="D64" s="38">
        <v>668.5333333333333</v>
      </c>
      <c r="E64" s="38">
        <v>662.11666666666656</v>
      </c>
      <c r="F64" s="38">
        <v>652.58333333333326</v>
      </c>
      <c r="G64" s="38">
        <v>646.16666666666652</v>
      </c>
      <c r="H64" s="38">
        <v>678.06666666666661</v>
      </c>
      <c r="I64" s="38">
        <v>684.48333333333335</v>
      </c>
      <c r="J64" s="38">
        <v>694.01666666666665</v>
      </c>
      <c r="K64" s="31">
        <v>674.95</v>
      </c>
      <c r="L64" s="31">
        <v>659</v>
      </c>
      <c r="M64" s="31">
        <v>5.8471299999999999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960.7</v>
      </c>
      <c r="D65" s="38">
        <v>958.41666666666663</v>
      </c>
      <c r="E65" s="38">
        <v>953.38333333333321</v>
      </c>
      <c r="F65" s="38">
        <v>946.06666666666661</v>
      </c>
      <c r="G65" s="38">
        <v>941.03333333333319</v>
      </c>
      <c r="H65" s="38">
        <v>965.73333333333323</v>
      </c>
      <c r="I65" s="38">
        <v>970.76666666666677</v>
      </c>
      <c r="J65" s="38">
        <v>978.08333333333326</v>
      </c>
      <c r="K65" s="31">
        <v>963.45</v>
      </c>
      <c r="L65" s="31">
        <v>951.1</v>
      </c>
      <c r="M65" s="31">
        <v>2.9238200000000001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290.75</v>
      </c>
      <c r="D66" s="38">
        <v>290.18333333333334</v>
      </c>
      <c r="E66" s="38">
        <v>286.56666666666666</v>
      </c>
      <c r="F66" s="38">
        <v>282.38333333333333</v>
      </c>
      <c r="G66" s="38">
        <v>278.76666666666665</v>
      </c>
      <c r="H66" s="38">
        <v>294.36666666666667</v>
      </c>
      <c r="I66" s="38">
        <v>297.98333333333335</v>
      </c>
      <c r="J66" s="38">
        <v>302.16666666666669</v>
      </c>
      <c r="K66" s="31">
        <v>293.8</v>
      </c>
      <c r="L66" s="31">
        <v>286</v>
      </c>
      <c r="M66" s="31">
        <v>29.952449999999999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1893.3</v>
      </c>
      <c r="D67" s="38">
        <v>1896.6333333333332</v>
      </c>
      <c r="E67" s="38">
        <v>1883.2666666666664</v>
      </c>
      <c r="F67" s="38">
        <v>1873.2333333333331</v>
      </c>
      <c r="G67" s="38">
        <v>1859.8666666666663</v>
      </c>
      <c r="H67" s="38">
        <v>1906.6666666666665</v>
      </c>
      <c r="I67" s="38">
        <v>1920.0333333333333</v>
      </c>
      <c r="J67" s="38">
        <v>1930.0666666666666</v>
      </c>
      <c r="K67" s="31">
        <v>1910</v>
      </c>
      <c r="L67" s="31">
        <v>1886.6</v>
      </c>
      <c r="M67" s="31">
        <v>4.0308400000000004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572.70000000000005</v>
      </c>
      <c r="D68" s="38">
        <v>571.61666666666667</v>
      </c>
      <c r="E68" s="38">
        <v>567.08333333333337</v>
      </c>
      <c r="F68" s="38">
        <v>561.4666666666667</v>
      </c>
      <c r="G68" s="38">
        <v>556.93333333333339</v>
      </c>
      <c r="H68" s="38">
        <v>577.23333333333335</v>
      </c>
      <c r="I68" s="38">
        <v>581.76666666666665</v>
      </c>
      <c r="J68" s="38">
        <v>587.38333333333333</v>
      </c>
      <c r="K68" s="31">
        <v>576.15</v>
      </c>
      <c r="L68" s="31">
        <v>566</v>
      </c>
      <c r="M68" s="31">
        <v>19.993030000000001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2101.1999999999998</v>
      </c>
      <c r="D69" s="38">
        <v>2116.9166666666665</v>
      </c>
      <c r="E69" s="38">
        <v>2080.4833333333331</v>
      </c>
      <c r="F69" s="38">
        <v>2059.7666666666664</v>
      </c>
      <c r="G69" s="38">
        <v>2023.333333333333</v>
      </c>
      <c r="H69" s="38">
        <v>2137.6333333333332</v>
      </c>
      <c r="I69" s="38">
        <v>2174.0666666666666</v>
      </c>
      <c r="J69" s="38">
        <v>2194.7833333333333</v>
      </c>
      <c r="K69" s="31">
        <v>2153.35</v>
      </c>
      <c r="L69" s="31">
        <v>2096.1999999999998</v>
      </c>
      <c r="M69" s="31">
        <v>3.0607899999999999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1986.85</v>
      </c>
      <c r="D70" s="38">
        <v>2015.0666666666666</v>
      </c>
      <c r="E70" s="38">
        <v>1947.7833333333333</v>
      </c>
      <c r="F70" s="38">
        <v>1908.7166666666667</v>
      </c>
      <c r="G70" s="38">
        <v>1841.4333333333334</v>
      </c>
      <c r="H70" s="38">
        <v>2054.1333333333332</v>
      </c>
      <c r="I70" s="38">
        <v>2121.4166666666661</v>
      </c>
      <c r="J70" s="38">
        <v>2160.4833333333331</v>
      </c>
      <c r="K70" s="31">
        <v>2082.35</v>
      </c>
      <c r="L70" s="31">
        <v>1976</v>
      </c>
      <c r="M70" s="31">
        <v>8.0432600000000001</v>
      </c>
      <c r="N70" s="1"/>
      <c r="O70" s="1"/>
    </row>
    <row r="71" spans="1:15" ht="12.75" customHeight="1">
      <c r="A71" s="56">
        <v>62</v>
      </c>
      <c r="B71" s="58" t="s">
        <v>275</v>
      </c>
      <c r="C71" s="31">
        <v>398.7</v>
      </c>
      <c r="D71" s="38">
        <v>400.98333333333335</v>
      </c>
      <c r="E71" s="38">
        <v>394.76666666666671</v>
      </c>
      <c r="F71" s="38">
        <v>390.83333333333337</v>
      </c>
      <c r="G71" s="38">
        <v>384.61666666666673</v>
      </c>
      <c r="H71" s="38">
        <v>404.91666666666669</v>
      </c>
      <c r="I71" s="38">
        <v>411.13333333333338</v>
      </c>
      <c r="J71" s="38">
        <v>415.06666666666666</v>
      </c>
      <c r="K71" s="31">
        <v>407.2</v>
      </c>
      <c r="L71" s="31">
        <v>397.05</v>
      </c>
      <c r="M71" s="31">
        <v>20.728339999999999</v>
      </c>
      <c r="N71" s="1"/>
      <c r="O71" s="1"/>
    </row>
    <row r="72" spans="1:15" ht="12.75" customHeight="1">
      <c r="A72" s="56">
        <v>63</v>
      </c>
      <c r="B72" s="58" t="s">
        <v>373</v>
      </c>
      <c r="C72" s="31">
        <v>190.05</v>
      </c>
      <c r="D72" s="38">
        <v>190.98333333333335</v>
      </c>
      <c r="E72" s="38">
        <v>186.76666666666671</v>
      </c>
      <c r="F72" s="38">
        <v>183.48333333333335</v>
      </c>
      <c r="G72" s="38">
        <v>179.26666666666671</v>
      </c>
      <c r="H72" s="38">
        <v>194.26666666666671</v>
      </c>
      <c r="I72" s="38">
        <v>198.48333333333335</v>
      </c>
      <c r="J72" s="38">
        <v>201.76666666666671</v>
      </c>
      <c r="K72" s="31">
        <v>195.2</v>
      </c>
      <c r="L72" s="31">
        <v>187.7</v>
      </c>
      <c r="M72" s="31">
        <v>12.32319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3639.95</v>
      </c>
      <c r="D73" s="38">
        <v>3638.5666666666671</v>
      </c>
      <c r="E73" s="38">
        <v>3592.1333333333341</v>
      </c>
      <c r="F73" s="38">
        <v>3544.3166666666671</v>
      </c>
      <c r="G73" s="38">
        <v>3497.8833333333341</v>
      </c>
      <c r="H73" s="38">
        <v>3686.3833333333341</v>
      </c>
      <c r="I73" s="38">
        <v>3732.8166666666675</v>
      </c>
      <c r="J73" s="38">
        <v>3780.6333333333341</v>
      </c>
      <c r="K73" s="31">
        <v>3685</v>
      </c>
      <c r="L73" s="31">
        <v>3590.75</v>
      </c>
      <c r="M73" s="31">
        <v>2.89377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4238.5</v>
      </c>
      <c r="D74" s="38">
        <v>4249.4666666666672</v>
      </c>
      <c r="E74" s="38">
        <v>4209.9833333333345</v>
      </c>
      <c r="F74" s="38">
        <v>4181.4666666666672</v>
      </c>
      <c r="G74" s="38">
        <v>4141.9833333333345</v>
      </c>
      <c r="H74" s="38">
        <v>4277.9833333333345</v>
      </c>
      <c r="I74" s="38">
        <v>4317.4666666666681</v>
      </c>
      <c r="J74" s="38">
        <v>4345.9833333333345</v>
      </c>
      <c r="K74" s="31">
        <v>4288.95</v>
      </c>
      <c r="L74" s="31">
        <v>4220.95</v>
      </c>
      <c r="M74" s="31">
        <v>1.81972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501.55</v>
      </c>
      <c r="D75" s="38">
        <v>501.15000000000003</v>
      </c>
      <c r="E75" s="38">
        <v>496.75000000000006</v>
      </c>
      <c r="F75" s="38">
        <v>491.95000000000005</v>
      </c>
      <c r="G75" s="38">
        <v>487.55000000000007</v>
      </c>
      <c r="H75" s="38">
        <v>505.95000000000005</v>
      </c>
      <c r="I75" s="38">
        <v>510.35</v>
      </c>
      <c r="J75" s="38">
        <v>515.15000000000009</v>
      </c>
      <c r="K75" s="31">
        <v>505.55</v>
      </c>
      <c r="L75" s="31">
        <v>496.35</v>
      </c>
      <c r="M75" s="31">
        <v>24.656849999999999</v>
      </c>
      <c r="N75" s="1"/>
      <c r="O75" s="1"/>
    </row>
    <row r="76" spans="1:15" ht="12.75" customHeight="1">
      <c r="A76" s="56">
        <v>67</v>
      </c>
      <c r="B76" s="58" t="s">
        <v>271</v>
      </c>
      <c r="C76" s="31">
        <v>3767.7</v>
      </c>
      <c r="D76" s="38">
        <v>3786.3166666666671</v>
      </c>
      <c r="E76" s="38">
        <v>3738.3833333333341</v>
      </c>
      <c r="F76" s="38">
        <v>3709.0666666666671</v>
      </c>
      <c r="G76" s="38">
        <v>3661.1333333333341</v>
      </c>
      <c r="H76" s="38">
        <v>3815.6333333333341</v>
      </c>
      <c r="I76" s="38">
        <v>3863.5666666666675</v>
      </c>
      <c r="J76" s="38">
        <v>3892.8833333333341</v>
      </c>
      <c r="K76" s="31">
        <v>3834.25</v>
      </c>
      <c r="L76" s="31">
        <v>3757</v>
      </c>
      <c r="M76" s="31">
        <v>1.80959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5154.95</v>
      </c>
      <c r="D77" s="38">
        <v>5171.6500000000005</v>
      </c>
      <c r="E77" s="38">
        <v>5128.3000000000011</v>
      </c>
      <c r="F77" s="38">
        <v>5101.6500000000005</v>
      </c>
      <c r="G77" s="38">
        <v>5058.3000000000011</v>
      </c>
      <c r="H77" s="38">
        <v>5198.3000000000011</v>
      </c>
      <c r="I77" s="38">
        <v>5241.6500000000015</v>
      </c>
      <c r="J77" s="38">
        <v>5268.3000000000011</v>
      </c>
      <c r="K77" s="31">
        <v>5215</v>
      </c>
      <c r="L77" s="31">
        <v>5145</v>
      </c>
      <c r="M77" s="31">
        <v>2.00725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3173.9</v>
      </c>
      <c r="D78" s="38">
        <v>3188.6333333333332</v>
      </c>
      <c r="E78" s="38">
        <v>3145.2666666666664</v>
      </c>
      <c r="F78" s="38">
        <v>3116.6333333333332</v>
      </c>
      <c r="G78" s="38">
        <v>3073.2666666666664</v>
      </c>
      <c r="H78" s="38">
        <v>3217.2666666666664</v>
      </c>
      <c r="I78" s="38">
        <v>3260.6333333333332</v>
      </c>
      <c r="J78" s="38">
        <v>3289.2666666666664</v>
      </c>
      <c r="K78" s="31">
        <v>3232</v>
      </c>
      <c r="L78" s="31">
        <v>3160</v>
      </c>
      <c r="M78" s="31">
        <v>17.78576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2285.85</v>
      </c>
      <c r="D79" s="38">
        <v>2257.5833333333335</v>
      </c>
      <c r="E79" s="38">
        <v>2220.2666666666669</v>
      </c>
      <c r="F79" s="38">
        <v>2154.6833333333334</v>
      </c>
      <c r="G79" s="38">
        <v>2117.3666666666668</v>
      </c>
      <c r="H79" s="38">
        <v>2323.166666666667</v>
      </c>
      <c r="I79" s="38">
        <v>2360.4833333333336</v>
      </c>
      <c r="J79" s="38">
        <v>2426.0666666666671</v>
      </c>
      <c r="K79" s="31">
        <v>2294.9</v>
      </c>
      <c r="L79" s="31">
        <v>2192</v>
      </c>
      <c r="M79" s="31">
        <v>4.7351599999999996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133.9</v>
      </c>
      <c r="D80" s="38">
        <v>133.96666666666667</v>
      </c>
      <c r="E80" s="38">
        <v>132.43333333333334</v>
      </c>
      <c r="F80" s="38">
        <v>130.96666666666667</v>
      </c>
      <c r="G80" s="38">
        <v>129.43333333333334</v>
      </c>
      <c r="H80" s="38">
        <v>135.43333333333334</v>
      </c>
      <c r="I80" s="38">
        <v>136.9666666666667</v>
      </c>
      <c r="J80" s="38">
        <v>138.43333333333334</v>
      </c>
      <c r="K80" s="31">
        <v>135.5</v>
      </c>
      <c r="L80" s="31">
        <v>132.5</v>
      </c>
      <c r="M80" s="31">
        <v>127.20773</v>
      </c>
      <c r="N80" s="1"/>
      <c r="O80" s="1"/>
    </row>
    <row r="81" spans="1:15" ht="12.75" customHeight="1">
      <c r="A81" s="56">
        <v>72</v>
      </c>
      <c r="B81" s="58" t="s">
        <v>404</v>
      </c>
      <c r="C81" s="31">
        <v>2787.35</v>
      </c>
      <c r="D81" s="38">
        <v>2820.6833333333329</v>
      </c>
      <c r="E81" s="38">
        <v>2741.6666666666661</v>
      </c>
      <c r="F81" s="38">
        <v>2695.9833333333331</v>
      </c>
      <c r="G81" s="38">
        <v>2616.9666666666662</v>
      </c>
      <c r="H81" s="38">
        <v>2866.3666666666659</v>
      </c>
      <c r="I81" s="38">
        <v>2945.3833333333332</v>
      </c>
      <c r="J81" s="38">
        <v>2991.0666666666657</v>
      </c>
      <c r="K81" s="31">
        <v>2899.7</v>
      </c>
      <c r="L81" s="31">
        <v>2775</v>
      </c>
      <c r="M81" s="31">
        <v>2.61863</v>
      </c>
      <c r="N81" s="1"/>
      <c r="O81" s="1"/>
    </row>
    <row r="82" spans="1:15" ht="12.75" customHeight="1">
      <c r="A82" s="56">
        <v>73</v>
      </c>
      <c r="B82" s="58" t="s">
        <v>278</v>
      </c>
      <c r="C82" s="31">
        <v>322.64999999999998</v>
      </c>
      <c r="D82" s="38">
        <v>324.23333333333329</v>
      </c>
      <c r="E82" s="38">
        <v>320.06666666666661</v>
      </c>
      <c r="F82" s="38">
        <v>317.48333333333329</v>
      </c>
      <c r="G82" s="38">
        <v>313.31666666666661</v>
      </c>
      <c r="H82" s="38">
        <v>326.81666666666661</v>
      </c>
      <c r="I82" s="38">
        <v>330.98333333333323</v>
      </c>
      <c r="J82" s="38">
        <v>333.56666666666661</v>
      </c>
      <c r="K82" s="31">
        <v>328.4</v>
      </c>
      <c r="L82" s="31">
        <v>321.64999999999998</v>
      </c>
      <c r="M82" s="31">
        <v>13.97462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108.95</v>
      </c>
      <c r="D83" s="38">
        <v>109.53333333333335</v>
      </c>
      <c r="E83" s="38">
        <v>107.7166666666667</v>
      </c>
      <c r="F83" s="38">
        <v>106.48333333333335</v>
      </c>
      <c r="G83" s="38">
        <v>104.6666666666667</v>
      </c>
      <c r="H83" s="38">
        <v>110.76666666666669</v>
      </c>
      <c r="I83" s="38">
        <v>112.58333333333333</v>
      </c>
      <c r="J83" s="38">
        <v>113.81666666666669</v>
      </c>
      <c r="K83" s="31">
        <v>111.35</v>
      </c>
      <c r="L83" s="31">
        <v>108.3</v>
      </c>
      <c r="M83" s="31">
        <v>87.103350000000006</v>
      </c>
      <c r="N83" s="1"/>
      <c r="O83" s="1"/>
    </row>
    <row r="84" spans="1:15" ht="12.75" customHeight="1">
      <c r="A84" s="56">
        <v>75</v>
      </c>
      <c r="B84" s="58" t="s">
        <v>279</v>
      </c>
      <c r="C84" s="31">
        <v>1084.75</v>
      </c>
      <c r="D84" s="38">
        <v>1092.4166666666667</v>
      </c>
      <c r="E84" s="38">
        <v>1048.9833333333336</v>
      </c>
      <c r="F84" s="38">
        <v>1013.2166666666669</v>
      </c>
      <c r="G84" s="38">
        <v>969.78333333333376</v>
      </c>
      <c r="H84" s="38">
        <v>1128.1833333333334</v>
      </c>
      <c r="I84" s="38">
        <v>1171.6166666666663</v>
      </c>
      <c r="J84" s="38">
        <v>1207.3833333333332</v>
      </c>
      <c r="K84" s="31">
        <v>1135.8499999999999</v>
      </c>
      <c r="L84" s="31">
        <v>1056.6500000000001</v>
      </c>
      <c r="M84" s="31">
        <v>31.76023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1054.8499999999999</v>
      </c>
      <c r="D85" s="38">
        <v>1057.05</v>
      </c>
      <c r="E85" s="38">
        <v>1046.1499999999999</v>
      </c>
      <c r="F85" s="38">
        <v>1037.4499999999998</v>
      </c>
      <c r="G85" s="38">
        <v>1026.5499999999997</v>
      </c>
      <c r="H85" s="38">
        <v>1065.75</v>
      </c>
      <c r="I85" s="38">
        <v>1076.6500000000001</v>
      </c>
      <c r="J85" s="38">
        <v>1085.3500000000001</v>
      </c>
      <c r="K85" s="31">
        <v>1067.95</v>
      </c>
      <c r="L85" s="31">
        <v>1048.3499999999999</v>
      </c>
      <c r="M85" s="31">
        <v>5.0131600000000001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1573.7</v>
      </c>
      <c r="D86" s="38">
        <v>1570.9833333333336</v>
      </c>
      <c r="E86" s="38">
        <v>1555.3666666666672</v>
      </c>
      <c r="F86" s="38">
        <v>1537.0333333333338</v>
      </c>
      <c r="G86" s="38">
        <v>1521.4166666666674</v>
      </c>
      <c r="H86" s="38">
        <v>1589.3166666666671</v>
      </c>
      <c r="I86" s="38">
        <v>1604.9333333333334</v>
      </c>
      <c r="J86" s="38">
        <v>1623.2666666666669</v>
      </c>
      <c r="K86" s="31">
        <v>1586.6</v>
      </c>
      <c r="L86" s="31">
        <v>1552.65</v>
      </c>
      <c r="M86" s="31">
        <v>2.1802600000000001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1743</v>
      </c>
      <c r="D87" s="38">
        <v>1745.1666666666667</v>
      </c>
      <c r="E87" s="38">
        <v>1731.0833333333335</v>
      </c>
      <c r="F87" s="38">
        <v>1719.1666666666667</v>
      </c>
      <c r="G87" s="38">
        <v>1705.0833333333335</v>
      </c>
      <c r="H87" s="38">
        <v>1757.0833333333335</v>
      </c>
      <c r="I87" s="38">
        <v>1771.166666666667</v>
      </c>
      <c r="J87" s="38">
        <v>1783.0833333333335</v>
      </c>
      <c r="K87" s="31">
        <v>1759.25</v>
      </c>
      <c r="L87" s="31">
        <v>1733.25</v>
      </c>
      <c r="M87" s="31">
        <v>4.5211499999999996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475.8</v>
      </c>
      <c r="D88" s="38">
        <v>475.16666666666669</v>
      </c>
      <c r="E88" s="38">
        <v>471.33333333333337</v>
      </c>
      <c r="F88" s="38">
        <v>466.86666666666667</v>
      </c>
      <c r="G88" s="38">
        <v>463.03333333333336</v>
      </c>
      <c r="H88" s="38">
        <v>479.63333333333338</v>
      </c>
      <c r="I88" s="38">
        <v>483.46666666666675</v>
      </c>
      <c r="J88" s="38">
        <v>487.93333333333339</v>
      </c>
      <c r="K88" s="31">
        <v>479</v>
      </c>
      <c r="L88" s="31">
        <v>470.7</v>
      </c>
      <c r="M88" s="31">
        <v>7.1096500000000002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3776.45</v>
      </c>
      <c r="D89" s="38">
        <v>3772.5</v>
      </c>
      <c r="E89" s="38">
        <v>3745</v>
      </c>
      <c r="F89" s="38">
        <v>3713.55</v>
      </c>
      <c r="G89" s="38">
        <v>3686.05</v>
      </c>
      <c r="H89" s="38">
        <v>3803.95</v>
      </c>
      <c r="I89" s="38">
        <v>3831.45</v>
      </c>
      <c r="J89" s="38">
        <v>3862.8999999999996</v>
      </c>
      <c r="K89" s="31">
        <v>3800</v>
      </c>
      <c r="L89" s="31">
        <v>3741.05</v>
      </c>
      <c r="M89" s="31">
        <v>9.2530599999999996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1291.1500000000001</v>
      </c>
      <c r="D90" s="38">
        <v>1292.9666666666667</v>
      </c>
      <c r="E90" s="38">
        <v>1277.1833333333334</v>
      </c>
      <c r="F90" s="38">
        <v>1263.2166666666667</v>
      </c>
      <c r="G90" s="38">
        <v>1247.4333333333334</v>
      </c>
      <c r="H90" s="38">
        <v>1306.9333333333334</v>
      </c>
      <c r="I90" s="38">
        <v>1322.7166666666667</v>
      </c>
      <c r="J90" s="38">
        <v>1336.6833333333334</v>
      </c>
      <c r="K90" s="31">
        <v>1308.75</v>
      </c>
      <c r="L90" s="31">
        <v>1279</v>
      </c>
      <c r="M90" s="31">
        <v>6.4313900000000004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1124.5</v>
      </c>
      <c r="D91" s="38">
        <v>1135.4666666666667</v>
      </c>
      <c r="E91" s="38">
        <v>1109.0333333333333</v>
      </c>
      <c r="F91" s="38">
        <v>1093.5666666666666</v>
      </c>
      <c r="G91" s="38">
        <v>1067.1333333333332</v>
      </c>
      <c r="H91" s="38">
        <v>1150.9333333333334</v>
      </c>
      <c r="I91" s="38">
        <v>1177.3666666666668</v>
      </c>
      <c r="J91" s="38">
        <v>1192.8333333333335</v>
      </c>
      <c r="K91" s="31">
        <v>1161.9000000000001</v>
      </c>
      <c r="L91" s="31">
        <v>1120</v>
      </c>
      <c r="M91" s="31">
        <v>39.603999999999999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2765.45</v>
      </c>
      <c r="D92" s="38">
        <v>2772.2166666666667</v>
      </c>
      <c r="E92" s="38">
        <v>2745.2333333333336</v>
      </c>
      <c r="F92" s="38">
        <v>2725.0166666666669</v>
      </c>
      <c r="G92" s="38">
        <v>2698.0333333333338</v>
      </c>
      <c r="H92" s="38">
        <v>2792.4333333333334</v>
      </c>
      <c r="I92" s="38">
        <v>2819.4166666666661</v>
      </c>
      <c r="J92" s="38">
        <v>2839.6333333333332</v>
      </c>
      <c r="K92" s="31">
        <v>2799.2</v>
      </c>
      <c r="L92" s="31">
        <v>2752</v>
      </c>
      <c r="M92" s="31">
        <v>60.751579999999997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2248.75</v>
      </c>
      <c r="D93" s="38">
        <v>2247.2666666666669</v>
      </c>
      <c r="E93" s="38">
        <v>2220.0333333333338</v>
      </c>
      <c r="F93" s="38">
        <v>2191.3166666666671</v>
      </c>
      <c r="G93" s="38">
        <v>2164.0833333333339</v>
      </c>
      <c r="H93" s="38">
        <v>2275.9833333333336</v>
      </c>
      <c r="I93" s="38">
        <v>2303.2166666666662</v>
      </c>
      <c r="J93" s="38">
        <v>2331.9333333333334</v>
      </c>
      <c r="K93" s="31">
        <v>2274.5</v>
      </c>
      <c r="L93" s="31">
        <v>2218.5500000000002</v>
      </c>
      <c r="M93" s="31">
        <v>2.3800300000000001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1656.45</v>
      </c>
      <c r="D94" s="38">
        <v>1660.9666666666665</v>
      </c>
      <c r="E94" s="38">
        <v>1645.1833333333329</v>
      </c>
      <c r="F94" s="38">
        <v>1633.9166666666665</v>
      </c>
      <c r="G94" s="38">
        <v>1618.133333333333</v>
      </c>
      <c r="H94" s="38">
        <v>1672.2333333333329</v>
      </c>
      <c r="I94" s="38">
        <v>1688.0166666666662</v>
      </c>
      <c r="J94" s="38">
        <v>1699.2833333333328</v>
      </c>
      <c r="K94" s="31">
        <v>1676.75</v>
      </c>
      <c r="L94" s="31">
        <v>1649.7</v>
      </c>
      <c r="M94" s="31">
        <v>191.99221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668.25</v>
      </c>
      <c r="D95" s="38">
        <v>667.35</v>
      </c>
      <c r="E95" s="38">
        <v>659.95</v>
      </c>
      <c r="F95" s="38">
        <v>651.65</v>
      </c>
      <c r="G95" s="38">
        <v>644.25</v>
      </c>
      <c r="H95" s="38">
        <v>675.65000000000009</v>
      </c>
      <c r="I95" s="38">
        <v>683.05</v>
      </c>
      <c r="J95" s="38">
        <v>691.35000000000014</v>
      </c>
      <c r="K95" s="31">
        <v>674.75</v>
      </c>
      <c r="L95" s="31">
        <v>659.05</v>
      </c>
      <c r="M95" s="31">
        <v>36.7699</v>
      </c>
      <c r="N95" s="1"/>
      <c r="O95" s="1"/>
    </row>
    <row r="96" spans="1:15" ht="12.75" customHeight="1">
      <c r="A96" s="56">
        <v>87</v>
      </c>
      <c r="B96" s="58" t="s">
        <v>132</v>
      </c>
      <c r="C96" s="31">
        <v>3123.7</v>
      </c>
      <c r="D96" s="38">
        <v>3131.9833333333331</v>
      </c>
      <c r="E96" s="38">
        <v>3077.6166666666663</v>
      </c>
      <c r="F96" s="38">
        <v>3031.5333333333333</v>
      </c>
      <c r="G96" s="38">
        <v>2977.1666666666665</v>
      </c>
      <c r="H96" s="38">
        <v>3178.0666666666662</v>
      </c>
      <c r="I96" s="38">
        <v>3232.4333333333329</v>
      </c>
      <c r="J96" s="38">
        <v>3278.516666666666</v>
      </c>
      <c r="K96" s="31">
        <v>3186.35</v>
      </c>
      <c r="L96" s="31">
        <v>3085.9</v>
      </c>
      <c r="M96" s="31">
        <v>5.7028100000000004</v>
      </c>
      <c r="N96" s="1"/>
      <c r="O96" s="1"/>
    </row>
    <row r="97" spans="1:15" ht="12.75" customHeight="1">
      <c r="A97" s="56">
        <v>88</v>
      </c>
      <c r="B97" s="58" t="s">
        <v>134</v>
      </c>
      <c r="C97" s="31">
        <v>427.85</v>
      </c>
      <c r="D97" s="38">
        <v>429.01666666666665</v>
      </c>
      <c r="E97" s="38">
        <v>421.83333333333331</v>
      </c>
      <c r="F97" s="38">
        <v>415.81666666666666</v>
      </c>
      <c r="G97" s="38">
        <v>408.63333333333333</v>
      </c>
      <c r="H97" s="38">
        <v>435.0333333333333</v>
      </c>
      <c r="I97" s="38">
        <v>442.2166666666667</v>
      </c>
      <c r="J97" s="38">
        <v>448.23333333333329</v>
      </c>
      <c r="K97" s="31">
        <v>436.2</v>
      </c>
      <c r="L97" s="31">
        <v>423</v>
      </c>
      <c r="M97" s="31">
        <v>65.022139999999993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298</v>
      </c>
      <c r="D98" s="38">
        <v>300.11666666666667</v>
      </c>
      <c r="E98" s="38">
        <v>292.23333333333335</v>
      </c>
      <c r="F98" s="38">
        <v>286.4666666666667</v>
      </c>
      <c r="G98" s="38">
        <v>278.58333333333337</v>
      </c>
      <c r="H98" s="38">
        <v>305.88333333333333</v>
      </c>
      <c r="I98" s="38">
        <v>313.76666666666665</v>
      </c>
      <c r="J98" s="38">
        <v>319.5333333333333</v>
      </c>
      <c r="K98" s="31">
        <v>308</v>
      </c>
      <c r="L98" s="31">
        <v>294.35000000000002</v>
      </c>
      <c r="M98" s="31">
        <v>41.51831</v>
      </c>
      <c r="N98" s="1"/>
      <c r="O98" s="1"/>
    </row>
    <row r="99" spans="1:15" ht="12.75" customHeight="1">
      <c r="A99" s="56">
        <v>90</v>
      </c>
      <c r="B99" s="58" t="s">
        <v>137</v>
      </c>
      <c r="C99" s="31">
        <v>2656.55</v>
      </c>
      <c r="D99" s="38">
        <v>2672.9666666666667</v>
      </c>
      <c r="E99" s="38">
        <v>2634.5833333333335</v>
      </c>
      <c r="F99" s="38">
        <v>2612.6166666666668</v>
      </c>
      <c r="G99" s="38">
        <v>2574.2333333333336</v>
      </c>
      <c r="H99" s="38">
        <v>2694.9333333333334</v>
      </c>
      <c r="I99" s="38">
        <v>2733.3166666666666</v>
      </c>
      <c r="J99" s="38">
        <v>2755.2833333333333</v>
      </c>
      <c r="K99" s="31">
        <v>2711.35</v>
      </c>
      <c r="L99" s="31">
        <v>2651</v>
      </c>
      <c r="M99" s="31">
        <v>15.18183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327.85</v>
      </c>
      <c r="D100" s="38">
        <v>327.9666666666667</v>
      </c>
      <c r="E100" s="38">
        <v>323.93333333333339</v>
      </c>
      <c r="F100" s="38">
        <v>320.01666666666671</v>
      </c>
      <c r="G100" s="38">
        <v>315.98333333333341</v>
      </c>
      <c r="H100" s="38">
        <v>331.88333333333338</v>
      </c>
      <c r="I100" s="38">
        <v>335.91666666666669</v>
      </c>
      <c r="J100" s="38">
        <v>339.83333333333337</v>
      </c>
      <c r="K100" s="31">
        <v>332</v>
      </c>
      <c r="L100" s="31">
        <v>324.05</v>
      </c>
      <c r="M100" s="31">
        <v>26.488669999999999</v>
      </c>
      <c r="N100" s="1"/>
      <c r="O100" s="1"/>
    </row>
    <row r="101" spans="1:15" ht="12.75" customHeight="1">
      <c r="A101" s="56">
        <v>92</v>
      </c>
      <c r="B101" s="58" t="s">
        <v>282</v>
      </c>
      <c r="C101" s="31">
        <v>43369.85</v>
      </c>
      <c r="D101" s="38">
        <v>43061.15</v>
      </c>
      <c r="E101" s="38">
        <v>42673.3</v>
      </c>
      <c r="F101" s="38">
        <v>41976.75</v>
      </c>
      <c r="G101" s="38">
        <v>41588.9</v>
      </c>
      <c r="H101" s="38">
        <v>43757.700000000004</v>
      </c>
      <c r="I101" s="38">
        <v>44145.549999999996</v>
      </c>
      <c r="J101" s="38">
        <v>44842.100000000006</v>
      </c>
      <c r="K101" s="31">
        <v>43449</v>
      </c>
      <c r="L101" s="31">
        <v>42364.6</v>
      </c>
      <c r="M101" s="31">
        <v>0.19939999999999999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948.4</v>
      </c>
      <c r="D102" s="38">
        <v>947.55000000000007</v>
      </c>
      <c r="E102" s="38">
        <v>942.20000000000016</v>
      </c>
      <c r="F102" s="38">
        <v>936.00000000000011</v>
      </c>
      <c r="G102" s="38">
        <v>930.6500000000002</v>
      </c>
      <c r="H102" s="38">
        <v>953.75000000000011</v>
      </c>
      <c r="I102" s="38">
        <v>959.1</v>
      </c>
      <c r="J102" s="38">
        <v>965.30000000000007</v>
      </c>
      <c r="K102" s="31">
        <v>952.9</v>
      </c>
      <c r="L102" s="31">
        <v>941.35</v>
      </c>
      <c r="M102" s="31">
        <v>120.69184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1342.8</v>
      </c>
      <c r="D103" s="38">
        <v>1337.05</v>
      </c>
      <c r="E103" s="38">
        <v>1327.6499999999999</v>
      </c>
      <c r="F103" s="38">
        <v>1312.5</v>
      </c>
      <c r="G103" s="38">
        <v>1303.0999999999999</v>
      </c>
      <c r="H103" s="38">
        <v>1352.1999999999998</v>
      </c>
      <c r="I103" s="38">
        <v>1361.6</v>
      </c>
      <c r="J103" s="38">
        <v>1376.7499999999998</v>
      </c>
      <c r="K103" s="31">
        <v>1346.45</v>
      </c>
      <c r="L103" s="31">
        <v>1321.9</v>
      </c>
      <c r="M103" s="31">
        <v>6.7190000000000003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595</v>
      </c>
      <c r="D104" s="38">
        <v>590.26666666666665</v>
      </c>
      <c r="E104" s="38">
        <v>581.5333333333333</v>
      </c>
      <c r="F104" s="38">
        <v>568.06666666666661</v>
      </c>
      <c r="G104" s="38">
        <v>559.33333333333326</v>
      </c>
      <c r="H104" s="38">
        <v>603.73333333333335</v>
      </c>
      <c r="I104" s="38">
        <v>612.4666666666667</v>
      </c>
      <c r="J104" s="38">
        <v>625.93333333333339</v>
      </c>
      <c r="K104" s="31">
        <v>599</v>
      </c>
      <c r="L104" s="31">
        <v>576.79999999999995</v>
      </c>
      <c r="M104" s="31">
        <v>34.587009999999999</v>
      </c>
      <c r="N104" s="1"/>
      <c r="O104" s="1"/>
    </row>
    <row r="105" spans="1:15" ht="12.75" customHeight="1">
      <c r="A105" s="56">
        <v>96</v>
      </c>
      <c r="B105" s="58" t="s">
        <v>142</v>
      </c>
      <c r="C105" s="31">
        <v>7.4</v>
      </c>
      <c r="D105" s="38">
        <v>7.3999999999999995</v>
      </c>
      <c r="E105" s="38">
        <v>7.2999999999999989</v>
      </c>
      <c r="F105" s="38">
        <v>7.1999999999999993</v>
      </c>
      <c r="G105" s="38">
        <v>7.0999999999999988</v>
      </c>
      <c r="H105" s="38">
        <v>7.4999999999999991</v>
      </c>
      <c r="I105" s="38">
        <v>7.5999999999999988</v>
      </c>
      <c r="J105" s="38">
        <v>7.6999999999999993</v>
      </c>
      <c r="K105" s="31">
        <v>7.5</v>
      </c>
      <c r="L105" s="31">
        <v>7.3</v>
      </c>
      <c r="M105" s="31">
        <v>578.73891000000003</v>
      </c>
      <c r="N105" s="1"/>
      <c r="O105" s="1"/>
    </row>
    <row r="106" spans="1:15" ht="12.75" customHeight="1">
      <c r="A106" s="56">
        <v>97</v>
      </c>
      <c r="B106" s="58" t="s">
        <v>144</v>
      </c>
      <c r="C106" s="31">
        <v>79.25</v>
      </c>
      <c r="D106" s="38">
        <v>79.433333333333323</v>
      </c>
      <c r="E106" s="38">
        <v>78.666666666666643</v>
      </c>
      <c r="F106" s="38">
        <v>78.083333333333314</v>
      </c>
      <c r="G106" s="38">
        <v>77.316666666666634</v>
      </c>
      <c r="H106" s="38">
        <v>80.016666666666652</v>
      </c>
      <c r="I106" s="38">
        <v>80.783333333333331</v>
      </c>
      <c r="J106" s="38">
        <v>81.36666666666666</v>
      </c>
      <c r="K106" s="31">
        <v>80.2</v>
      </c>
      <c r="L106" s="31">
        <v>78.849999999999994</v>
      </c>
      <c r="M106" s="31">
        <v>235.09603000000001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483.15</v>
      </c>
      <c r="D107" s="38">
        <v>487.63333333333338</v>
      </c>
      <c r="E107" s="38">
        <v>477.51666666666677</v>
      </c>
      <c r="F107" s="38">
        <v>471.88333333333338</v>
      </c>
      <c r="G107" s="38">
        <v>461.76666666666677</v>
      </c>
      <c r="H107" s="38">
        <v>493.26666666666677</v>
      </c>
      <c r="I107" s="38">
        <v>503.38333333333344</v>
      </c>
      <c r="J107" s="38">
        <v>509.01666666666677</v>
      </c>
      <c r="K107" s="31">
        <v>497.75</v>
      </c>
      <c r="L107" s="31">
        <v>482</v>
      </c>
      <c r="M107" s="31">
        <v>8.6730999999999998</v>
      </c>
      <c r="N107" s="1"/>
      <c r="O107" s="1"/>
    </row>
    <row r="108" spans="1:15" ht="12.75" customHeight="1">
      <c r="A108" s="56">
        <v>99</v>
      </c>
      <c r="B108" s="58" t="s">
        <v>147</v>
      </c>
      <c r="C108" s="31">
        <v>384.85</v>
      </c>
      <c r="D108" s="38">
        <v>384.5333333333333</v>
      </c>
      <c r="E108" s="38">
        <v>381.56666666666661</v>
      </c>
      <c r="F108" s="38">
        <v>378.2833333333333</v>
      </c>
      <c r="G108" s="38">
        <v>375.31666666666661</v>
      </c>
      <c r="H108" s="38">
        <v>387.81666666666661</v>
      </c>
      <c r="I108" s="38">
        <v>390.7833333333333</v>
      </c>
      <c r="J108" s="38">
        <v>394.06666666666661</v>
      </c>
      <c r="K108" s="31">
        <v>387.5</v>
      </c>
      <c r="L108" s="31">
        <v>381.25</v>
      </c>
      <c r="M108" s="31">
        <v>18.884650000000001</v>
      </c>
      <c r="N108" s="1"/>
      <c r="O108" s="1"/>
    </row>
    <row r="109" spans="1:15" ht="12.75" customHeight="1">
      <c r="A109" s="56">
        <v>100</v>
      </c>
      <c r="B109" s="58" t="s">
        <v>284</v>
      </c>
      <c r="C109" s="31">
        <v>310.05</v>
      </c>
      <c r="D109" s="38">
        <v>310.48333333333335</v>
      </c>
      <c r="E109" s="38">
        <v>306.41666666666669</v>
      </c>
      <c r="F109" s="38">
        <v>302.78333333333336</v>
      </c>
      <c r="G109" s="38">
        <v>298.7166666666667</v>
      </c>
      <c r="H109" s="38">
        <v>314.11666666666667</v>
      </c>
      <c r="I109" s="38">
        <v>318.18333333333328</v>
      </c>
      <c r="J109" s="38">
        <v>321.81666666666666</v>
      </c>
      <c r="K109" s="31">
        <v>314.55</v>
      </c>
      <c r="L109" s="31">
        <v>306.85000000000002</v>
      </c>
      <c r="M109" s="31">
        <v>14.023350000000001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2671.6</v>
      </c>
      <c r="D110" s="38">
        <v>2662.15</v>
      </c>
      <c r="E110" s="38">
        <v>2629.3</v>
      </c>
      <c r="F110" s="38">
        <v>2587</v>
      </c>
      <c r="G110" s="38">
        <v>2554.15</v>
      </c>
      <c r="H110" s="38">
        <v>2704.4500000000003</v>
      </c>
      <c r="I110" s="38">
        <v>2737.2999999999997</v>
      </c>
      <c r="J110" s="38">
        <v>2779.6000000000004</v>
      </c>
      <c r="K110" s="31">
        <v>2695</v>
      </c>
      <c r="L110" s="31">
        <v>2619.85</v>
      </c>
      <c r="M110" s="31">
        <v>6.1090999999999998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1367</v>
      </c>
      <c r="D111" s="38">
        <v>1361.5166666666667</v>
      </c>
      <c r="E111" s="38">
        <v>1350.6333333333332</v>
      </c>
      <c r="F111" s="38">
        <v>1334.2666666666667</v>
      </c>
      <c r="G111" s="38">
        <v>1323.3833333333332</v>
      </c>
      <c r="H111" s="38">
        <v>1377.8833333333332</v>
      </c>
      <c r="I111" s="38">
        <v>1388.7666666666669</v>
      </c>
      <c r="J111" s="38">
        <v>1405.1333333333332</v>
      </c>
      <c r="K111" s="31">
        <v>1372.4</v>
      </c>
      <c r="L111" s="31">
        <v>1345.15</v>
      </c>
      <c r="M111" s="31">
        <v>19.411100000000001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162.5</v>
      </c>
      <c r="D112" s="38">
        <v>162.4</v>
      </c>
      <c r="E112" s="38">
        <v>160.65</v>
      </c>
      <c r="F112" s="38">
        <v>158.80000000000001</v>
      </c>
      <c r="G112" s="38">
        <v>157.05000000000001</v>
      </c>
      <c r="H112" s="38">
        <v>164.25</v>
      </c>
      <c r="I112" s="38">
        <v>166</v>
      </c>
      <c r="J112" s="38">
        <v>167.85</v>
      </c>
      <c r="K112" s="31">
        <v>164.15</v>
      </c>
      <c r="L112" s="31">
        <v>160.55000000000001</v>
      </c>
      <c r="M112" s="31">
        <v>35.61645</v>
      </c>
      <c r="N112" s="1"/>
      <c r="O112" s="1"/>
    </row>
    <row r="113" spans="1:15" ht="12.75" customHeight="1">
      <c r="A113" s="56">
        <v>104</v>
      </c>
      <c r="B113" s="58" t="s">
        <v>153</v>
      </c>
      <c r="C113" s="31">
        <v>1329.15</v>
      </c>
      <c r="D113" s="38">
        <v>1330.1166666666668</v>
      </c>
      <c r="E113" s="38">
        <v>1318.3333333333335</v>
      </c>
      <c r="F113" s="38">
        <v>1307.5166666666667</v>
      </c>
      <c r="G113" s="38">
        <v>1295.7333333333333</v>
      </c>
      <c r="H113" s="38">
        <v>1340.9333333333336</v>
      </c>
      <c r="I113" s="38">
        <v>1352.7166666666669</v>
      </c>
      <c r="J113" s="38">
        <v>1363.5333333333338</v>
      </c>
      <c r="K113" s="31">
        <v>1341.9</v>
      </c>
      <c r="L113" s="31">
        <v>1319.3</v>
      </c>
      <c r="M113" s="31">
        <v>39.403149999999997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97.4</v>
      </c>
      <c r="D114" s="38">
        <v>98.65000000000002</v>
      </c>
      <c r="E114" s="38">
        <v>95.850000000000037</v>
      </c>
      <c r="F114" s="38">
        <v>94.300000000000011</v>
      </c>
      <c r="G114" s="38">
        <v>91.500000000000028</v>
      </c>
      <c r="H114" s="38">
        <v>100.20000000000005</v>
      </c>
      <c r="I114" s="38">
        <v>103.00000000000003</v>
      </c>
      <c r="J114" s="38">
        <v>104.55000000000005</v>
      </c>
      <c r="K114" s="31">
        <v>101.45</v>
      </c>
      <c r="L114" s="31">
        <v>97.1</v>
      </c>
      <c r="M114" s="31">
        <v>240.42759000000001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755.05</v>
      </c>
      <c r="D115" s="38">
        <v>755.68333333333339</v>
      </c>
      <c r="E115" s="38">
        <v>748.31666666666683</v>
      </c>
      <c r="F115" s="38">
        <v>741.58333333333348</v>
      </c>
      <c r="G115" s="38">
        <v>734.21666666666692</v>
      </c>
      <c r="H115" s="38">
        <v>762.41666666666674</v>
      </c>
      <c r="I115" s="38">
        <v>769.7833333333333</v>
      </c>
      <c r="J115" s="38">
        <v>776.51666666666665</v>
      </c>
      <c r="K115" s="31">
        <v>763.05</v>
      </c>
      <c r="L115" s="31">
        <v>748.95</v>
      </c>
      <c r="M115" s="31">
        <v>1.5497000000000001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615.9</v>
      </c>
      <c r="D116" s="38">
        <v>620.75</v>
      </c>
      <c r="E116" s="38">
        <v>609.5</v>
      </c>
      <c r="F116" s="38">
        <v>603.1</v>
      </c>
      <c r="G116" s="38">
        <v>591.85</v>
      </c>
      <c r="H116" s="38">
        <v>627.15</v>
      </c>
      <c r="I116" s="38">
        <v>638.4</v>
      </c>
      <c r="J116" s="38">
        <v>644.79999999999995</v>
      </c>
      <c r="K116" s="31">
        <v>632</v>
      </c>
      <c r="L116" s="31">
        <v>614.35</v>
      </c>
      <c r="M116" s="31">
        <v>19.473559999999999</v>
      </c>
      <c r="N116" s="1"/>
      <c r="O116" s="1"/>
    </row>
    <row r="117" spans="1:15" ht="12.75" customHeight="1">
      <c r="A117" s="56">
        <v>108</v>
      </c>
      <c r="B117" s="58" t="s">
        <v>424</v>
      </c>
      <c r="C117" s="31">
        <v>32.950000000000003</v>
      </c>
      <c r="D117" s="38">
        <v>33</v>
      </c>
      <c r="E117" s="38">
        <v>32.75</v>
      </c>
      <c r="F117" s="38">
        <v>32.549999999999997</v>
      </c>
      <c r="G117" s="38">
        <v>32.299999999999997</v>
      </c>
      <c r="H117" s="38">
        <v>33.200000000000003</v>
      </c>
      <c r="I117" s="38">
        <v>33.450000000000003</v>
      </c>
      <c r="J117" s="38">
        <v>33.650000000000006</v>
      </c>
      <c r="K117" s="31">
        <v>33.25</v>
      </c>
      <c r="L117" s="31">
        <v>32.799999999999997</v>
      </c>
      <c r="M117" s="31">
        <v>132.0368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465.85</v>
      </c>
      <c r="D118" s="38">
        <v>466.81666666666666</v>
      </c>
      <c r="E118" s="38">
        <v>462.73333333333335</v>
      </c>
      <c r="F118" s="38">
        <v>459.61666666666667</v>
      </c>
      <c r="G118" s="38">
        <v>455.53333333333336</v>
      </c>
      <c r="H118" s="38">
        <v>469.93333333333334</v>
      </c>
      <c r="I118" s="38">
        <v>474.01666666666671</v>
      </c>
      <c r="J118" s="38">
        <v>477.13333333333333</v>
      </c>
      <c r="K118" s="31">
        <v>470.9</v>
      </c>
      <c r="L118" s="31">
        <v>463.7</v>
      </c>
      <c r="M118" s="31">
        <v>65.212999999999994</v>
      </c>
      <c r="N118" s="1"/>
      <c r="O118" s="1"/>
    </row>
    <row r="119" spans="1:15" ht="12.75" customHeight="1">
      <c r="A119" s="56">
        <v>110</v>
      </c>
      <c r="B119" s="58" t="s">
        <v>159</v>
      </c>
      <c r="C119" s="31">
        <v>626.35</v>
      </c>
      <c r="D119" s="38">
        <v>623.11666666666667</v>
      </c>
      <c r="E119" s="38">
        <v>612.73333333333335</v>
      </c>
      <c r="F119" s="38">
        <v>599.11666666666667</v>
      </c>
      <c r="G119" s="38">
        <v>588.73333333333335</v>
      </c>
      <c r="H119" s="38">
        <v>636.73333333333335</v>
      </c>
      <c r="I119" s="38">
        <v>647.11666666666679</v>
      </c>
      <c r="J119" s="38">
        <v>660.73333333333335</v>
      </c>
      <c r="K119" s="31">
        <v>633.5</v>
      </c>
      <c r="L119" s="31">
        <v>609.5</v>
      </c>
      <c r="M119" s="31">
        <v>37.321860000000001</v>
      </c>
      <c r="N119" s="1"/>
      <c r="O119" s="1"/>
    </row>
    <row r="120" spans="1:15" ht="12.75" customHeight="1">
      <c r="A120" s="56">
        <v>111</v>
      </c>
      <c r="B120" s="58" t="s">
        <v>285</v>
      </c>
      <c r="C120" s="31">
        <v>304.55</v>
      </c>
      <c r="D120" s="38">
        <v>307.61666666666667</v>
      </c>
      <c r="E120" s="38">
        <v>295.28333333333336</v>
      </c>
      <c r="F120" s="38">
        <v>286.01666666666671</v>
      </c>
      <c r="G120" s="38">
        <v>273.68333333333339</v>
      </c>
      <c r="H120" s="38">
        <v>316.88333333333333</v>
      </c>
      <c r="I120" s="38">
        <v>329.21666666666658</v>
      </c>
      <c r="J120" s="38">
        <v>338.48333333333329</v>
      </c>
      <c r="K120" s="31">
        <v>319.95</v>
      </c>
      <c r="L120" s="31">
        <v>298.35000000000002</v>
      </c>
      <c r="M120" s="31">
        <v>50.816510000000001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810.6</v>
      </c>
      <c r="D121" s="38">
        <v>804.05000000000007</v>
      </c>
      <c r="E121" s="38">
        <v>794.30000000000018</v>
      </c>
      <c r="F121" s="38">
        <v>778.00000000000011</v>
      </c>
      <c r="G121" s="38">
        <v>768.25000000000023</v>
      </c>
      <c r="H121" s="38">
        <v>820.35000000000014</v>
      </c>
      <c r="I121" s="38">
        <v>830.09999999999991</v>
      </c>
      <c r="J121" s="38">
        <v>846.40000000000009</v>
      </c>
      <c r="K121" s="31">
        <v>813.8</v>
      </c>
      <c r="L121" s="31">
        <v>787.75</v>
      </c>
      <c r="M121" s="31">
        <v>47.775399999999998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481.5</v>
      </c>
      <c r="D122" s="38">
        <v>486.55</v>
      </c>
      <c r="E122" s="38">
        <v>475.1</v>
      </c>
      <c r="F122" s="38">
        <v>468.7</v>
      </c>
      <c r="G122" s="38">
        <v>457.25</v>
      </c>
      <c r="H122" s="38">
        <v>492.95000000000005</v>
      </c>
      <c r="I122" s="38">
        <v>504.4</v>
      </c>
      <c r="J122" s="38">
        <v>510.80000000000007</v>
      </c>
      <c r="K122" s="31">
        <v>498</v>
      </c>
      <c r="L122" s="31">
        <v>480.15</v>
      </c>
      <c r="M122" s="31">
        <v>25.583459999999999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1866.9</v>
      </c>
      <c r="D123" s="38">
        <v>1862.0833333333333</v>
      </c>
      <c r="E123" s="38">
        <v>1849.8166666666666</v>
      </c>
      <c r="F123" s="38">
        <v>1832.7333333333333</v>
      </c>
      <c r="G123" s="38">
        <v>1820.4666666666667</v>
      </c>
      <c r="H123" s="38">
        <v>1879.1666666666665</v>
      </c>
      <c r="I123" s="38">
        <v>1891.4333333333334</v>
      </c>
      <c r="J123" s="38">
        <v>1908.5166666666664</v>
      </c>
      <c r="K123" s="31">
        <v>1874.35</v>
      </c>
      <c r="L123" s="31">
        <v>1845</v>
      </c>
      <c r="M123" s="31">
        <v>34.375419999999998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132.6</v>
      </c>
      <c r="D124" s="38">
        <v>131.99999999999997</v>
      </c>
      <c r="E124" s="38">
        <v>130.79999999999995</v>
      </c>
      <c r="F124" s="38">
        <v>128.99999999999997</v>
      </c>
      <c r="G124" s="38">
        <v>127.79999999999995</v>
      </c>
      <c r="H124" s="38">
        <v>133.79999999999995</v>
      </c>
      <c r="I124" s="38">
        <v>134.99999999999994</v>
      </c>
      <c r="J124" s="38">
        <v>136.79999999999995</v>
      </c>
      <c r="K124" s="31">
        <v>133.19999999999999</v>
      </c>
      <c r="L124" s="31">
        <v>130.19999999999999</v>
      </c>
      <c r="M124" s="31">
        <v>73.798580000000001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2392.5</v>
      </c>
      <c r="D125" s="38">
        <v>2386.5</v>
      </c>
      <c r="E125" s="38">
        <v>2366</v>
      </c>
      <c r="F125" s="38">
        <v>2339.5</v>
      </c>
      <c r="G125" s="38">
        <v>2319</v>
      </c>
      <c r="H125" s="38">
        <v>2413</v>
      </c>
      <c r="I125" s="38">
        <v>2433.5</v>
      </c>
      <c r="J125" s="38">
        <v>2460</v>
      </c>
      <c r="K125" s="31">
        <v>2407</v>
      </c>
      <c r="L125" s="31">
        <v>2360</v>
      </c>
      <c r="M125" s="31">
        <v>3.7662399999999998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358</v>
      </c>
      <c r="D126" s="38">
        <v>360.26666666666665</v>
      </c>
      <c r="E126" s="38">
        <v>353.7833333333333</v>
      </c>
      <c r="F126" s="38">
        <v>349.56666666666666</v>
      </c>
      <c r="G126" s="38">
        <v>343.08333333333331</v>
      </c>
      <c r="H126" s="38">
        <v>364.48333333333329</v>
      </c>
      <c r="I126" s="38">
        <v>370.96666666666664</v>
      </c>
      <c r="J126" s="38">
        <v>375.18333333333328</v>
      </c>
      <c r="K126" s="31">
        <v>366.75</v>
      </c>
      <c r="L126" s="31">
        <v>356.05</v>
      </c>
      <c r="M126" s="31">
        <v>15.23991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389.9</v>
      </c>
      <c r="D127" s="38">
        <v>390.01666666666665</v>
      </c>
      <c r="E127" s="38">
        <v>387.08333333333331</v>
      </c>
      <c r="F127" s="38">
        <v>384.26666666666665</v>
      </c>
      <c r="G127" s="38">
        <v>381.33333333333331</v>
      </c>
      <c r="H127" s="38">
        <v>392.83333333333331</v>
      </c>
      <c r="I127" s="38">
        <v>395.76666666666671</v>
      </c>
      <c r="J127" s="38">
        <v>398.58333333333331</v>
      </c>
      <c r="K127" s="31">
        <v>392.95</v>
      </c>
      <c r="L127" s="31">
        <v>387.2</v>
      </c>
      <c r="M127" s="31">
        <v>9.8582400000000003</v>
      </c>
      <c r="N127" s="1"/>
      <c r="O127" s="1"/>
    </row>
    <row r="128" spans="1:15" ht="12.75" customHeight="1">
      <c r="A128" s="56">
        <v>119</v>
      </c>
      <c r="B128" s="58" t="s">
        <v>286</v>
      </c>
      <c r="C128" s="31">
        <v>618.54999999999995</v>
      </c>
      <c r="D128" s="38">
        <v>619.75</v>
      </c>
      <c r="E128" s="38">
        <v>615.79999999999995</v>
      </c>
      <c r="F128" s="38">
        <v>613.04999999999995</v>
      </c>
      <c r="G128" s="38">
        <v>609.09999999999991</v>
      </c>
      <c r="H128" s="38">
        <v>622.5</v>
      </c>
      <c r="I128" s="38">
        <v>626.45000000000005</v>
      </c>
      <c r="J128" s="38">
        <v>629.20000000000005</v>
      </c>
      <c r="K128" s="31">
        <v>623.70000000000005</v>
      </c>
      <c r="L128" s="31">
        <v>617</v>
      </c>
      <c r="M128" s="31">
        <v>7.9157599999999997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2438.75</v>
      </c>
      <c r="D129" s="38">
        <v>2440.7000000000003</v>
      </c>
      <c r="E129" s="38">
        <v>2418.0500000000006</v>
      </c>
      <c r="F129" s="38">
        <v>2397.3500000000004</v>
      </c>
      <c r="G129" s="38">
        <v>2374.7000000000007</v>
      </c>
      <c r="H129" s="38">
        <v>2461.4000000000005</v>
      </c>
      <c r="I129" s="38">
        <v>2484.0500000000002</v>
      </c>
      <c r="J129" s="38">
        <v>2504.7500000000005</v>
      </c>
      <c r="K129" s="31">
        <v>2463.35</v>
      </c>
      <c r="L129" s="31">
        <v>2420</v>
      </c>
      <c r="M129" s="31">
        <v>11.784789999999999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4997.75</v>
      </c>
      <c r="D130" s="38">
        <v>5019.5999999999995</v>
      </c>
      <c r="E130" s="38">
        <v>4940.1999999999989</v>
      </c>
      <c r="F130" s="38">
        <v>4882.6499999999996</v>
      </c>
      <c r="G130" s="38">
        <v>4803.2499999999991</v>
      </c>
      <c r="H130" s="38">
        <v>5077.1499999999987</v>
      </c>
      <c r="I130" s="38">
        <v>5156.5499999999984</v>
      </c>
      <c r="J130" s="38">
        <v>5214.0999999999985</v>
      </c>
      <c r="K130" s="31">
        <v>5099</v>
      </c>
      <c r="L130" s="31">
        <v>4962.05</v>
      </c>
      <c r="M130" s="31">
        <v>5.6005799999999999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3918.65</v>
      </c>
      <c r="D131" s="38">
        <v>3916.2166666666667</v>
      </c>
      <c r="E131" s="38">
        <v>3852.4333333333334</v>
      </c>
      <c r="F131" s="38">
        <v>3786.2166666666667</v>
      </c>
      <c r="G131" s="38">
        <v>3722.4333333333334</v>
      </c>
      <c r="H131" s="38">
        <v>3982.4333333333334</v>
      </c>
      <c r="I131" s="38">
        <v>4046.2166666666672</v>
      </c>
      <c r="J131" s="38">
        <v>4112.4333333333334</v>
      </c>
      <c r="K131" s="31">
        <v>3980</v>
      </c>
      <c r="L131" s="31">
        <v>3850</v>
      </c>
      <c r="M131" s="31">
        <v>2.6839200000000001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900.85</v>
      </c>
      <c r="D132" s="38">
        <v>901.9666666666667</v>
      </c>
      <c r="E132" s="38">
        <v>895.28333333333342</v>
      </c>
      <c r="F132" s="38">
        <v>889.7166666666667</v>
      </c>
      <c r="G132" s="38">
        <v>883.03333333333342</v>
      </c>
      <c r="H132" s="38">
        <v>907.53333333333342</v>
      </c>
      <c r="I132" s="38">
        <v>914.21666666666681</v>
      </c>
      <c r="J132" s="38">
        <v>919.78333333333342</v>
      </c>
      <c r="K132" s="31">
        <v>908.65</v>
      </c>
      <c r="L132" s="31">
        <v>896.4</v>
      </c>
      <c r="M132" s="31">
        <v>4.72539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1551.4</v>
      </c>
      <c r="D133" s="38">
        <v>1558.7833333333335</v>
      </c>
      <c r="E133" s="38">
        <v>1538.5666666666671</v>
      </c>
      <c r="F133" s="38">
        <v>1525.7333333333336</v>
      </c>
      <c r="G133" s="38">
        <v>1505.5166666666671</v>
      </c>
      <c r="H133" s="38">
        <v>1571.616666666667</v>
      </c>
      <c r="I133" s="38">
        <v>1591.8333333333337</v>
      </c>
      <c r="J133" s="38">
        <v>1604.666666666667</v>
      </c>
      <c r="K133" s="31">
        <v>1579</v>
      </c>
      <c r="L133" s="31">
        <v>1545.95</v>
      </c>
      <c r="M133" s="31">
        <v>22.76342</v>
      </c>
      <c r="N133" s="1"/>
      <c r="O133" s="1"/>
    </row>
    <row r="134" spans="1:15" ht="12.75" customHeight="1">
      <c r="A134" s="56">
        <v>125</v>
      </c>
      <c r="B134" s="58" t="s">
        <v>173</v>
      </c>
      <c r="C134" s="31">
        <v>328.5</v>
      </c>
      <c r="D134" s="38">
        <v>329.05</v>
      </c>
      <c r="E134" s="38">
        <v>324.95000000000005</v>
      </c>
      <c r="F134" s="38">
        <v>321.40000000000003</v>
      </c>
      <c r="G134" s="38">
        <v>317.30000000000007</v>
      </c>
      <c r="H134" s="38">
        <v>332.6</v>
      </c>
      <c r="I134" s="38">
        <v>336.70000000000005</v>
      </c>
      <c r="J134" s="38">
        <v>340.25</v>
      </c>
      <c r="K134" s="31">
        <v>333.15</v>
      </c>
      <c r="L134" s="31">
        <v>325.5</v>
      </c>
      <c r="M134" s="31">
        <v>38.04278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527.1</v>
      </c>
      <c r="D135" s="38">
        <v>524.48333333333335</v>
      </c>
      <c r="E135" s="38">
        <v>519.16666666666674</v>
      </c>
      <c r="F135" s="38">
        <v>511.23333333333335</v>
      </c>
      <c r="G135" s="38">
        <v>505.91666666666674</v>
      </c>
      <c r="H135" s="38">
        <v>532.41666666666674</v>
      </c>
      <c r="I135" s="38">
        <v>537.73333333333335</v>
      </c>
      <c r="J135" s="38">
        <v>545.66666666666674</v>
      </c>
      <c r="K135" s="31">
        <v>529.79999999999995</v>
      </c>
      <c r="L135" s="31">
        <v>516.54999999999995</v>
      </c>
      <c r="M135" s="31">
        <v>16.512699999999999</v>
      </c>
      <c r="N135" s="1"/>
      <c r="O135" s="1"/>
    </row>
    <row r="136" spans="1:15" ht="12.75" customHeight="1">
      <c r="A136" s="56">
        <v>127</v>
      </c>
      <c r="B136" s="58" t="s">
        <v>176</v>
      </c>
      <c r="C136" s="31">
        <v>9736.2999999999993</v>
      </c>
      <c r="D136" s="38">
        <v>9796.4666666666672</v>
      </c>
      <c r="E136" s="38">
        <v>9659.5833333333339</v>
      </c>
      <c r="F136" s="38">
        <v>9582.8666666666668</v>
      </c>
      <c r="G136" s="38">
        <v>9445.9833333333336</v>
      </c>
      <c r="H136" s="38">
        <v>9873.1833333333343</v>
      </c>
      <c r="I136" s="38">
        <v>10010.066666666666</v>
      </c>
      <c r="J136" s="38">
        <v>10086.783333333335</v>
      </c>
      <c r="K136" s="31">
        <v>9933.35</v>
      </c>
      <c r="L136" s="31">
        <v>9719.75</v>
      </c>
      <c r="M136" s="31">
        <v>2.7200799999999998</v>
      </c>
      <c r="N136" s="1"/>
      <c r="O136" s="1"/>
    </row>
    <row r="137" spans="1:15" ht="12.75" customHeight="1">
      <c r="A137" s="56">
        <v>128</v>
      </c>
      <c r="B137" s="58" t="s">
        <v>288</v>
      </c>
      <c r="C137" s="31">
        <v>612.65</v>
      </c>
      <c r="D137" s="38">
        <v>612.81666666666661</v>
      </c>
      <c r="E137" s="38">
        <v>608.43333333333317</v>
      </c>
      <c r="F137" s="38">
        <v>604.21666666666658</v>
      </c>
      <c r="G137" s="38">
        <v>599.83333333333314</v>
      </c>
      <c r="H137" s="38">
        <v>617.03333333333319</v>
      </c>
      <c r="I137" s="38">
        <v>621.41666666666663</v>
      </c>
      <c r="J137" s="38">
        <v>625.63333333333321</v>
      </c>
      <c r="K137" s="31">
        <v>617.20000000000005</v>
      </c>
      <c r="L137" s="31">
        <v>608.6</v>
      </c>
      <c r="M137" s="31">
        <v>8.1269299999999998</v>
      </c>
      <c r="N137" s="1"/>
      <c r="O137" s="1"/>
    </row>
    <row r="138" spans="1:15" ht="12.75" customHeight="1">
      <c r="A138" s="56">
        <v>129</v>
      </c>
      <c r="B138" s="58" t="s">
        <v>177</v>
      </c>
      <c r="C138" s="31">
        <v>914.9</v>
      </c>
      <c r="D138" s="38">
        <v>913.56666666666661</v>
      </c>
      <c r="E138" s="38">
        <v>906.53333333333319</v>
      </c>
      <c r="F138" s="38">
        <v>898.16666666666663</v>
      </c>
      <c r="G138" s="38">
        <v>891.13333333333321</v>
      </c>
      <c r="H138" s="38">
        <v>921.93333333333317</v>
      </c>
      <c r="I138" s="38">
        <v>928.96666666666647</v>
      </c>
      <c r="J138" s="38">
        <v>937.33333333333314</v>
      </c>
      <c r="K138" s="31">
        <v>920.6</v>
      </c>
      <c r="L138" s="31">
        <v>905.2</v>
      </c>
      <c r="M138" s="31">
        <v>8.9614799999999999</v>
      </c>
      <c r="N138" s="1"/>
      <c r="O138" s="1"/>
    </row>
    <row r="139" spans="1:15" ht="12.75" customHeight="1">
      <c r="A139" s="56">
        <v>130</v>
      </c>
      <c r="B139" s="58" t="s">
        <v>180</v>
      </c>
      <c r="C139" s="31">
        <v>809.35</v>
      </c>
      <c r="D139" s="38">
        <v>807.65000000000009</v>
      </c>
      <c r="E139" s="38">
        <v>801.10000000000014</v>
      </c>
      <c r="F139" s="38">
        <v>792.85</v>
      </c>
      <c r="G139" s="38">
        <v>786.30000000000007</v>
      </c>
      <c r="H139" s="38">
        <v>815.9000000000002</v>
      </c>
      <c r="I139" s="38">
        <v>822.45000000000016</v>
      </c>
      <c r="J139" s="38">
        <v>830.70000000000027</v>
      </c>
      <c r="K139" s="31">
        <v>814.2</v>
      </c>
      <c r="L139" s="31">
        <v>799.4</v>
      </c>
      <c r="M139" s="31">
        <v>3.7772700000000001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90.8</v>
      </c>
      <c r="D140" s="38">
        <v>91.166666666666671</v>
      </c>
      <c r="E140" s="38">
        <v>89.88333333333334</v>
      </c>
      <c r="F140" s="38">
        <v>88.966666666666669</v>
      </c>
      <c r="G140" s="38">
        <v>87.683333333333337</v>
      </c>
      <c r="H140" s="38">
        <v>92.083333333333343</v>
      </c>
      <c r="I140" s="38">
        <v>93.366666666666674</v>
      </c>
      <c r="J140" s="38">
        <v>94.283333333333346</v>
      </c>
      <c r="K140" s="31">
        <v>92.45</v>
      </c>
      <c r="L140" s="31">
        <v>90.25</v>
      </c>
      <c r="M140" s="31">
        <v>61.467480000000002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1884.6</v>
      </c>
      <c r="D141" s="38">
        <v>1875.6833333333334</v>
      </c>
      <c r="E141" s="38">
        <v>1858.9166666666667</v>
      </c>
      <c r="F141" s="38">
        <v>1833.2333333333333</v>
      </c>
      <c r="G141" s="38">
        <v>1816.4666666666667</v>
      </c>
      <c r="H141" s="38">
        <v>1901.3666666666668</v>
      </c>
      <c r="I141" s="38">
        <v>1918.1333333333332</v>
      </c>
      <c r="J141" s="38">
        <v>1943.8166666666668</v>
      </c>
      <c r="K141" s="31">
        <v>1892.45</v>
      </c>
      <c r="L141" s="31">
        <v>1850</v>
      </c>
      <c r="M141" s="31">
        <v>4.3417300000000001</v>
      </c>
      <c r="N141" s="1"/>
      <c r="O141" s="1"/>
    </row>
    <row r="142" spans="1:15" ht="12.75" customHeight="1">
      <c r="A142" s="56">
        <v>133</v>
      </c>
      <c r="B142" s="58" t="s">
        <v>184</v>
      </c>
      <c r="C142" s="31">
        <v>100602.85</v>
      </c>
      <c r="D142" s="38">
        <v>100948.46666666667</v>
      </c>
      <c r="E142" s="38">
        <v>100054.63333333335</v>
      </c>
      <c r="F142" s="38">
        <v>99506.416666666672</v>
      </c>
      <c r="G142" s="38">
        <v>98612.583333333343</v>
      </c>
      <c r="H142" s="38">
        <v>101496.68333333335</v>
      </c>
      <c r="I142" s="38">
        <v>102390.51666666666</v>
      </c>
      <c r="J142" s="38">
        <v>102938.73333333335</v>
      </c>
      <c r="K142" s="31">
        <v>101842.3</v>
      </c>
      <c r="L142" s="31">
        <v>100400.25</v>
      </c>
      <c r="M142" s="31">
        <v>5.534E-2</v>
      </c>
      <c r="N142" s="1"/>
      <c r="O142" s="1"/>
    </row>
    <row r="143" spans="1:15" ht="12.75" customHeight="1">
      <c r="A143" s="56">
        <v>134</v>
      </c>
      <c r="B143" s="58" t="s">
        <v>289</v>
      </c>
      <c r="C143" s="31">
        <v>57.85</v>
      </c>
      <c r="D143" s="38">
        <v>58.183333333333337</v>
      </c>
      <c r="E143" s="38">
        <v>57.366666666666674</v>
      </c>
      <c r="F143" s="38">
        <v>56.88333333333334</v>
      </c>
      <c r="G143" s="38">
        <v>56.066666666666677</v>
      </c>
      <c r="H143" s="38">
        <v>58.666666666666671</v>
      </c>
      <c r="I143" s="38">
        <v>59.483333333333334</v>
      </c>
      <c r="J143" s="38">
        <v>59.966666666666669</v>
      </c>
      <c r="K143" s="31">
        <v>59</v>
      </c>
      <c r="L143" s="31">
        <v>57.7</v>
      </c>
      <c r="M143" s="31">
        <v>22.15701</v>
      </c>
      <c r="N143" s="1"/>
      <c r="O143" s="1"/>
    </row>
    <row r="144" spans="1:15" ht="12.75" customHeight="1">
      <c r="A144" s="56">
        <v>135</v>
      </c>
      <c r="B144" s="58" t="s">
        <v>185</v>
      </c>
      <c r="C144" s="31">
        <v>1255.3499999999999</v>
      </c>
      <c r="D144" s="38">
        <v>1258.1166666666666</v>
      </c>
      <c r="E144" s="38">
        <v>1247.2333333333331</v>
      </c>
      <c r="F144" s="38">
        <v>1239.1166666666666</v>
      </c>
      <c r="G144" s="38">
        <v>1228.2333333333331</v>
      </c>
      <c r="H144" s="38">
        <v>1266.2333333333331</v>
      </c>
      <c r="I144" s="38">
        <v>1277.1166666666668</v>
      </c>
      <c r="J144" s="38">
        <v>1285.2333333333331</v>
      </c>
      <c r="K144" s="31">
        <v>1269</v>
      </c>
      <c r="L144" s="31">
        <v>1250</v>
      </c>
      <c r="M144" s="31">
        <v>2.3168199999999999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4331.8500000000004</v>
      </c>
      <c r="D145" s="38">
        <v>4363.3166666666666</v>
      </c>
      <c r="E145" s="38">
        <v>4293.583333333333</v>
      </c>
      <c r="F145" s="38">
        <v>4255.3166666666666</v>
      </c>
      <c r="G145" s="38">
        <v>4185.583333333333</v>
      </c>
      <c r="H145" s="38">
        <v>4401.583333333333</v>
      </c>
      <c r="I145" s="38">
        <v>4471.3166666666666</v>
      </c>
      <c r="J145" s="38">
        <v>4509.583333333333</v>
      </c>
      <c r="K145" s="31">
        <v>4433.05</v>
      </c>
      <c r="L145" s="31">
        <v>4325.05</v>
      </c>
      <c r="M145" s="31">
        <v>1.04613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4462.75</v>
      </c>
      <c r="D146" s="38">
        <v>4478.0666666666666</v>
      </c>
      <c r="E146" s="38">
        <v>4417.1833333333334</v>
      </c>
      <c r="F146" s="38">
        <v>4371.6166666666668</v>
      </c>
      <c r="G146" s="38">
        <v>4310.7333333333336</v>
      </c>
      <c r="H146" s="38">
        <v>4523.6333333333332</v>
      </c>
      <c r="I146" s="38">
        <v>4584.5166666666664</v>
      </c>
      <c r="J146" s="38">
        <v>4630.083333333333</v>
      </c>
      <c r="K146" s="31">
        <v>4538.95</v>
      </c>
      <c r="L146" s="31">
        <v>4432.5</v>
      </c>
      <c r="M146" s="31">
        <v>0.99707000000000001</v>
      </c>
      <c r="N146" s="1"/>
      <c r="O146" s="1"/>
    </row>
    <row r="147" spans="1:15" ht="12.75" customHeight="1">
      <c r="A147" s="56">
        <v>138</v>
      </c>
      <c r="B147" s="58" t="s">
        <v>189</v>
      </c>
      <c r="C147" s="31">
        <v>22580.25</v>
      </c>
      <c r="D147" s="38">
        <v>22724.216666666664</v>
      </c>
      <c r="E147" s="38">
        <v>22406.033333333326</v>
      </c>
      <c r="F147" s="38">
        <v>22231.816666666662</v>
      </c>
      <c r="G147" s="38">
        <v>21913.633333333324</v>
      </c>
      <c r="H147" s="38">
        <v>22898.433333333327</v>
      </c>
      <c r="I147" s="38">
        <v>23216.616666666669</v>
      </c>
      <c r="J147" s="38">
        <v>23390.833333333328</v>
      </c>
      <c r="K147" s="31">
        <v>23042.400000000001</v>
      </c>
      <c r="L147" s="31">
        <v>22550</v>
      </c>
      <c r="M147" s="31">
        <v>0.36387999999999998</v>
      </c>
      <c r="N147" s="1"/>
      <c r="O147" s="1"/>
    </row>
    <row r="148" spans="1:15" ht="12.75" customHeight="1">
      <c r="A148" s="56">
        <v>139</v>
      </c>
      <c r="B148" s="58" t="s">
        <v>469</v>
      </c>
      <c r="C148" s="31">
        <v>46</v>
      </c>
      <c r="D148" s="38">
        <v>45.866666666666667</v>
      </c>
      <c r="E148" s="38">
        <v>45.433333333333337</v>
      </c>
      <c r="F148" s="38">
        <v>44.866666666666667</v>
      </c>
      <c r="G148" s="38">
        <v>44.433333333333337</v>
      </c>
      <c r="H148" s="38">
        <v>46.433333333333337</v>
      </c>
      <c r="I148" s="38">
        <v>46.86666666666666</v>
      </c>
      <c r="J148" s="38">
        <v>47.433333333333337</v>
      </c>
      <c r="K148" s="31">
        <v>46.3</v>
      </c>
      <c r="L148" s="31">
        <v>45.3</v>
      </c>
      <c r="M148" s="31">
        <v>322.48973000000001</v>
      </c>
      <c r="N148" s="1"/>
      <c r="O148" s="1"/>
    </row>
    <row r="149" spans="1:15" ht="12.75" customHeight="1">
      <c r="A149" s="56">
        <v>140</v>
      </c>
      <c r="B149" s="58" t="s">
        <v>190</v>
      </c>
      <c r="C149" s="31">
        <v>107.8</v>
      </c>
      <c r="D149" s="38">
        <v>107.63333333333333</v>
      </c>
      <c r="E149" s="38">
        <v>106.56666666666665</v>
      </c>
      <c r="F149" s="38">
        <v>105.33333333333333</v>
      </c>
      <c r="G149" s="38">
        <v>104.26666666666665</v>
      </c>
      <c r="H149" s="38">
        <v>108.86666666666665</v>
      </c>
      <c r="I149" s="38">
        <v>109.93333333333331</v>
      </c>
      <c r="J149" s="38">
        <v>111.16666666666664</v>
      </c>
      <c r="K149" s="31">
        <v>108.7</v>
      </c>
      <c r="L149" s="31">
        <v>106.4</v>
      </c>
      <c r="M149" s="31">
        <v>96.914349999999999</v>
      </c>
      <c r="N149" s="1"/>
      <c r="O149" s="1"/>
    </row>
    <row r="150" spans="1:15" ht="12.75" customHeight="1">
      <c r="A150" s="56">
        <v>141</v>
      </c>
      <c r="B150" s="58" t="s">
        <v>192</v>
      </c>
      <c r="C150" s="31">
        <v>191.55</v>
      </c>
      <c r="D150" s="38">
        <v>191.56666666666669</v>
      </c>
      <c r="E150" s="38">
        <v>189.78333333333339</v>
      </c>
      <c r="F150" s="38">
        <v>188.01666666666671</v>
      </c>
      <c r="G150" s="38">
        <v>186.23333333333341</v>
      </c>
      <c r="H150" s="38">
        <v>193.33333333333337</v>
      </c>
      <c r="I150" s="38">
        <v>195.11666666666667</v>
      </c>
      <c r="J150" s="38">
        <v>196.88333333333335</v>
      </c>
      <c r="K150" s="31">
        <v>193.35</v>
      </c>
      <c r="L150" s="31">
        <v>189.8</v>
      </c>
      <c r="M150" s="31">
        <v>102.38356</v>
      </c>
      <c r="N150" s="1"/>
      <c r="O150" s="1"/>
    </row>
    <row r="151" spans="1:15" ht="12.75" customHeight="1">
      <c r="A151" s="56">
        <v>142</v>
      </c>
      <c r="B151" s="58" t="s">
        <v>277</v>
      </c>
      <c r="C151" s="31">
        <v>139.44999999999999</v>
      </c>
      <c r="D151" s="38">
        <v>140.20000000000002</v>
      </c>
      <c r="E151" s="38">
        <v>137.90000000000003</v>
      </c>
      <c r="F151" s="38">
        <v>136.35000000000002</v>
      </c>
      <c r="G151" s="38">
        <v>134.05000000000004</v>
      </c>
      <c r="H151" s="38">
        <v>141.75000000000003</v>
      </c>
      <c r="I151" s="38">
        <v>144.05000000000004</v>
      </c>
      <c r="J151" s="38">
        <v>145.60000000000002</v>
      </c>
      <c r="K151" s="31">
        <v>142.5</v>
      </c>
      <c r="L151" s="31">
        <v>138.65</v>
      </c>
      <c r="M151" s="31">
        <v>53.224930000000001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1017.95</v>
      </c>
      <c r="D152" s="38">
        <v>1016</v>
      </c>
      <c r="E152" s="38">
        <v>1006.3</v>
      </c>
      <c r="F152" s="38">
        <v>994.65</v>
      </c>
      <c r="G152" s="38">
        <v>984.94999999999993</v>
      </c>
      <c r="H152" s="38">
        <v>1027.6500000000001</v>
      </c>
      <c r="I152" s="38">
        <v>1037.3499999999999</v>
      </c>
      <c r="J152" s="38">
        <v>1049</v>
      </c>
      <c r="K152" s="31">
        <v>1025.7</v>
      </c>
      <c r="L152" s="31">
        <v>1004.35</v>
      </c>
      <c r="M152" s="31">
        <v>3.2045300000000001</v>
      </c>
      <c r="N152" s="1"/>
      <c r="O152" s="1"/>
    </row>
    <row r="153" spans="1:15" ht="12.75" customHeight="1">
      <c r="A153" s="56">
        <v>144</v>
      </c>
      <c r="B153" s="58" t="s">
        <v>194</v>
      </c>
      <c r="C153" s="31">
        <v>3753.1</v>
      </c>
      <c r="D153" s="38">
        <v>3775.1166666666668</v>
      </c>
      <c r="E153" s="38">
        <v>3715.2333333333336</v>
      </c>
      <c r="F153" s="38">
        <v>3677.3666666666668</v>
      </c>
      <c r="G153" s="38">
        <v>3617.4833333333336</v>
      </c>
      <c r="H153" s="38">
        <v>3812.9833333333336</v>
      </c>
      <c r="I153" s="38">
        <v>3872.8666666666668</v>
      </c>
      <c r="J153" s="38">
        <v>3910.7333333333336</v>
      </c>
      <c r="K153" s="31">
        <v>3835</v>
      </c>
      <c r="L153" s="31">
        <v>3737.25</v>
      </c>
      <c r="M153" s="31">
        <v>0.29984</v>
      </c>
      <c r="N153" s="1"/>
      <c r="O153" s="1"/>
    </row>
    <row r="154" spans="1:15" ht="12.75" customHeight="1">
      <c r="A154" s="56">
        <v>145</v>
      </c>
      <c r="B154" s="58" t="s">
        <v>291</v>
      </c>
      <c r="C154" s="31">
        <v>254.85</v>
      </c>
      <c r="D154" s="38">
        <v>255.04999999999998</v>
      </c>
      <c r="E154" s="38">
        <v>253.14999999999998</v>
      </c>
      <c r="F154" s="38">
        <v>251.45</v>
      </c>
      <c r="G154" s="38">
        <v>249.54999999999998</v>
      </c>
      <c r="H154" s="38">
        <v>256.75</v>
      </c>
      <c r="I154" s="38">
        <v>258.64999999999998</v>
      </c>
      <c r="J154" s="38">
        <v>260.34999999999997</v>
      </c>
      <c r="K154" s="31">
        <v>256.95</v>
      </c>
      <c r="L154" s="31">
        <v>253.35</v>
      </c>
      <c r="M154" s="31">
        <v>8.8104200000000006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162.75</v>
      </c>
      <c r="D155" s="38">
        <v>163.54999999999998</v>
      </c>
      <c r="E155" s="38">
        <v>161.69999999999996</v>
      </c>
      <c r="F155" s="38">
        <v>160.64999999999998</v>
      </c>
      <c r="G155" s="38">
        <v>158.79999999999995</v>
      </c>
      <c r="H155" s="38">
        <v>164.59999999999997</v>
      </c>
      <c r="I155" s="38">
        <v>166.45</v>
      </c>
      <c r="J155" s="38">
        <v>167.49999999999997</v>
      </c>
      <c r="K155" s="31">
        <v>165.4</v>
      </c>
      <c r="L155" s="31">
        <v>162.5</v>
      </c>
      <c r="M155" s="31">
        <v>54.376869999999997</v>
      </c>
      <c r="N155" s="1"/>
      <c r="O155" s="1"/>
    </row>
    <row r="156" spans="1:15" ht="12.75" customHeight="1">
      <c r="A156" s="56">
        <v>147</v>
      </c>
      <c r="B156" s="58" t="s">
        <v>196</v>
      </c>
      <c r="C156" s="31">
        <v>36384.5</v>
      </c>
      <c r="D156" s="38">
        <v>36561.15</v>
      </c>
      <c r="E156" s="38">
        <v>36174.350000000006</v>
      </c>
      <c r="F156" s="38">
        <v>35964.200000000004</v>
      </c>
      <c r="G156" s="38">
        <v>35577.400000000009</v>
      </c>
      <c r="H156" s="38">
        <v>36771.300000000003</v>
      </c>
      <c r="I156" s="38">
        <v>37158.100000000006</v>
      </c>
      <c r="J156" s="38">
        <v>37368.25</v>
      </c>
      <c r="K156" s="31">
        <v>36947.949999999997</v>
      </c>
      <c r="L156" s="31">
        <v>36351</v>
      </c>
      <c r="M156" s="31">
        <v>0.16478000000000001</v>
      </c>
      <c r="N156" s="1"/>
      <c r="O156" s="1"/>
    </row>
    <row r="157" spans="1:15" ht="12.75" customHeight="1">
      <c r="A157" s="56">
        <v>148</v>
      </c>
      <c r="B157" s="58" t="s">
        <v>294</v>
      </c>
      <c r="C157" s="31">
        <v>1209.4000000000001</v>
      </c>
      <c r="D157" s="38">
        <v>1211.4833333333333</v>
      </c>
      <c r="E157" s="38">
        <v>1197.9666666666667</v>
      </c>
      <c r="F157" s="38">
        <v>1186.5333333333333</v>
      </c>
      <c r="G157" s="38">
        <v>1173.0166666666667</v>
      </c>
      <c r="H157" s="38">
        <v>1222.9166666666667</v>
      </c>
      <c r="I157" s="38">
        <v>1236.4333333333336</v>
      </c>
      <c r="J157" s="38">
        <v>1247.8666666666668</v>
      </c>
      <c r="K157" s="31">
        <v>1225</v>
      </c>
      <c r="L157" s="31">
        <v>1200.05</v>
      </c>
      <c r="M157" s="31">
        <v>3.2003300000000001</v>
      </c>
      <c r="N157" s="1"/>
      <c r="O157" s="1"/>
    </row>
    <row r="158" spans="1:15" ht="12.75" customHeight="1">
      <c r="A158" s="56">
        <v>149</v>
      </c>
      <c r="B158" s="58" t="s">
        <v>292</v>
      </c>
      <c r="C158" s="31">
        <v>823.55</v>
      </c>
      <c r="D158" s="38">
        <v>832.2166666666667</v>
      </c>
      <c r="E158" s="38">
        <v>809.43333333333339</v>
      </c>
      <c r="F158" s="38">
        <v>795.31666666666672</v>
      </c>
      <c r="G158" s="38">
        <v>772.53333333333342</v>
      </c>
      <c r="H158" s="38">
        <v>846.33333333333337</v>
      </c>
      <c r="I158" s="38">
        <v>869.11666666666667</v>
      </c>
      <c r="J158" s="38">
        <v>883.23333333333335</v>
      </c>
      <c r="K158" s="31">
        <v>855</v>
      </c>
      <c r="L158" s="31">
        <v>818.1</v>
      </c>
      <c r="M158" s="31">
        <v>25.21396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940.35</v>
      </c>
      <c r="D159" s="38">
        <v>934.35</v>
      </c>
      <c r="E159" s="38">
        <v>924.35</v>
      </c>
      <c r="F159" s="38">
        <v>908.35</v>
      </c>
      <c r="G159" s="38">
        <v>898.35</v>
      </c>
      <c r="H159" s="38">
        <v>950.35</v>
      </c>
      <c r="I159" s="38">
        <v>960.35</v>
      </c>
      <c r="J159" s="38">
        <v>976.35</v>
      </c>
      <c r="K159" s="31">
        <v>944.35</v>
      </c>
      <c r="L159" s="31">
        <v>918.35</v>
      </c>
      <c r="M159" s="31">
        <v>17.338010000000001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4748.2</v>
      </c>
      <c r="D160" s="38">
        <v>4777.75</v>
      </c>
      <c r="E160" s="38">
        <v>4695.5</v>
      </c>
      <c r="F160" s="38">
        <v>4642.8</v>
      </c>
      <c r="G160" s="38">
        <v>4560.55</v>
      </c>
      <c r="H160" s="38">
        <v>4830.45</v>
      </c>
      <c r="I160" s="38">
        <v>4912.7</v>
      </c>
      <c r="J160" s="38">
        <v>4965.3999999999996</v>
      </c>
      <c r="K160" s="31">
        <v>4860</v>
      </c>
      <c r="L160" s="31">
        <v>4725.05</v>
      </c>
      <c r="M160" s="31">
        <v>2.2770899999999998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228.55</v>
      </c>
      <c r="D161" s="38">
        <v>229.15</v>
      </c>
      <c r="E161" s="38">
        <v>227.15</v>
      </c>
      <c r="F161" s="38">
        <v>225.75</v>
      </c>
      <c r="G161" s="38">
        <v>223.75</v>
      </c>
      <c r="H161" s="38">
        <v>230.55</v>
      </c>
      <c r="I161" s="38">
        <v>232.55</v>
      </c>
      <c r="J161" s="38">
        <v>233.95000000000002</v>
      </c>
      <c r="K161" s="31">
        <v>231.15</v>
      </c>
      <c r="L161" s="31">
        <v>227.75</v>
      </c>
      <c r="M161" s="31">
        <v>14.74766</v>
      </c>
      <c r="N161" s="1"/>
      <c r="O161" s="1"/>
    </row>
    <row r="162" spans="1:15" ht="12.75" customHeight="1">
      <c r="A162" s="56">
        <v>153</v>
      </c>
      <c r="B162" s="58" t="s">
        <v>200</v>
      </c>
      <c r="C162" s="31">
        <v>224.5</v>
      </c>
      <c r="D162" s="38">
        <v>222.51666666666665</v>
      </c>
      <c r="E162" s="38">
        <v>219.58333333333331</v>
      </c>
      <c r="F162" s="38">
        <v>214.66666666666666</v>
      </c>
      <c r="G162" s="38">
        <v>211.73333333333332</v>
      </c>
      <c r="H162" s="38">
        <v>227.43333333333331</v>
      </c>
      <c r="I162" s="38">
        <v>230.36666666666665</v>
      </c>
      <c r="J162" s="38">
        <v>235.2833333333333</v>
      </c>
      <c r="K162" s="31">
        <v>225.45</v>
      </c>
      <c r="L162" s="31">
        <v>217.6</v>
      </c>
      <c r="M162" s="31">
        <v>94.694879999999998</v>
      </c>
      <c r="N162" s="1"/>
      <c r="O162" s="1"/>
    </row>
    <row r="163" spans="1:15" ht="12.75" customHeight="1">
      <c r="A163" s="56">
        <v>154</v>
      </c>
      <c r="B163" s="58" t="s">
        <v>297</v>
      </c>
      <c r="C163" s="31">
        <v>14529.6</v>
      </c>
      <c r="D163" s="38">
        <v>14630.199999999999</v>
      </c>
      <c r="E163" s="38">
        <v>14339.399999999998</v>
      </c>
      <c r="F163" s="38">
        <v>14149.199999999999</v>
      </c>
      <c r="G163" s="38">
        <v>13858.399999999998</v>
      </c>
      <c r="H163" s="38">
        <v>14820.399999999998</v>
      </c>
      <c r="I163" s="38">
        <v>15111.199999999997</v>
      </c>
      <c r="J163" s="38">
        <v>15301.399999999998</v>
      </c>
      <c r="K163" s="31">
        <v>14921</v>
      </c>
      <c r="L163" s="31">
        <v>14440</v>
      </c>
      <c r="M163" s="31">
        <v>4.3380000000000002E-2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2595.85</v>
      </c>
      <c r="D164" s="38">
        <v>2599.2166666666667</v>
      </c>
      <c r="E164" s="38">
        <v>2577.6833333333334</v>
      </c>
      <c r="F164" s="38">
        <v>2559.5166666666669</v>
      </c>
      <c r="G164" s="38">
        <v>2537.9833333333336</v>
      </c>
      <c r="H164" s="38">
        <v>2617.3833333333332</v>
      </c>
      <c r="I164" s="38">
        <v>2638.916666666667</v>
      </c>
      <c r="J164" s="38">
        <v>2657.083333333333</v>
      </c>
      <c r="K164" s="31">
        <v>2620.75</v>
      </c>
      <c r="L164" s="31">
        <v>2581.0500000000002</v>
      </c>
      <c r="M164" s="31">
        <v>2.8098900000000002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3679.3</v>
      </c>
      <c r="D165" s="38">
        <v>3716.4666666666667</v>
      </c>
      <c r="E165" s="38">
        <v>3637.6833333333334</v>
      </c>
      <c r="F165" s="38">
        <v>3596.0666666666666</v>
      </c>
      <c r="G165" s="38">
        <v>3517.2833333333333</v>
      </c>
      <c r="H165" s="38">
        <v>3758.0833333333335</v>
      </c>
      <c r="I165" s="38">
        <v>3836.8666666666672</v>
      </c>
      <c r="J165" s="38">
        <v>3878.4833333333336</v>
      </c>
      <c r="K165" s="31">
        <v>3795.25</v>
      </c>
      <c r="L165" s="31">
        <v>3674.85</v>
      </c>
      <c r="M165" s="31">
        <v>1.5848599999999999</v>
      </c>
      <c r="N165" s="1"/>
      <c r="O165" s="1"/>
    </row>
    <row r="166" spans="1:15" ht="12.75" customHeight="1">
      <c r="A166" s="56">
        <v>157</v>
      </c>
      <c r="B166" s="58" t="s">
        <v>203</v>
      </c>
      <c r="C166" s="31">
        <v>60.6</v>
      </c>
      <c r="D166" s="38">
        <v>61</v>
      </c>
      <c r="E166" s="38">
        <v>59.65</v>
      </c>
      <c r="F166" s="38">
        <v>58.699999999999996</v>
      </c>
      <c r="G166" s="38">
        <v>57.349999999999994</v>
      </c>
      <c r="H166" s="38">
        <v>61.95</v>
      </c>
      <c r="I166" s="38">
        <v>63.3</v>
      </c>
      <c r="J166" s="38">
        <v>64.25</v>
      </c>
      <c r="K166" s="31">
        <v>62.35</v>
      </c>
      <c r="L166" s="31">
        <v>60.05</v>
      </c>
      <c r="M166" s="31">
        <v>1030.0492899999999</v>
      </c>
      <c r="N166" s="1"/>
      <c r="O166" s="1"/>
    </row>
    <row r="167" spans="1:15" ht="12.75" customHeight="1">
      <c r="A167" s="56">
        <v>158</v>
      </c>
      <c r="B167" s="58" t="s">
        <v>293</v>
      </c>
      <c r="C167" s="31">
        <v>700.5</v>
      </c>
      <c r="D167" s="38">
        <v>701.4</v>
      </c>
      <c r="E167" s="38">
        <v>694.84999999999991</v>
      </c>
      <c r="F167" s="38">
        <v>689.19999999999993</v>
      </c>
      <c r="G167" s="38">
        <v>682.64999999999986</v>
      </c>
      <c r="H167" s="38">
        <v>707.05</v>
      </c>
      <c r="I167" s="38">
        <v>713.59999999999991</v>
      </c>
      <c r="J167" s="38">
        <v>719.25</v>
      </c>
      <c r="K167" s="31">
        <v>707.95</v>
      </c>
      <c r="L167" s="31">
        <v>695.75</v>
      </c>
      <c r="M167" s="31">
        <v>10.65601</v>
      </c>
      <c r="N167" s="1"/>
      <c r="O167" s="1"/>
    </row>
    <row r="168" spans="1:15" ht="12.75" customHeight="1">
      <c r="A168" s="56">
        <v>159</v>
      </c>
      <c r="B168" s="58" t="s">
        <v>204</v>
      </c>
      <c r="C168" s="31">
        <v>3546.7</v>
      </c>
      <c r="D168" s="38">
        <v>3540</v>
      </c>
      <c r="E168" s="38">
        <v>3513.25</v>
      </c>
      <c r="F168" s="38">
        <v>3479.8</v>
      </c>
      <c r="G168" s="38">
        <v>3453.05</v>
      </c>
      <c r="H168" s="38">
        <v>3573.45</v>
      </c>
      <c r="I168" s="38">
        <v>3600.2</v>
      </c>
      <c r="J168" s="38">
        <v>3633.6499999999996</v>
      </c>
      <c r="K168" s="31">
        <v>3566.75</v>
      </c>
      <c r="L168" s="31">
        <v>3506.55</v>
      </c>
      <c r="M168" s="31">
        <v>2.84687</v>
      </c>
      <c r="N168" s="1"/>
      <c r="O168" s="1"/>
    </row>
    <row r="169" spans="1:15" ht="12.75" customHeight="1">
      <c r="A169" s="56">
        <v>160</v>
      </c>
      <c r="B169" s="58" t="s">
        <v>295</v>
      </c>
      <c r="C169" s="31">
        <v>362.9</v>
      </c>
      <c r="D169" s="38">
        <v>362.10000000000008</v>
      </c>
      <c r="E169" s="38">
        <v>358.40000000000015</v>
      </c>
      <c r="F169" s="38">
        <v>353.90000000000009</v>
      </c>
      <c r="G169" s="38">
        <v>350.20000000000016</v>
      </c>
      <c r="H169" s="38">
        <v>366.60000000000014</v>
      </c>
      <c r="I169" s="38">
        <v>370.30000000000007</v>
      </c>
      <c r="J169" s="38">
        <v>374.80000000000013</v>
      </c>
      <c r="K169" s="31">
        <v>365.8</v>
      </c>
      <c r="L169" s="31">
        <v>357.6</v>
      </c>
      <c r="M169" s="31">
        <v>15.1112</v>
      </c>
      <c r="N169" s="1"/>
      <c r="O169" s="1"/>
    </row>
    <row r="170" spans="1:15" ht="12.75" customHeight="1">
      <c r="A170" s="56">
        <v>161</v>
      </c>
      <c r="B170" s="58" t="s">
        <v>205</v>
      </c>
      <c r="C170" s="31">
        <v>250</v>
      </c>
      <c r="D170" s="38">
        <v>251.63333333333333</v>
      </c>
      <c r="E170" s="38">
        <v>246.86666666666667</v>
      </c>
      <c r="F170" s="38">
        <v>243.73333333333335</v>
      </c>
      <c r="G170" s="38">
        <v>238.9666666666667</v>
      </c>
      <c r="H170" s="38">
        <v>254.76666666666665</v>
      </c>
      <c r="I170" s="38">
        <v>259.5333333333333</v>
      </c>
      <c r="J170" s="38">
        <v>262.66666666666663</v>
      </c>
      <c r="K170" s="31">
        <v>256.39999999999998</v>
      </c>
      <c r="L170" s="31">
        <v>248.5</v>
      </c>
      <c r="M170" s="31">
        <v>114.89286</v>
      </c>
      <c r="N170" s="1"/>
      <c r="O170" s="1"/>
    </row>
    <row r="171" spans="1:15" ht="12.75" customHeight="1">
      <c r="A171" s="56">
        <v>162</v>
      </c>
      <c r="B171" s="58" t="s">
        <v>296</v>
      </c>
      <c r="C171" s="31">
        <v>590.29999999999995</v>
      </c>
      <c r="D171" s="38">
        <v>585.4666666666667</v>
      </c>
      <c r="E171" s="38">
        <v>577.93333333333339</v>
      </c>
      <c r="F171" s="38">
        <v>565.56666666666672</v>
      </c>
      <c r="G171" s="38">
        <v>558.03333333333342</v>
      </c>
      <c r="H171" s="38">
        <v>597.83333333333337</v>
      </c>
      <c r="I171" s="38">
        <v>605.36666666666667</v>
      </c>
      <c r="J171" s="38">
        <v>617.73333333333335</v>
      </c>
      <c r="K171" s="31">
        <v>593</v>
      </c>
      <c r="L171" s="31">
        <v>573.1</v>
      </c>
      <c r="M171" s="31">
        <v>3.1112099999999998</v>
      </c>
      <c r="N171" s="1"/>
      <c r="O171" s="1"/>
    </row>
    <row r="172" spans="1:15" ht="12.75" customHeight="1">
      <c r="A172" s="56">
        <v>163</v>
      </c>
      <c r="B172" s="58" t="s">
        <v>209</v>
      </c>
      <c r="C172" s="31">
        <v>921.2</v>
      </c>
      <c r="D172" s="38">
        <v>925.9666666666667</v>
      </c>
      <c r="E172" s="38">
        <v>913.18333333333339</v>
      </c>
      <c r="F172" s="38">
        <v>905.16666666666674</v>
      </c>
      <c r="G172" s="38">
        <v>892.38333333333344</v>
      </c>
      <c r="H172" s="38">
        <v>933.98333333333335</v>
      </c>
      <c r="I172" s="38">
        <v>946.76666666666665</v>
      </c>
      <c r="J172" s="38">
        <v>954.7833333333333</v>
      </c>
      <c r="K172" s="31">
        <v>938.75</v>
      </c>
      <c r="L172" s="31">
        <v>917.95</v>
      </c>
      <c r="M172" s="31">
        <v>3.0982400000000001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166.9</v>
      </c>
      <c r="D173" s="38">
        <v>166.95000000000002</v>
      </c>
      <c r="E173" s="38">
        <v>165.20000000000005</v>
      </c>
      <c r="F173" s="38">
        <v>163.50000000000003</v>
      </c>
      <c r="G173" s="38">
        <v>161.75000000000006</v>
      </c>
      <c r="H173" s="38">
        <v>168.65000000000003</v>
      </c>
      <c r="I173" s="38">
        <v>170.39999999999998</v>
      </c>
      <c r="J173" s="38">
        <v>172.10000000000002</v>
      </c>
      <c r="K173" s="31">
        <v>168.7</v>
      </c>
      <c r="L173" s="31">
        <v>165.25</v>
      </c>
      <c r="M173" s="31">
        <v>109.49947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2735.05</v>
      </c>
      <c r="D174" s="38">
        <v>2722.0166666666669</v>
      </c>
      <c r="E174" s="38">
        <v>2688.0333333333338</v>
      </c>
      <c r="F174" s="38">
        <v>2641.0166666666669</v>
      </c>
      <c r="G174" s="38">
        <v>2607.0333333333338</v>
      </c>
      <c r="H174" s="38">
        <v>2769.0333333333338</v>
      </c>
      <c r="I174" s="38">
        <v>2803.0166666666664</v>
      </c>
      <c r="J174" s="38">
        <v>2850.0333333333338</v>
      </c>
      <c r="K174" s="31">
        <v>2756</v>
      </c>
      <c r="L174" s="31">
        <v>2675</v>
      </c>
      <c r="M174" s="31">
        <v>153.40262000000001</v>
      </c>
      <c r="N174" s="1"/>
      <c r="O174" s="1"/>
    </row>
    <row r="175" spans="1:15" ht="12.75" customHeight="1">
      <c r="A175" s="56">
        <v>166</v>
      </c>
      <c r="B175" s="58" t="s">
        <v>213</v>
      </c>
      <c r="C175" s="31">
        <v>90.05</v>
      </c>
      <c r="D175" s="38">
        <v>89.183333333333323</v>
      </c>
      <c r="E175" s="38">
        <v>87.766666666666652</v>
      </c>
      <c r="F175" s="38">
        <v>85.483333333333334</v>
      </c>
      <c r="G175" s="38">
        <v>84.066666666666663</v>
      </c>
      <c r="H175" s="38">
        <v>91.46666666666664</v>
      </c>
      <c r="I175" s="38">
        <v>92.883333333333297</v>
      </c>
      <c r="J175" s="38">
        <v>95.166666666666629</v>
      </c>
      <c r="K175" s="31">
        <v>90.6</v>
      </c>
      <c r="L175" s="31">
        <v>86.9</v>
      </c>
      <c r="M175" s="31">
        <v>359.51620000000003</v>
      </c>
      <c r="N175" s="1"/>
      <c r="O175" s="1"/>
    </row>
    <row r="176" spans="1:15" ht="12.75" customHeight="1">
      <c r="A176" s="56">
        <v>167</v>
      </c>
      <c r="B176" t="s">
        <v>214</v>
      </c>
      <c r="C176" s="31">
        <v>835.85</v>
      </c>
      <c r="D176" s="38">
        <v>832.88333333333333</v>
      </c>
      <c r="E176" s="38">
        <v>824.9666666666667</v>
      </c>
      <c r="F176" s="38">
        <v>814.08333333333337</v>
      </c>
      <c r="G176" s="38">
        <v>806.16666666666674</v>
      </c>
      <c r="H176" s="38">
        <v>843.76666666666665</v>
      </c>
      <c r="I176" s="38">
        <v>851.68333333333339</v>
      </c>
      <c r="J176" s="38">
        <v>862.56666666666661</v>
      </c>
      <c r="K176" s="31">
        <v>840.8</v>
      </c>
      <c r="L176" s="31">
        <v>822</v>
      </c>
      <c r="M176" s="31">
        <v>10.63996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1293.3</v>
      </c>
      <c r="D177" s="38">
        <v>1292.8333333333333</v>
      </c>
      <c r="E177" s="38">
        <v>1283.6666666666665</v>
      </c>
      <c r="F177" s="38">
        <v>1274.0333333333333</v>
      </c>
      <c r="G177" s="38">
        <v>1264.8666666666666</v>
      </c>
      <c r="H177" s="38">
        <v>1302.4666666666665</v>
      </c>
      <c r="I177" s="38">
        <v>1311.633333333333</v>
      </c>
      <c r="J177" s="38">
        <v>1321.2666666666664</v>
      </c>
      <c r="K177" s="31">
        <v>1302</v>
      </c>
      <c r="L177" s="31">
        <v>1283.2</v>
      </c>
      <c r="M177" s="31">
        <v>6.7535400000000001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592.6</v>
      </c>
      <c r="D178" s="38">
        <v>594.2166666666667</v>
      </c>
      <c r="E178" s="38">
        <v>588.63333333333344</v>
      </c>
      <c r="F178" s="38">
        <v>584.66666666666674</v>
      </c>
      <c r="G178" s="38">
        <v>579.08333333333348</v>
      </c>
      <c r="H178" s="38">
        <v>598.18333333333339</v>
      </c>
      <c r="I178" s="38">
        <v>603.76666666666665</v>
      </c>
      <c r="J178" s="38">
        <v>607.73333333333335</v>
      </c>
      <c r="K178" s="31">
        <v>599.79999999999995</v>
      </c>
      <c r="L178" s="31">
        <v>590.25</v>
      </c>
      <c r="M178" s="31">
        <v>114.17363</v>
      </c>
      <c r="N178" s="1"/>
      <c r="O178" s="1"/>
    </row>
    <row r="179" spans="1:15" ht="12.75" customHeight="1">
      <c r="A179" s="56">
        <v>170</v>
      </c>
      <c r="B179" s="58" t="s">
        <v>217</v>
      </c>
      <c r="C179" s="31">
        <v>24017.3</v>
      </c>
      <c r="D179" s="38">
        <v>23954.45</v>
      </c>
      <c r="E179" s="38">
        <v>23817.9</v>
      </c>
      <c r="F179" s="38">
        <v>23618.5</v>
      </c>
      <c r="G179" s="38">
        <v>23481.95</v>
      </c>
      <c r="H179" s="38">
        <v>24153.850000000002</v>
      </c>
      <c r="I179" s="38">
        <v>24290.399999999998</v>
      </c>
      <c r="J179" s="38">
        <v>24489.800000000003</v>
      </c>
      <c r="K179" s="31">
        <v>24091</v>
      </c>
      <c r="L179" s="31">
        <v>23755.05</v>
      </c>
      <c r="M179" s="31">
        <v>0.24407999999999999</v>
      </c>
      <c r="N179" s="1"/>
      <c r="O179" s="1"/>
    </row>
    <row r="180" spans="1:15" ht="12.75" customHeight="1">
      <c r="A180" s="56">
        <v>171</v>
      </c>
      <c r="B180" s="58" t="s">
        <v>220</v>
      </c>
      <c r="C180" s="31">
        <v>1723.2</v>
      </c>
      <c r="D180" s="38">
        <v>1719.1500000000003</v>
      </c>
      <c r="E180" s="38">
        <v>1707.9000000000005</v>
      </c>
      <c r="F180" s="38">
        <v>1692.6000000000001</v>
      </c>
      <c r="G180" s="38">
        <v>1681.3500000000004</v>
      </c>
      <c r="H180" s="38">
        <v>1734.4500000000007</v>
      </c>
      <c r="I180" s="38">
        <v>1745.7000000000003</v>
      </c>
      <c r="J180" s="38">
        <v>1761.0000000000009</v>
      </c>
      <c r="K180" s="31">
        <v>1730.4</v>
      </c>
      <c r="L180" s="31">
        <v>1703.85</v>
      </c>
      <c r="M180" s="31">
        <v>12.850149999999999</v>
      </c>
      <c r="N180" s="1"/>
      <c r="O180" s="1"/>
    </row>
    <row r="181" spans="1:15" ht="12.75" customHeight="1">
      <c r="A181" s="56">
        <v>172</v>
      </c>
      <c r="B181" s="58" t="s">
        <v>218</v>
      </c>
      <c r="C181" s="31">
        <v>3647.45</v>
      </c>
      <c r="D181" s="38">
        <v>3666.4666666666667</v>
      </c>
      <c r="E181" s="38">
        <v>3619.1333333333332</v>
      </c>
      <c r="F181" s="38">
        <v>3590.8166666666666</v>
      </c>
      <c r="G181" s="38">
        <v>3543.4833333333331</v>
      </c>
      <c r="H181" s="38">
        <v>3694.7833333333333</v>
      </c>
      <c r="I181" s="38">
        <v>3742.1166666666663</v>
      </c>
      <c r="J181" s="38">
        <v>3770.4333333333334</v>
      </c>
      <c r="K181" s="31">
        <v>3713.8</v>
      </c>
      <c r="L181" s="31">
        <v>3638.15</v>
      </c>
      <c r="M181" s="31">
        <v>2.3734999999999999</v>
      </c>
      <c r="N181" s="1"/>
      <c r="O181" s="1"/>
    </row>
    <row r="182" spans="1:15" ht="12.75" customHeight="1">
      <c r="A182" s="56">
        <v>173</v>
      </c>
      <c r="B182" s="58" t="s">
        <v>298</v>
      </c>
      <c r="C182" s="31">
        <v>534.29999999999995</v>
      </c>
      <c r="D182" s="38">
        <v>536.7166666666667</v>
      </c>
      <c r="E182" s="38">
        <v>529.58333333333337</v>
      </c>
      <c r="F182" s="38">
        <v>524.86666666666667</v>
      </c>
      <c r="G182" s="38">
        <v>517.73333333333335</v>
      </c>
      <c r="H182" s="38">
        <v>541.43333333333339</v>
      </c>
      <c r="I182" s="38">
        <v>548.56666666666661</v>
      </c>
      <c r="J182" s="38">
        <v>553.28333333333342</v>
      </c>
      <c r="K182" s="31">
        <v>543.85</v>
      </c>
      <c r="L182" s="31">
        <v>532</v>
      </c>
      <c r="M182" s="31">
        <v>20.35474</v>
      </c>
      <c r="N182" s="1"/>
      <c r="O182" s="1"/>
    </row>
    <row r="183" spans="1:15" ht="12.75" customHeight="1">
      <c r="A183" s="56">
        <v>174</v>
      </c>
      <c r="B183" s="58" t="s">
        <v>219</v>
      </c>
      <c r="C183" s="31">
        <v>2187.8000000000002</v>
      </c>
      <c r="D183" s="38">
        <v>2197.2666666666669</v>
      </c>
      <c r="E183" s="38">
        <v>2171.5333333333338</v>
      </c>
      <c r="F183" s="38">
        <v>2155.2666666666669</v>
      </c>
      <c r="G183" s="38">
        <v>2129.5333333333338</v>
      </c>
      <c r="H183" s="38">
        <v>2213.5333333333338</v>
      </c>
      <c r="I183" s="38">
        <v>2239.2666666666664</v>
      </c>
      <c r="J183" s="38">
        <v>2255.5333333333338</v>
      </c>
      <c r="K183" s="31">
        <v>2223</v>
      </c>
      <c r="L183" s="31">
        <v>2181</v>
      </c>
      <c r="M183" s="31">
        <v>8.85168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1045</v>
      </c>
      <c r="D184" s="38">
        <v>1042.3666666666666</v>
      </c>
      <c r="E184" s="38">
        <v>1033.7333333333331</v>
      </c>
      <c r="F184" s="38">
        <v>1022.4666666666665</v>
      </c>
      <c r="G184" s="38">
        <v>1013.833333333333</v>
      </c>
      <c r="H184" s="38">
        <v>1053.6333333333332</v>
      </c>
      <c r="I184" s="38">
        <v>1062.2666666666669</v>
      </c>
      <c r="J184" s="38">
        <v>1073.5333333333333</v>
      </c>
      <c r="K184" s="31">
        <v>1051</v>
      </c>
      <c r="L184" s="31">
        <v>1031.0999999999999</v>
      </c>
      <c r="M184" s="31">
        <v>12.217689999999999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460.6</v>
      </c>
      <c r="D185" s="38">
        <v>460.84999999999997</v>
      </c>
      <c r="E185" s="38">
        <v>456.74999999999994</v>
      </c>
      <c r="F185" s="38">
        <v>452.9</v>
      </c>
      <c r="G185" s="38">
        <v>448.79999999999995</v>
      </c>
      <c r="H185" s="38">
        <v>464.69999999999993</v>
      </c>
      <c r="I185" s="38">
        <v>468.79999999999995</v>
      </c>
      <c r="J185" s="38">
        <v>472.64999999999992</v>
      </c>
      <c r="K185" s="31">
        <v>464.95</v>
      </c>
      <c r="L185" s="31">
        <v>457</v>
      </c>
      <c r="M185" s="31">
        <v>6.9002499999999998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757.55</v>
      </c>
      <c r="D186" s="38">
        <v>759.0333333333333</v>
      </c>
      <c r="E186" s="38">
        <v>753.06666666666661</v>
      </c>
      <c r="F186" s="38">
        <v>748.58333333333326</v>
      </c>
      <c r="G186" s="38">
        <v>742.61666666666656</v>
      </c>
      <c r="H186" s="38">
        <v>763.51666666666665</v>
      </c>
      <c r="I186" s="38">
        <v>769.48333333333335</v>
      </c>
      <c r="J186" s="38">
        <v>773.9666666666667</v>
      </c>
      <c r="K186" s="31">
        <v>765</v>
      </c>
      <c r="L186" s="31">
        <v>754.55</v>
      </c>
      <c r="M186" s="31">
        <v>3.1312500000000001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996.3</v>
      </c>
      <c r="D187" s="38">
        <v>995.01666666666677</v>
      </c>
      <c r="E187" s="38">
        <v>983.03333333333353</v>
      </c>
      <c r="F187" s="38">
        <v>969.76666666666677</v>
      </c>
      <c r="G187" s="38">
        <v>957.78333333333353</v>
      </c>
      <c r="H187" s="38">
        <v>1008.2833333333335</v>
      </c>
      <c r="I187" s="38">
        <v>1020.2666666666669</v>
      </c>
      <c r="J187" s="38">
        <v>1033.5333333333335</v>
      </c>
      <c r="K187" s="31">
        <v>1007</v>
      </c>
      <c r="L187" s="31">
        <v>981.75</v>
      </c>
      <c r="M187" s="31">
        <v>11.02693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1532.3</v>
      </c>
      <c r="D188" s="38">
        <v>1538.9833333333336</v>
      </c>
      <c r="E188" s="38">
        <v>1520.2166666666672</v>
      </c>
      <c r="F188" s="38">
        <v>1508.1333333333337</v>
      </c>
      <c r="G188" s="38">
        <v>1489.3666666666672</v>
      </c>
      <c r="H188" s="38">
        <v>1551.0666666666671</v>
      </c>
      <c r="I188" s="38">
        <v>1569.8333333333335</v>
      </c>
      <c r="J188" s="38">
        <v>1581.916666666667</v>
      </c>
      <c r="K188" s="31">
        <v>1557.75</v>
      </c>
      <c r="L188" s="31">
        <v>1526.9</v>
      </c>
      <c r="M188" s="31">
        <v>4.7688499999999996</v>
      </c>
      <c r="N188" s="1"/>
      <c r="O188" s="1"/>
    </row>
    <row r="189" spans="1:15" ht="12.75" customHeight="1">
      <c r="A189" s="56">
        <v>180</v>
      </c>
      <c r="B189" s="58" t="s">
        <v>226</v>
      </c>
      <c r="C189" s="31">
        <v>825.65</v>
      </c>
      <c r="D189" s="38">
        <v>829.7166666666667</v>
      </c>
      <c r="E189" s="38">
        <v>817.93333333333339</v>
      </c>
      <c r="F189" s="38">
        <v>810.2166666666667</v>
      </c>
      <c r="G189" s="38">
        <v>798.43333333333339</v>
      </c>
      <c r="H189" s="38">
        <v>837.43333333333339</v>
      </c>
      <c r="I189" s="38">
        <v>849.2166666666667</v>
      </c>
      <c r="J189" s="38">
        <v>856.93333333333339</v>
      </c>
      <c r="K189" s="31">
        <v>841.5</v>
      </c>
      <c r="L189" s="31">
        <v>822</v>
      </c>
      <c r="M189" s="31">
        <v>11.77214</v>
      </c>
      <c r="N189" s="1"/>
      <c r="O189" s="1"/>
    </row>
    <row r="190" spans="1:15" ht="12.75" customHeight="1">
      <c r="A190" s="56">
        <v>181</v>
      </c>
      <c r="B190" s="58" t="s">
        <v>299</v>
      </c>
      <c r="C190" s="31">
        <v>7487.25</v>
      </c>
      <c r="D190" s="38">
        <v>7507.05</v>
      </c>
      <c r="E190" s="38">
        <v>7434.55</v>
      </c>
      <c r="F190" s="38">
        <v>7381.85</v>
      </c>
      <c r="G190" s="38">
        <v>7309.35</v>
      </c>
      <c r="H190" s="38">
        <v>7559.75</v>
      </c>
      <c r="I190" s="38">
        <v>7632.25</v>
      </c>
      <c r="J190" s="38">
        <v>7684.95</v>
      </c>
      <c r="K190" s="31">
        <v>7579.55</v>
      </c>
      <c r="L190" s="31">
        <v>7454.35</v>
      </c>
      <c r="M190" s="31">
        <v>0.84655999999999998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618.65</v>
      </c>
      <c r="D191" s="38">
        <v>623.66666666666663</v>
      </c>
      <c r="E191" s="38">
        <v>612.5333333333333</v>
      </c>
      <c r="F191" s="38">
        <v>606.41666666666663</v>
      </c>
      <c r="G191" s="38">
        <v>595.2833333333333</v>
      </c>
      <c r="H191" s="38">
        <v>629.7833333333333</v>
      </c>
      <c r="I191" s="38">
        <v>640.91666666666674</v>
      </c>
      <c r="J191" s="38">
        <v>647.0333333333333</v>
      </c>
      <c r="K191" s="31">
        <v>634.79999999999995</v>
      </c>
      <c r="L191" s="31">
        <v>617.54999999999995</v>
      </c>
      <c r="M191" s="31">
        <v>238.02524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225</v>
      </c>
      <c r="D192" s="38">
        <v>226.29999999999998</v>
      </c>
      <c r="E192" s="38">
        <v>223.34999999999997</v>
      </c>
      <c r="F192" s="38">
        <v>221.7</v>
      </c>
      <c r="G192" s="38">
        <v>218.74999999999997</v>
      </c>
      <c r="H192" s="38">
        <v>227.94999999999996</v>
      </c>
      <c r="I192" s="38">
        <v>230.89999999999995</v>
      </c>
      <c r="J192" s="38">
        <v>232.54999999999995</v>
      </c>
      <c r="K192" s="31">
        <v>229.25</v>
      </c>
      <c r="L192" s="31">
        <v>224.65</v>
      </c>
      <c r="M192" s="31">
        <v>71.436369999999997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115.3</v>
      </c>
      <c r="D193" s="38">
        <v>114.21666666666665</v>
      </c>
      <c r="E193" s="38">
        <v>112.73333333333331</v>
      </c>
      <c r="F193" s="38">
        <v>110.16666666666666</v>
      </c>
      <c r="G193" s="38">
        <v>108.68333333333331</v>
      </c>
      <c r="H193" s="38">
        <v>116.7833333333333</v>
      </c>
      <c r="I193" s="38">
        <v>118.26666666666665</v>
      </c>
      <c r="J193" s="38">
        <v>120.8333333333333</v>
      </c>
      <c r="K193" s="31">
        <v>115.7</v>
      </c>
      <c r="L193" s="31">
        <v>111.65</v>
      </c>
      <c r="M193" s="31">
        <v>606.52689999999996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3271.95</v>
      </c>
      <c r="D194" s="38">
        <v>3287.2999999999997</v>
      </c>
      <c r="E194" s="38">
        <v>3249.8499999999995</v>
      </c>
      <c r="F194" s="38">
        <v>3227.7499999999995</v>
      </c>
      <c r="G194" s="38">
        <v>3190.2999999999993</v>
      </c>
      <c r="H194" s="38">
        <v>3309.3999999999996</v>
      </c>
      <c r="I194" s="38">
        <v>3346.8499999999995</v>
      </c>
      <c r="J194" s="38">
        <v>3368.95</v>
      </c>
      <c r="K194" s="31">
        <v>3324.75</v>
      </c>
      <c r="L194" s="31">
        <v>3265.2</v>
      </c>
      <c r="M194" s="31">
        <v>14.074310000000001</v>
      </c>
      <c r="N194" s="1"/>
      <c r="O194" s="1"/>
    </row>
    <row r="195" spans="1:15" ht="12.75" customHeight="1">
      <c r="A195" s="56">
        <v>186</v>
      </c>
      <c r="B195" s="58" t="s">
        <v>231</v>
      </c>
      <c r="C195" s="31">
        <v>1147.1500000000001</v>
      </c>
      <c r="D195" s="38">
        <v>1147.5666666666668</v>
      </c>
      <c r="E195" s="38">
        <v>1135.1833333333336</v>
      </c>
      <c r="F195" s="38">
        <v>1123.2166666666667</v>
      </c>
      <c r="G195" s="38">
        <v>1110.8333333333335</v>
      </c>
      <c r="H195" s="38">
        <v>1159.5333333333338</v>
      </c>
      <c r="I195" s="38">
        <v>1171.916666666667</v>
      </c>
      <c r="J195" s="38">
        <v>1183.8833333333339</v>
      </c>
      <c r="K195" s="31">
        <v>1159.95</v>
      </c>
      <c r="L195" s="31">
        <v>1135.5999999999999</v>
      </c>
      <c r="M195" s="31">
        <v>20.88505</v>
      </c>
      <c r="N195" s="1"/>
      <c r="O195" s="1"/>
    </row>
    <row r="196" spans="1:15" ht="12.75" customHeight="1">
      <c r="A196" s="56">
        <v>187</v>
      </c>
      <c r="B196" s="58" t="s">
        <v>303</v>
      </c>
      <c r="C196" s="31">
        <v>3141.05</v>
      </c>
      <c r="D196" s="38">
        <v>3155.3333333333335</v>
      </c>
      <c r="E196" s="38">
        <v>3110.7166666666672</v>
      </c>
      <c r="F196" s="38">
        <v>3080.3833333333337</v>
      </c>
      <c r="G196" s="38">
        <v>3035.7666666666673</v>
      </c>
      <c r="H196" s="38">
        <v>3185.666666666667</v>
      </c>
      <c r="I196" s="38">
        <v>3230.2833333333328</v>
      </c>
      <c r="J196" s="38">
        <v>3260.6166666666668</v>
      </c>
      <c r="K196" s="31">
        <v>3199.95</v>
      </c>
      <c r="L196" s="31">
        <v>3125</v>
      </c>
      <c r="M196" s="31">
        <v>1.1281699999999999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3045.55</v>
      </c>
      <c r="D197" s="38">
        <v>3076.9333333333329</v>
      </c>
      <c r="E197" s="38">
        <v>2998.8666666666659</v>
      </c>
      <c r="F197" s="38">
        <v>2952.1833333333329</v>
      </c>
      <c r="G197" s="38">
        <v>2874.1166666666659</v>
      </c>
      <c r="H197" s="38">
        <v>3123.6166666666659</v>
      </c>
      <c r="I197" s="38">
        <v>3201.6833333333325</v>
      </c>
      <c r="J197" s="38">
        <v>3248.3666666666659</v>
      </c>
      <c r="K197" s="31">
        <v>3155</v>
      </c>
      <c r="L197" s="31">
        <v>3030.25</v>
      </c>
      <c r="M197" s="31">
        <v>17.772200000000002</v>
      </c>
      <c r="N197" s="1"/>
      <c r="O197" s="1"/>
    </row>
    <row r="198" spans="1:15" ht="12.75" customHeight="1">
      <c r="A198" s="56">
        <v>189</v>
      </c>
      <c r="B198" s="58" t="s">
        <v>233</v>
      </c>
      <c r="C198" s="31">
        <v>1911.95</v>
      </c>
      <c r="D198" s="38">
        <v>1906.5166666666667</v>
      </c>
      <c r="E198" s="38">
        <v>1893.6333333333332</v>
      </c>
      <c r="F198" s="38">
        <v>1875.3166666666666</v>
      </c>
      <c r="G198" s="38">
        <v>1862.4333333333332</v>
      </c>
      <c r="H198" s="38">
        <v>1924.8333333333333</v>
      </c>
      <c r="I198" s="38">
        <v>1937.7166666666669</v>
      </c>
      <c r="J198" s="38">
        <v>1956.0333333333333</v>
      </c>
      <c r="K198" s="31">
        <v>1919.4</v>
      </c>
      <c r="L198" s="31">
        <v>1888.2</v>
      </c>
      <c r="M198" s="31">
        <v>1.9498599999999999</v>
      </c>
      <c r="N198" s="1"/>
      <c r="O198" s="1"/>
    </row>
    <row r="199" spans="1:15" ht="12.75" customHeight="1">
      <c r="A199" s="56">
        <v>190</v>
      </c>
      <c r="B199" s="58" t="s">
        <v>301</v>
      </c>
      <c r="C199" s="31">
        <v>619.04999999999995</v>
      </c>
      <c r="D199" s="38">
        <v>622.98333333333323</v>
      </c>
      <c r="E199" s="38">
        <v>608.46666666666647</v>
      </c>
      <c r="F199" s="38">
        <v>597.88333333333321</v>
      </c>
      <c r="G199" s="38">
        <v>583.36666666666645</v>
      </c>
      <c r="H199" s="38">
        <v>633.56666666666649</v>
      </c>
      <c r="I199" s="38">
        <v>648.08333333333314</v>
      </c>
      <c r="J199" s="38">
        <v>658.66666666666652</v>
      </c>
      <c r="K199" s="31">
        <v>637.5</v>
      </c>
      <c r="L199" s="31">
        <v>612.4</v>
      </c>
      <c r="M199" s="31">
        <v>4.4663199999999996</v>
      </c>
      <c r="N199" s="1"/>
      <c r="O199" s="1"/>
    </row>
    <row r="200" spans="1:15" ht="12.75" customHeight="1">
      <c r="A200" s="56">
        <v>191</v>
      </c>
      <c r="B200" s="58" t="s">
        <v>234</v>
      </c>
      <c r="C200" s="31">
        <v>1676.65</v>
      </c>
      <c r="D200" s="38">
        <v>1687.8666666666668</v>
      </c>
      <c r="E200" s="38">
        <v>1657.7833333333335</v>
      </c>
      <c r="F200" s="38">
        <v>1638.9166666666667</v>
      </c>
      <c r="G200" s="38">
        <v>1608.8333333333335</v>
      </c>
      <c r="H200" s="38">
        <v>1706.7333333333336</v>
      </c>
      <c r="I200" s="38">
        <v>1736.8166666666666</v>
      </c>
      <c r="J200" s="38">
        <v>1755.6833333333336</v>
      </c>
      <c r="K200" s="31">
        <v>1717.95</v>
      </c>
      <c r="L200" s="31">
        <v>1669</v>
      </c>
      <c r="M200" s="31">
        <v>2.9930500000000002</v>
      </c>
      <c r="N200" s="1"/>
      <c r="O200" s="1"/>
    </row>
    <row r="201" spans="1:15" ht="12.75" customHeight="1">
      <c r="A201" s="56">
        <v>192</v>
      </c>
      <c r="B201" s="58" t="s">
        <v>302</v>
      </c>
      <c r="C201" s="31">
        <v>33.450000000000003</v>
      </c>
      <c r="D201" s="38">
        <v>33.549999999999997</v>
      </c>
      <c r="E201" s="38">
        <v>33.199999999999996</v>
      </c>
      <c r="F201" s="38">
        <v>32.949999999999996</v>
      </c>
      <c r="G201" s="38">
        <v>32.599999999999994</v>
      </c>
      <c r="H201" s="38">
        <v>33.799999999999997</v>
      </c>
      <c r="I201" s="38">
        <v>34.149999999999991</v>
      </c>
      <c r="J201" s="38">
        <v>34.4</v>
      </c>
      <c r="K201" s="31">
        <v>33.9</v>
      </c>
      <c r="L201" s="31">
        <v>33.299999999999997</v>
      </c>
      <c r="M201" s="31">
        <v>55.836500000000001</v>
      </c>
      <c r="N201" s="1"/>
      <c r="O201" s="1"/>
    </row>
    <row r="202" spans="1:15" ht="12.75" customHeight="1">
      <c r="A202" s="56">
        <v>193</v>
      </c>
      <c r="B202" s="58" t="s">
        <v>300</v>
      </c>
      <c r="C202" s="31">
        <v>74.75</v>
      </c>
      <c r="D202" s="38">
        <v>74.483333333333334</v>
      </c>
      <c r="E202" s="38">
        <v>72.466666666666669</v>
      </c>
      <c r="F202" s="38">
        <v>70.183333333333337</v>
      </c>
      <c r="G202" s="38">
        <v>68.166666666666671</v>
      </c>
      <c r="H202" s="38">
        <v>76.766666666666666</v>
      </c>
      <c r="I202" s="38">
        <v>78.783333333333346</v>
      </c>
      <c r="J202" s="38">
        <v>81.066666666666663</v>
      </c>
      <c r="K202" s="31">
        <v>76.5</v>
      </c>
      <c r="L202" s="31">
        <v>72.2</v>
      </c>
      <c r="M202" s="31">
        <v>44.71031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1309.25</v>
      </c>
      <c r="D203" s="38">
        <v>1316.0833333333333</v>
      </c>
      <c r="E203" s="38">
        <v>1299.4666666666665</v>
      </c>
      <c r="F203" s="38">
        <v>1289.6833333333332</v>
      </c>
      <c r="G203" s="38">
        <v>1273.0666666666664</v>
      </c>
      <c r="H203" s="38">
        <v>1325.8666666666666</v>
      </c>
      <c r="I203" s="38">
        <v>1342.4833333333333</v>
      </c>
      <c r="J203" s="38">
        <v>1352.2666666666667</v>
      </c>
      <c r="K203" s="31">
        <v>1332.7</v>
      </c>
      <c r="L203" s="31">
        <v>1306.3</v>
      </c>
      <c r="M203" s="31">
        <v>5.8800800000000004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1483.25</v>
      </c>
      <c r="D204" s="38">
        <v>1487.3500000000001</v>
      </c>
      <c r="E204" s="38">
        <v>1465.9500000000003</v>
      </c>
      <c r="F204" s="38">
        <v>1448.65</v>
      </c>
      <c r="G204" s="38">
        <v>1427.2500000000002</v>
      </c>
      <c r="H204" s="38">
        <v>1504.6500000000003</v>
      </c>
      <c r="I204" s="38">
        <v>1526.0500000000004</v>
      </c>
      <c r="J204" s="38">
        <v>1543.3500000000004</v>
      </c>
      <c r="K204" s="31">
        <v>1508.75</v>
      </c>
      <c r="L204" s="31">
        <v>1470.05</v>
      </c>
      <c r="M204" s="31">
        <v>2.6608200000000002</v>
      </c>
      <c r="N204" s="1"/>
      <c r="O204" s="1"/>
    </row>
    <row r="205" spans="1:15" ht="12.75" customHeight="1">
      <c r="A205" s="56">
        <v>196</v>
      </c>
      <c r="B205" s="58" t="s">
        <v>237</v>
      </c>
      <c r="C205" s="31">
        <v>8351.35</v>
      </c>
      <c r="D205" s="38">
        <v>8373.9333333333343</v>
      </c>
      <c r="E205" s="38">
        <v>8313.4166666666679</v>
      </c>
      <c r="F205" s="38">
        <v>8275.4833333333336</v>
      </c>
      <c r="G205" s="38">
        <v>8214.9666666666672</v>
      </c>
      <c r="H205" s="38">
        <v>8411.8666666666686</v>
      </c>
      <c r="I205" s="38">
        <v>8472.383333333335</v>
      </c>
      <c r="J205" s="38">
        <v>8510.3166666666693</v>
      </c>
      <c r="K205" s="31">
        <v>8434.4500000000007</v>
      </c>
      <c r="L205" s="31">
        <v>8336</v>
      </c>
      <c r="M205" s="31">
        <v>1.73234</v>
      </c>
      <c r="N205" s="1"/>
      <c r="O205" s="1"/>
    </row>
    <row r="206" spans="1:15" ht="12.75" customHeight="1">
      <c r="A206" s="56">
        <v>197</v>
      </c>
      <c r="B206" s="58" t="s">
        <v>304</v>
      </c>
      <c r="C206" s="31">
        <v>81</v>
      </c>
      <c r="D206" s="38">
        <v>81.183333333333337</v>
      </c>
      <c r="E206" s="38">
        <v>80.01666666666668</v>
      </c>
      <c r="F206" s="38">
        <v>79.033333333333346</v>
      </c>
      <c r="G206" s="38">
        <v>77.866666666666688</v>
      </c>
      <c r="H206" s="38">
        <v>82.166666666666671</v>
      </c>
      <c r="I206" s="38">
        <v>83.333333333333329</v>
      </c>
      <c r="J206" s="38">
        <v>84.316666666666663</v>
      </c>
      <c r="K206" s="31">
        <v>82.35</v>
      </c>
      <c r="L206" s="31">
        <v>80.2</v>
      </c>
      <c r="M206" s="31">
        <v>206.17893000000001</v>
      </c>
      <c r="N206" s="1"/>
      <c r="O206" s="1"/>
    </row>
    <row r="207" spans="1:15" ht="12.75" customHeight="1">
      <c r="A207" s="56">
        <v>198</v>
      </c>
      <c r="B207" s="58" t="s">
        <v>238</v>
      </c>
      <c r="C207" s="31">
        <v>660.1</v>
      </c>
      <c r="D207" s="38">
        <v>661.81666666666661</v>
      </c>
      <c r="E207" s="38">
        <v>657.13333333333321</v>
      </c>
      <c r="F207" s="38">
        <v>654.16666666666663</v>
      </c>
      <c r="G207" s="38">
        <v>649.48333333333323</v>
      </c>
      <c r="H207" s="38">
        <v>664.78333333333319</v>
      </c>
      <c r="I207" s="38">
        <v>669.46666666666658</v>
      </c>
      <c r="J207" s="38">
        <v>672.43333333333317</v>
      </c>
      <c r="K207" s="31">
        <v>666.5</v>
      </c>
      <c r="L207" s="31">
        <v>658.85</v>
      </c>
      <c r="M207" s="31">
        <v>15.32305</v>
      </c>
      <c r="N207" s="1"/>
      <c r="O207" s="1"/>
    </row>
    <row r="208" spans="1:15" ht="12.75" customHeight="1">
      <c r="A208" s="56">
        <v>199</v>
      </c>
      <c r="B208" s="58" t="s">
        <v>305</v>
      </c>
      <c r="C208" s="31">
        <v>812.25</v>
      </c>
      <c r="D208" s="38">
        <v>815.43333333333339</v>
      </c>
      <c r="E208" s="38">
        <v>803.81666666666683</v>
      </c>
      <c r="F208" s="38">
        <v>795.38333333333344</v>
      </c>
      <c r="G208" s="38">
        <v>783.76666666666688</v>
      </c>
      <c r="H208" s="38">
        <v>823.86666666666679</v>
      </c>
      <c r="I208" s="38">
        <v>835.48333333333335</v>
      </c>
      <c r="J208" s="38">
        <v>843.91666666666674</v>
      </c>
      <c r="K208" s="31">
        <v>827.05</v>
      </c>
      <c r="L208" s="31">
        <v>807</v>
      </c>
      <c r="M208" s="31">
        <v>11.681509999999999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282.25</v>
      </c>
      <c r="D209" s="38">
        <v>281.90000000000003</v>
      </c>
      <c r="E209" s="38">
        <v>279.90000000000009</v>
      </c>
      <c r="F209" s="38">
        <v>277.55000000000007</v>
      </c>
      <c r="G209" s="38">
        <v>275.55000000000013</v>
      </c>
      <c r="H209" s="38">
        <v>284.25000000000006</v>
      </c>
      <c r="I209" s="38">
        <v>286.24999999999994</v>
      </c>
      <c r="J209" s="38">
        <v>288.60000000000002</v>
      </c>
      <c r="K209" s="31">
        <v>283.89999999999998</v>
      </c>
      <c r="L209" s="31">
        <v>279.55</v>
      </c>
      <c r="M209" s="31">
        <v>82.271479999999997</v>
      </c>
      <c r="N209" s="1"/>
      <c r="O209" s="1"/>
    </row>
    <row r="210" spans="1:15" ht="12.75" customHeight="1">
      <c r="A210" s="56">
        <v>201</v>
      </c>
      <c r="B210" s="58" t="s">
        <v>240</v>
      </c>
      <c r="C210" s="31">
        <v>758.05</v>
      </c>
      <c r="D210" s="38">
        <v>757.83333333333337</v>
      </c>
      <c r="E210" s="38">
        <v>753.2166666666667</v>
      </c>
      <c r="F210" s="38">
        <v>748.38333333333333</v>
      </c>
      <c r="G210" s="38">
        <v>743.76666666666665</v>
      </c>
      <c r="H210" s="38">
        <v>762.66666666666674</v>
      </c>
      <c r="I210" s="38">
        <v>767.2833333333333</v>
      </c>
      <c r="J210" s="38">
        <v>772.11666666666679</v>
      </c>
      <c r="K210" s="31">
        <v>762.45</v>
      </c>
      <c r="L210" s="31">
        <v>753</v>
      </c>
      <c r="M210" s="31">
        <v>5.4573400000000003</v>
      </c>
      <c r="N210" s="1"/>
      <c r="O210" s="1"/>
    </row>
    <row r="211" spans="1:15" ht="12.75" customHeight="1">
      <c r="A211" s="56">
        <v>202</v>
      </c>
      <c r="B211" s="58" t="s">
        <v>306</v>
      </c>
      <c r="C211" s="31">
        <v>1452.8</v>
      </c>
      <c r="D211" s="38">
        <v>1451.3</v>
      </c>
      <c r="E211" s="38">
        <v>1440.4499999999998</v>
      </c>
      <c r="F211" s="38">
        <v>1428.1</v>
      </c>
      <c r="G211" s="38">
        <v>1417.2499999999998</v>
      </c>
      <c r="H211" s="38">
        <v>1463.6499999999999</v>
      </c>
      <c r="I211" s="38">
        <v>1474.4999999999998</v>
      </c>
      <c r="J211" s="38">
        <v>1486.85</v>
      </c>
      <c r="K211" s="31">
        <v>1462.15</v>
      </c>
      <c r="L211" s="31">
        <v>1438.95</v>
      </c>
      <c r="M211" s="31">
        <v>0.29659000000000002</v>
      </c>
      <c r="N211" s="1"/>
      <c r="O211" s="1"/>
    </row>
    <row r="212" spans="1:15" ht="12.75" customHeight="1">
      <c r="A212" s="56">
        <v>203</v>
      </c>
      <c r="B212" s="58" t="s">
        <v>241</v>
      </c>
      <c r="C212" s="31">
        <v>389.95</v>
      </c>
      <c r="D212" s="38">
        <v>391.81666666666661</v>
      </c>
      <c r="E212" s="38">
        <v>387.78333333333319</v>
      </c>
      <c r="F212" s="38">
        <v>385.61666666666656</v>
      </c>
      <c r="G212" s="38">
        <v>381.58333333333314</v>
      </c>
      <c r="H212" s="38">
        <v>393.98333333333323</v>
      </c>
      <c r="I212" s="38">
        <v>398.01666666666665</v>
      </c>
      <c r="J212" s="38">
        <v>400.18333333333328</v>
      </c>
      <c r="K212" s="31">
        <v>395.85</v>
      </c>
      <c r="L212" s="31">
        <v>389.65</v>
      </c>
      <c r="M212" s="31">
        <v>28.152000000000001</v>
      </c>
      <c r="N212" s="1"/>
      <c r="O212" s="1"/>
    </row>
    <row r="213" spans="1:15" ht="12.75" customHeight="1">
      <c r="A213" s="56">
        <v>204</v>
      </c>
      <c r="B213" s="58" t="s">
        <v>307</v>
      </c>
      <c r="C213" s="31">
        <v>17.05</v>
      </c>
      <c r="D213" s="38">
        <v>17.183333333333334</v>
      </c>
      <c r="E213" s="38">
        <v>16.866666666666667</v>
      </c>
      <c r="F213" s="38">
        <v>16.683333333333334</v>
      </c>
      <c r="G213" s="38">
        <v>16.366666666666667</v>
      </c>
      <c r="H213" s="38">
        <v>17.366666666666667</v>
      </c>
      <c r="I213" s="38">
        <v>17.683333333333337</v>
      </c>
      <c r="J213" s="38">
        <v>17.866666666666667</v>
      </c>
      <c r="K213" s="31">
        <v>17.5</v>
      </c>
      <c r="L213" s="31">
        <v>17</v>
      </c>
      <c r="M213" s="31">
        <v>1041.8950600000001</v>
      </c>
      <c r="N213" s="1"/>
      <c r="O213" s="1"/>
    </row>
    <row r="214" spans="1:15" ht="12.75" customHeight="1">
      <c r="A214" s="56">
        <v>205</v>
      </c>
      <c r="B214" s="58" t="s">
        <v>242</v>
      </c>
      <c r="C214" s="31">
        <v>201.5</v>
      </c>
      <c r="D214" s="38">
        <v>201.7833333333333</v>
      </c>
      <c r="E214" s="38">
        <v>194.1666666666666</v>
      </c>
      <c r="F214" s="38">
        <v>186.83333333333329</v>
      </c>
      <c r="G214" s="38">
        <v>179.21666666666658</v>
      </c>
      <c r="H214" s="38">
        <v>209.11666666666662</v>
      </c>
      <c r="I214" s="38">
        <v>216.73333333333329</v>
      </c>
      <c r="J214" s="38">
        <v>224.06666666666663</v>
      </c>
      <c r="K214" s="31">
        <v>209.4</v>
      </c>
      <c r="L214" s="31">
        <v>194.45</v>
      </c>
      <c r="M214" s="31">
        <v>394.08933999999999</v>
      </c>
      <c r="N214" s="1"/>
      <c r="O214" s="1"/>
    </row>
    <row r="215" spans="1:15" ht="12.75" customHeight="1">
      <c r="A215" s="56">
        <v>206</v>
      </c>
      <c r="B215" s="58" t="s">
        <v>308</v>
      </c>
      <c r="C215" s="31">
        <v>74.8</v>
      </c>
      <c r="D215" s="38">
        <v>74.583333333333329</v>
      </c>
      <c r="E215" s="38">
        <v>73.61666666666666</v>
      </c>
      <c r="F215" s="38">
        <v>72.433333333333337</v>
      </c>
      <c r="G215" s="38">
        <v>71.466666666666669</v>
      </c>
      <c r="H215" s="38">
        <v>75.766666666666652</v>
      </c>
      <c r="I215" s="38">
        <v>76.73333333333332</v>
      </c>
      <c r="J215" s="38">
        <v>77.916666666666643</v>
      </c>
      <c r="K215" s="31">
        <v>75.55</v>
      </c>
      <c r="L215" s="31">
        <v>73.400000000000006</v>
      </c>
      <c r="M215" s="31">
        <v>338.12207999999998</v>
      </c>
      <c r="N215" s="1"/>
      <c r="O215" s="1"/>
    </row>
    <row r="216" spans="1:15" ht="12.75" customHeight="1">
      <c r="A216" s="56">
        <v>207</v>
      </c>
      <c r="B216" s="58" t="s">
        <v>243</v>
      </c>
      <c r="C216" s="31">
        <v>581.6</v>
      </c>
      <c r="D216" s="38">
        <v>583.26666666666677</v>
      </c>
      <c r="E216" s="38">
        <v>578.43333333333351</v>
      </c>
      <c r="F216" s="38">
        <v>575.26666666666677</v>
      </c>
      <c r="G216" s="38">
        <v>570.43333333333351</v>
      </c>
      <c r="H216" s="38">
        <v>586.43333333333351</v>
      </c>
      <c r="I216" s="38">
        <v>591.26666666666677</v>
      </c>
      <c r="J216" s="38">
        <v>594.43333333333351</v>
      </c>
      <c r="K216" s="31">
        <v>588.1</v>
      </c>
      <c r="L216" s="31">
        <v>580.1</v>
      </c>
      <c r="M216" s="31">
        <v>7.2111999999999998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309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310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311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244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245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246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247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248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249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250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251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252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253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254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255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256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257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258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1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0"/>
      <c r="B1" s="401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312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45118</v>
      </c>
      <c r="L6" s="1"/>
      <c r="M6" s="1"/>
      <c r="N6" s="1"/>
      <c r="O6" s="1"/>
    </row>
    <row r="7" spans="1:15" ht="12.75" customHeight="1">
      <c r="B7" s="1"/>
      <c r="C7" s="1" t="s">
        <v>313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3" t="s">
        <v>16</v>
      </c>
      <c r="B9" s="395" t="s">
        <v>18</v>
      </c>
      <c r="C9" s="399" t="s">
        <v>20</v>
      </c>
      <c r="D9" s="399" t="s">
        <v>21</v>
      </c>
      <c r="E9" s="390" t="s">
        <v>22</v>
      </c>
      <c r="F9" s="391"/>
      <c r="G9" s="392"/>
      <c r="H9" s="390" t="s">
        <v>23</v>
      </c>
      <c r="I9" s="391"/>
      <c r="J9" s="392"/>
      <c r="K9" s="26"/>
      <c r="L9" s="27"/>
      <c r="M9" s="53"/>
      <c r="N9" s="1"/>
      <c r="O9" s="1"/>
    </row>
    <row r="10" spans="1:15" ht="42.75" customHeight="1">
      <c r="A10" s="397"/>
      <c r="B10" s="398"/>
      <c r="C10" s="398"/>
      <c r="D10" s="39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259</v>
      </c>
      <c r="N10" s="1"/>
      <c r="O10" s="1"/>
    </row>
    <row r="11" spans="1:15" ht="12" customHeight="1">
      <c r="A11" s="33">
        <v>1</v>
      </c>
      <c r="B11" s="58" t="s">
        <v>314</v>
      </c>
      <c r="C11" s="31">
        <v>485.1</v>
      </c>
      <c r="D11" s="38">
        <v>488.4666666666667</v>
      </c>
      <c r="E11" s="38">
        <v>478.53333333333342</v>
      </c>
      <c r="F11" s="38">
        <v>471.9666666666667</v>
      </c>
      <c r="G11" s="38">
        <v>462.03333333333342</v>
      </c>
      <c r="H11" s="38">
        <v>495.03333333333342</v>
      </c>
      <c r="I11" s="38">
        <v>504.9666666666667</v>
      </c>
      <c r="J11" s="38">
        <v>511.53333333333342</v>
      </c>
      <c r="K11" s="31">
        <v>498.4</v>
      </c>
      <c r="L11" s="31">
        <v>481.9</v>
      </c>
      <c r="M11" s="31">
        <v>2.24803</v>
      </c>
      <c r="N11" s="1"/>
      <c r="O11" s="1"/>
    </row>
    <row r="12" spans="1:15" ht="12" customHeight="1">
      <c r="A12" s="33">
        <v>2</v>
      </c>
      <c r="B12" s="58" t="s">
        <v>315</v>
      </c>
      <c r="C12" s="31">
        <v>27820.400000000001</v>
      </c>
      <c r="D12" s="38">
        <v>27558.166666666668</v>
      </c>
      <c r="E12" s="38">
        <v>27016.333333333336</v>
      </c>
      <c r="F12" s="38">
        <v>26212.266666666666</v>
      </c>
      <c r="G12" s="38">
        <v>25670.433333333334</v>
      </c>
      <c r="H12" s="38">
        <v>28362.233333333337</v>
      </c>
      <c r="I12" s="38">
        <v>28904.066666666673</v>
      </c>
      <c r="J12" s="38">
        <v>29708.133333333339</v>
      </c>
      <c r="K12" s="31">
        <v>28100</v>
      </c>
      <c r="L12" s="31">
        <v>26754.1</v>
      </c>
      <c r="M12" s="31">
        <v>0.10453</v>
      </c>
      <c r="N12" s="1"/>
      <c r="O12" s="1"/>
    </row>
    <row r="13" spans="1:15" ht="12" customHeight="1">
      <c r="A13" s="33">
        <v>3</v>
      </c>
      <c r="B13" s="58" t="s">
        <v>318</v>
      </c>
      <c r="C13" s="31">
        <v>465.3</v>
      </c>
      <c r="D13" s="38">
        <v>466.76666666666665</v>
      </c>
      <c r="E13" s="38">
        <v>459.0333333333333</v>
      </c>
      <c r="F13" s="38">
        <v>452.76666666666665</v>
      </c>
      <c r="G13" s="38">
        <v>445.0333333333333</v>
      </c>
      <c r="H13" s="38">
        <v>473.0333333333333</v>
      </c>
      <c r="I13" s="38">
        <v>480.76666666666665</v>
      </c>
      <c r="J13" s="38">
        <v>487.0333333333333</v>
      </c>
      <c r="K13" s="31">
        <v>474.5</v>
      </c>
      <c r="L13" s="31">
        <v>460.5</v>
      </c>
      <c r="M13" s="31">
        <v>1.0745400000000001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454.1</v>
      </c>
      <c r="D14" s="38">
        <v>460.83333333333331</v>
      </c>
      <c r="E14" s="38">
        <v>445.66666666666663</v>
      </c>
      <c r="F14" s="38">
        <v>437.23333333333329</v>
      </c>
      <c r="G14" s="38">
        <v>422.06666666666661</v>
      </c>
      <c r="H14" s="38">
        <v>469.26666666666665</v>
      </c>
      <c r="I14" s="38">
        <v>484.43333333333328</v>
      </c>
      <c r="J14" s="38">
        <v>492.86666666666667</v>
      </c>
      <c r="K14" s="31">
        <v>476</v>
      </c>
      <c r="L14" s="31">
        <v>452.4</v>
      </c>
      <c r="M14" s="31">
        <v>34.631120000000003</v>
      </c>
      <c r="N14" s="1"/>
      <c r="O14" s="1"/>
    </row>
    <row r="15" spans="1:15" ht="12" customHeight="1">
      <c r="A15" s="33">
        <v>5</v>
      </c>
      <c r="B15" s="58" t="s">
        <v>319</v>
      </c>
      <c r="C15" s="31">
        <v>1545.5</v>
      </c>
      <c r="D15" s="38">
        <v>1551.95</v>
      </c>
      <c r="E15" s="38">
        <v>1533.7</v>
      </c>
      <c r="F15" s="38">
        <v>1521.9</v>
      </c>
      <c r="G15" s="38">
        <v>1503.65</v>
      </c>
      <c r="H15" s="38">
        <v>1563.75</v>
      </c>
      <c r="I15" s="38">
        <v>1582</v>
      </c>
      <c r="J15" s="38">
        <v>1593.8</v>
      </c>
      <c r="K15" s="31">
        <v>1570.2</v>
      </c>
      <c r="L15" s="31">
        <v>1540.15</v>
      </c>
      <c r="M15" s="31">
        <v>1.57799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4369.6499999999996</v>
      </c>
      <c r="D16" s="38">
        <v>4382.083333333333</v>
      </c>
      <c r="E16" s="38">
        <v>4337.5666666666657</v>
      </c>
      <c r="F16" s="38">
        <v>4305.4833333333327</v>
      </c>
      <c r="G16" s="38">
        <v>4260.9666666666653</v>
      </c>
      <c r="H16" s="38">
        <v>4414.1666666666661</v>
      </c>
      <c r="I16" s="38">
        <v>4458.6833333333343</v>
      </c>
      <c r="J16" s="38">
        <v>4490.7666666666664</v>
      </c>
      <c r="K16" s="31">
        <v>4426.6000000000004</v>
      </c>
      <c r="L16" s="31">
        <v>4350</v>
      </c>
      <c r="M16" s="31">
        <v>1.1730499999999999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23470.45</v>
      </c>
      <c r="D17" s="38">
        <v>23456.3</v>
      </c>
      <c r="E17" s="38">
        <v>23297.899999999998</v>
      </c>
      <c r="F17" s="38">
        <v>23125.35</v>
      </c>
      <c r="G17" s="38">
        <v>22966.949999999997</v>
      </c>
      <c r="H17" s="38">
        <v>23628.85</v>
      </c>
      <c r="I17" s="38">
        <v>23787.25</v>
      </c>
      <c r="J17" s="38">
        <v>23959.8</v>
      </c>
      <c r="K17" s="31">
        <v>23614.7</v>
      </c>
      <c r="L17" s="31">
        <v>23283.75</v>
      </c>
      <c r="M17" s="31">
        <v>4.87E-2</v>
      </c>
      <c r="N17" s="1"/>
      <c r="O17" s="1"/>
    </row>
    <row r="18" spans="1:15" ht="12" customHeight="1">
      <c r="A18" s="33">
        <v>8</v>
      </c>
      <c r="B18" s="58" t="s">
        <v>46</v>
      </c>
      <c r="C18" s="31">
        <v>185</v>
      </c>
      <c r="D18" s="38">
        <v>186.61666666666667</v>
      </c>
      <c r="E18" s="38">
        <v>182.43333333333334</v>
      </c>
      <c r="F18" s="38">
        <v>179.86666666666667</v>
      </c>
      <c r="G18" s="38">
        <v>175.68333333333334</v>
      </c>
      <c r="H18" s="38">
        <v>189.18333333333334</v>
      </c>
      <c r="I18" s="38">
        <v>193.36666666666667</v>
      </c>
      <c r="J18" s="38">
        <v>195.93333333333334</v>
      </c>
      <c r="K18" s="31">
        <v>190.8</v>
      </c>
      <c r="L18" s="31">
        <v>184.05</v>
      </c>
      <c r="M18" s="31">
        <v>26.919540000000001</v>
      </c>
      <c r="N18" s="1"/>
      <c r="O18" s="1"/>
    </row>
    <row r="19" spans="1:15" ht="12" customHeight="1">
      <c r="A19" s="33">
        <v>9</v>
      </c>
      <c r="B19" s="58" t="s">
        <v>48</v>
      </c>
      <c r="C19" s="31">
        <v>215.05</v>
      </c>
      <c r="D19" s="38">
        <v>213.85000000000002</v>
      </c>
      <c r="E19" s="38">
        <v>210.80000000000004</v>
      </c>
      <c r="F19" s="38">
        <v>206.55</v>
      </c>
      <c r="G19" s="38">
        <v>203.50000000000003</v>
      </c>
      <c r="H19" s="38">
        <v>218.10000000000005</v>
      </c>
      <c r="I19" s="38">
        <v>221.15</v>
      </c>
      <c r="J19" s="38">
        <v>225.40000000000006</v>
      </c>
      <c r="K19" s="31">
        <v>216.9</v>
      </c>
      <c r="L19" s="31">
        <v>209.6</v>
      </c>
      <c r="M19" s="31">
        <v>65.352019999999996</v>
      </c>
      <c r="N19" s="1"/>
      <c r="O19" s="1"/>
    </row>
    <row r="20" spans="1:15" ht="12" customHeight="1">
      <c r="A20" s="33">
        <v>10</v>
      </c>
      <c r="B20" s="58" t="s">
        <v>50</v>
      </c>
      <c r="C20" s="31">
        <v>1794.7</v>
      </c>
      <c r="D20" s="38">
        <v>1792.4333333333332</v>
      </c>
      <c r="E20" s="38">
        <v>1777.8666666666663</v>
      </c>
      <c r="F20" s="38">
        <v>1761.0333333333331</v>
      </c>
      <c r="G20" s="38">
        <v>1746.4666666666662</v>
      </c>
      <c r="H20" s="38">
        <v>1809.2666666666664</v>
      </c>
      <c r="I20" s="38">
        <v>1823.8333333333335</v>
      </c>
      <c r="J20" s="38">
        <v>1840.6666666666665</v>
      </c>
      <c r="K20" s="31">
        <v>1807</v>
      </c>
      <c r="L20" s="31">
        <v>1775.6</v>
      </c>
      <c r="M20" s="31">
        <v>5.1690699999999996</v>
      </c>
      <c r="N20" s="1"/>
      <c r="O20" s="1"/>
    </row>
    <row r="21" spans="1:15" ht="12" customHeight="1">
      <c r="A21" s="33">
        <v>11</v>
      </c>
      <c r="B21" s="58" t="s">
        <v>879</v>
      </c>
      <c r="C21" s="31">
        <v>537.9</v>
      </c>
      <c r="D21" s="38">
        <v>540.26666666666677</v>
      </c>
      <c r="E21" s="38">
        <v>532.28333333333353</v>
      </c>
      <c r="F21" s="38">
        <v>526.66666666666674</v>
      </c>
      <c r="G21" s="38">
        <v>518.68333333333351</v>
      </c>
      <c r="H21" s="38">
        <v>545.88333333333355</v>
      </c>
      <c r="I21" s="38">
        <v>553.8666666666669</v>
      </c>
      <c r="J21" s="38">
        <v>559.48333333333358</v>
      </c>
      <c r="K21" s="31">
        <v>548.25</v>
      </c>
      <c r="L21" s="31">
        <v>534.65</v>
      </c>
      <c r="M21" s="31">
        <v>1.8786</v>
      </c>
      <c r="N21" s="1"/>
      <c r="O21" s="1"/>
    </row>
    <row r="22" spans="1:15" ht="12" customHeight="1">
      <c r="A22" s="33">
        <v>12</v>
      </c>
      <c r="B22" s="58" t="s">
        <v>51</v>
      </c>
      <c r="C22" s="31">
        <v>2410.25</v>
      </c>
      <c r="D22" s="38">
        <v>2409.3166666666666</v>
      </c>
      <c r="E22" s="38">
        <v>2355.9333333333334</v>
      </c>
      <c r="F22" s="38">
        <v>2301.6166666666668</v>
      </c>
      <c r="G22" s="38">
        <v>2248.2333333333336</v>
      </c>
      <c r="H22" s="38">
        <v>2463.6333333333332</v>
      </c>
      <c r="I22" s="38">
        <v>2517.0166666666664</v>
      </c>
      <c r="J22" s="38">
        <v>2571.333333333333</v>
      </c>
      <c r="K22" s="31">
        <v>2462.6999999999998</v>
      </c>
      <c r="L22" s="31">
        <v>2355</v>
      </c>
      <c r="M22" s="31">
        <v>37.712850000000003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959.45</v>
      </c>
      <c r="D23" s="38">
        <v>955.9</v>
      </c>
      <c r="E23" s="38">
        <v>938.8</v>
      </c>
      <c r="F23" s="38">
        <v>918.15</v>
      </c>
      <c r="G23" s="38">
        <v>901.05</v>
      </c>
      <c r="H23" s="38">
        <v>976.55</v>
      </c>
      <c r="I23" s="38">
        <v>993.65000000000009</v>
      </c>
      <c r="J23" s="38">
        <v>1014.3</v>
      </c>
      <c r="K23" s="31">
        <v>973</v>
      </c>
      <c r="L23" s="31">
        <v>935.25</v>
      </c>
      <c r="M23" s="31">
        <v>8.2841699999999996</v>
      </c>
      <c r="N23" s="1"/>
      <c r="O23" s="1"/>
    </row>
    <row r="24" spans="1:15" ht="12.75" customHeight="1">
      <c r="A24" s="33">
        <v>14</v>
      </c>
      <c r="B24" s="58" t="s">
        <v>52</v>
      </c>
      <c r="C24" s="31">
        <v>720.1</v>
      </c>
      <c r="D24" s="38">
        <v>719.36666666666667</v>
      </c>
      <c r="E24" s="38">
        <v>708.73333333333335</v>
      </c>
      <c r="F24" s="38">
        <v>697.36666666666667</v>
      </c>
      <c r="G24" s="38">
        <v>686.73333333333335</v>
      </c>
      <c r="H24" s="38">
        <v>730.73333333333335</v>
      </c>
      <c r="I24" s="38">
        <v>741.36666666666679</v>
      </c>
      <c r="J24" s="38">
        <v>752.73333333333335</v>
      </c>
      <c r="K24" s="31">
        <v>730</v>
      </c>
      <c r="L24" s="31">
        <v>708</v>
      </c>
      <c r="M24" s="31">
        <v>51.35483</v>
      </c>
      <c r="N24" s="1"/>
      <c r="O24" s="1"/>
    </row>
    <row r="25" spans="1:15" ht="12.75" customHeight="1">
      <c r="A25" s="33">
        <v>15</v>
      </c>
      <c r="B25" s="58" t="s">
        <v>878</v>
      </c>
      <c r="C25" s="31">
        <v>242.05</v>
      </c>
      <c r="D25" s="38">
        <v>242.9</v>
      </c>
      <c r="E25" s="38">
        <v>236.45000000000002</v>
      </c>
      <c r="F25" s="38">
        <v>230.85000000000002</v>
      </c>
      <c r="G25" s="38">
        <v>224.40000000000003</v>
      </c>
      <c r="H25" s="38">
        <v>248.5</v>
      </c>
      <c r="I25" s="38">
        <v>254.95</v>
      </c>
      <c r="J25" s="38">
        <v>260.54999999999995</v>
      </c>
      <c r="K25" s="31">
        <v>249.35</v>
      </c>
      <c r="L25" s="31">
        <v>237.3</v>
      </c>
      <c r="M25" s="31">
        <v>44.09516</v>
      </c>
      <c r="N25" s="1"/>
      <c r="O25" s="1"/>
    </row>
    <row r="26" spans="1:15" ht="12.75" customHeight="1">
      <c r="A26" s="33">
        <v>16</v>
      </c>
      <c r="B26" s="58" t="s">
        <v>269</v>
      </c>
      <c r="C26" s="31">
        <v>749.85</v>
      </c>
      <c r="D26" s="38">
        <v>752.63333333333321</v>
      </c>
      <c r="E26" s="38">
        <v>741.26666666666642</v>
      </c>
      <c r="F26" s="38">
        <v>732.68333333333317</v>
      </c>
      <c r="G26" s="38">
        <v>721.31666666666638</v>
      </c>
      <c r="H26" s="38">
        <v>761.21666666666647</v>
      </c>
      <c r="I26" s="38">
        <v>772.58333333333326</v>
      </c>
      <c r="J26" s="38">
        <v>781.16666666666652</v>
      </c>
      <c r="K26" s="31">
        <v>764</v>
      </c>
      <c r="L26" s="31">
        <v>744.05</v>
      </c>
      <c r="M26" s="31">
        <v>10.641</v>
      </c>
      <c r="N26" s="1"/>
      <c r="O26" s="1"/>
    </row>
    <row r="27" spans="1:15" ht="12.75" customHeight="1">
      <c r="A27" s="33">
        <v>17</v>
      </c>
      <c r="B27" s="58" t="s">
        <v>320</v>
      </c>
      <c r="C27" s="31">
        <v>360.85</v>
      </c>
      <c r="D27" s="38">
        <v>356.31666666666666</v>
      </c>
      <c r="E27" s="38">
        <v>345.73333333333335</v>
      </c>
      <c r="F27" s="38">
        <v>330.61666666666667</v>
      </c>
      <c r="G27" s="38">
        <v>320.03333333333336</v>
      </c>
      <c r="H27" s="38">
        <v>371.43333333333334</v>
      </c>
      <c r="I27" s="38">
        <v>382.01666666666671</v>
      </c>
      <c r="J27" s="38">
        <v>397.13333333333333</v>
      </c>
      <c r="K27" s="31">
        <v>366.9</v>
      </c>
      <c r="L27" s="31">
        <v>341.2</v>
      </c>
      <c r="M27" s="31">
        <v>53.141570000000002</v>
      </c>
      <c r="N27" s="1"/>
      <c r="O27" s="1"/>
    </row>
    <row r="28" spans="1:15" ht="12.75" customHeight="1">
      <c r="A28" s="33">
        <v>18</v>
      </c>
      <c r="B28" s="58" t="s">
        <v>321</v>
      </c>
      <c r="C28" s="31">
        <v>1050.5</v>
      </c>
      <c r="D28" s="38">
        <v>1061.1666666666667</v>
      </c>
      <c r="E28" s="38">
        <v>1036.5333333333335</v>
      </c>
      <c r="F28" s="38">
        <v>1022.5666666666668</v>
      </c>
      <c r="G28" s="38">
        <v>997.93333333333362</v>
      </c>
      <c r="H28" s="38">
        <v>1075.1333333333334</v>
      </c>
      <c r="I28" s="38">
        <v>1099.7666666666667</v>
      </c>
      <c r="J28" s="38">
        <v>1113.7333333333333</v>
      </c>
      <c r="K28" s="31">
        <v>1085.8</v>
      </c>
      <c r="L28" s="31">
        <v>1047.2</v>
      </c>
      <c r="M28" s="31">
        <v>0.69486999999999999</v>
      </c>
      <c r="N28" s="1"/>
      <c r="O28" s="1"/>
    </row>
    <row r="29" spans="1:15" ht="12.75" customHeight="1">
      <c r="A29" s="33">
        <v>19</v>
      </c>
      <c r="B29" s="58" t="s">
        <v>322</v>
      </c>
      <c r="C29" s="31">
        <v>1032.0999999999999</v>
      </c>
      <c r="D29" s="38">
        <v>1044.1000000000001</v>
      </c>
      <c r="E29" s="38">
        <v>1014.2500000000002</v>
      </c>
      <c r="F29" s="38">
        <v>996.40000000000009</v>
      </c>
      <c r="G29" s="38">
        <v>966.55000000000018</v>
      </c>
      <c r="H29" s="38">
        <v>1061.9500000000003</v>
      </c>
      <c r="I29" s="38">
        <v>1091.8000000000002</v>
      </c>
      <c r="J29" s="38">
        <v>1109.6500000000003</v>
      </c>
      <c r="K29" s="31">
        <v>1073.95</v>
      </c>
      <c r="L29" s="31">
        <v>1026.25</v>
      </c>
      <c r="M29" s="31">
        <v>1.31711</v>
      </c>
      <c r="N29" s="1"/>
      <c r="O29" s="1"/>
    </row>
    <row r="30" spans="1:15" ht="12.75" customHeight="1">
      <c r="A30" s="33">
        <v>20</v>
      </c>
      <c r="B30" s="58" t="s">
        <v>316</v>
      </c>
      <c r="C30" s="31">
        <v>3190.55</v>
      </c>
      <c r="D30" s="38">
        <v>3202.6</v>
      </c>
      <c r="E30" s="38">
        <v>3169.95</v>
      </c>
      <c r="F30" s="38">
        <v>3149.35</v>
      </c>
      <c r="G30" s="38">
        <v>3116.7</v>
      </c>
      <c r="H30" s="38">
        <v>3223.2</v>
      </c>
      <c r="I30" s="38">
        <v>3255.8500000000004</v>
      </c>
      <c r="J30" s="38">
        <v>3276.45</v>
      </c>
      <c r="K30" s="31">
        <v>3235.25</v>
      </c>
      <c r="L30" s="31">
        <v>3182</v>
      </c>
      <c r="M30" s="31">
        <v>0.37081999999999998</v>
      </c>
      <c r="N30" s="1"/>
      <c r="O30" s="1"/>
    </row>
    <row r="31" spans="1:15" ht="12.75" customHeight="1">
      <c r="A31" s="33">
        <v>21</v>
      </c>
      <c r="B31" s="58" t="s">
        <v>323</v>
      </c>
      <c r="C31" s="31">
        <v>1406.6</v>
      </c>
      <c r="D31" s="38">
        <v>1415.8166666666668</v>
      </c>
      <c r="E31" s="38">
        <v>1389.9333333333336</v>
      </c>
      <c r="F31" s="38">
        <v>1373.2666666666669</v>
      </c>
      <c r="G31" s="38">
        <v>1347.3833333333337</v>
      </c>
      <c r="H31" s="38">
        <v>1432.4833333333336</v>
      </c>
      <c r="I31" s="38">
        <v>1458.3666666666668</v>
      </c>
      <c r="J31" s="38">
        <v>1475.0333333333335</v>
      </c>
      <c r="K31" s="31">
        <v>1441.7</v>
      </c>
      <c r="L31" s="31">
        <v>1399.15</v>
      </c>
      <c r="M31" s="31">
        <v>0.89783999999999997</v>
      </c>
      <c r="N31" s="1"/>
      <c r="O31" s="1"/>
    </row>
    <row r="32" spans="1:15" ht="12.75" customHeight="1">
      <c r="A32" s="33">
        <v>22</v>
      </c>
      <c r="B32" s="58" t="s">
        <v>53</v>
      </c>
      <c r="C32" s="31">
        <v>3487.65</v>
      </c>
      <c r="D32" s="38">
        <v>3497.9166666666665</v>
      </c>
      <c r="E32" s="38">
        <v>3465.8833333333332</v>
      </c>
      <c r="F32" s="38">
        <v>3444.1166666666668</v>
      </c>
      <c r="G32" s="38">
        <v>3412.0833333333335</v>
      </c>
      <c r="H32" s="38">
        <v>3519.6833333333329</v>
      </c>
      <c r="I32" s="38">
        <v>3551.7166666666667</v>
      </c>
      <c r="J32" s="38">
        <v>3573.4833333333327</v>
      </c>
      <c r="K32" s="31">
        <v>3529.95</v>
      </c>
      <c r="L32" s="31">
        <v>3476.15</v>
      </c>
      <c r="M32" s="31">
        <v>0.50263999999999998</v>
      </c>
      <c r="N32" s="1"/>
      <c r="O32" s="1"/>
    </row>
    <row r="33" spans="1:15" ht="12.75" customHeight="1">
      <c r="A33" s="33">
        <v>23</v>
      </c>
      <c r="B33" s="58" t="s">
        <v>325</v>
      </c>
      <c r="C33" s="31">
        <v>2531.3000000000002</v>
      </c>
      <c r="D33" s="38">
        <v>2557.0333333333333</v>
      </c>
      <c r="E33" s="38">
        <v>2499.2666666666664</v>
      </c>
      <c r="F33" s="38">
        <v>2467.2333333333331</v>
      </c>
      <c r="G33" s="38">
        <v>2409.4666666666662</v>
      </c>
      <c r="H33" s="38">
        <v>2589.0666666666666</v>
      </c>
      <c r="I33" s="38">
        <v>2646.8333333333339</v>
      </c>
      <c r="J33" s="38">
        <v>2678.8666666666668</v>
      </c>
      <c r="K33" s="31">
        <v>2614.8000000000002</v>
      </c>
      <c r="L33" s="31">
        <v>2525</v>
      </c>
      <c r="M33" s="31">
        <v>0.40503</v>
      </c>
      <c r="N33" s="1"/>
      <c r="O33" s="1"/>
    </row>
    <row r="34" spans="1:15" ht="12.75" customHeight="1">
      <c r="A34" s="33">
        <v>24</v>
      </c>
      <c r="B34" s="58" t="s">
        <v>326</v>
      </c>
      <c r="C34" s="31">
        <v>693.05</v>
      </c>
      <c r="D34" s="38">
        <v>695.44999999999993</v>
      </c>
      <c r="E34" s="38">
        <v>687.59999999999991</v>
      </c>
      <c r="F34" s="38">
        <v>682.15</v>
      </c>
      <c r="G34" s="38">
        <v>674.3</v>
      </c>
      <c r="H34" s="38">
        <v>700.89999999999986</v>
      </c>
      <c r="I34" s="38">
        <v>708.75</v>
      </c>
      <c r="J34" s="38">
        <v>714.19999999999982</v>
      </c>
      <c r="K34" s="31">
        <v>703.3</v>
      </c>
      <c r="L34" s="31">
        <v>690</v>
      </c>
      <c r="M34" s="31">
        <v>2.35562</v>
      </c>
      <c r="N34" s="1"/>
      <c r="O34" s="1"/>
    </row>
    <row r="35" spans="1:15" ht="12.75" customHeight="1">
      <c r="A35" s="33">
        <v>25</v>
      </c>
      <c r="B35" s="58" t="s">
        <v>327</v>
      </c>
      <c r="C35" s="31">
        <v>2188.5</v>
      </c>
      <c r="D35" s="38">
        <v>2202.4166666666665</v>
      </c>
      <c r="E35" s="38">
        <v>2161.083333333333</v>
      </c>
      <c r="F35" s="38">
        <v>2133.6666666666665</v>
      </c>
      <c r="G35" s="38">
        <v>2092.333333333333</v>
      </c>
      <c r="H35" s="38">
        <v>2229.833333333333</v>
      </c>
      <c r="I35" s="38">
        <v>2271.1666666666661</v>
      </c>
      <c r="J35" s="38">
        <v>2298.583333333333</v>
      </c>
      <c r="K35" s="31">
        <v>2243.75</v>
      </c>
      <c r="L35" s="31">
        <v>2175</v>
      </c>
      <c r="M35" s="31">
        <v>1.37015</v>
      </c>
      <c r="N35" s="1"/>
      <c r="O35" s="1"/>
    </row>
    <row r="36" spans="1:15" ht="12.75" customHeight="1">
      <c r="A36" s="33">
        <v>26</v>
      </c>
      <c r="B36" s="58" t="s">
        <v>54</v>
      </c>
      <c r="C36" s="31">
        <v>419.5</v>
      </c>
      <c r="D36" s="38">
        <v>418.8</v>
      </c>
      <c r="E36" s="38">
        <v>412.75</v>
      </c>
      <c r="F36" s="38">
        <v>406</v>
      </c>
      <c r="G36" s="38">
        <v>399.95</v>
      </c>
      <c r="H36" s="38">
        <v>425.55</v>
      </c>
      <c r="I36" s="38">
        <v>431.60000000000008</v>
      </c>
      <c r="J36" s="38">
        <v>438.35</v>
      </c>
      <c r="K36" s="31">
        <v>424.85</v>
      </c>
      <c r="L36" s="31">
        <v>412.05</v>
      </c>
      <c r="M36" s="31">
        <v>35.248159999999999</v>
      </c>
      <c r="N36" s="1"/>
      <c r="O36" s="1"/>
    </row>
    <row r="37" spans="1:15" ht="12.75" customHeight="1">
      <c r="A37" s="33">
        <v>27</v>
      </c>
      <c r="B37" s="58" t="s">
        <v>328</v>
      </c>
      <c r="C37" s="31">
        <v>1709.9</v>
      </c>
      <c r="D37" s="38">
        <v>1690.0333333333335</v>
      </c>
      <c r="E37" s="38">
        <v>1656.0666666666671</v>
      </c>
      <c r="F37" s="38">
        <v>1602.2333333333336</v>
      </c>
      <c r="G37" s="38">
        <v>1568.2666666666671</v>
      </c>
      <c r="H37" s="38">
        <v>1743.866666666667</v>
      </c>
      <c r="I37" s="38">
        <v>1777.8333333333337</v>
      </c>
      <c r="J37" s="38">
        <v>1831.666666666667</v>
      </c>
      <c r="K37" s="31">
        <v>1724</v>
      </c>
      <c r="L37" s="31">
        <v>1636.2</v>
      </c>
      <c r="M37" s="31">
        <v>4.4728199999999996</v>
      </c>
      <c r="N37" s="1"/>
      <c r="O37" s="1"/>
    </row>
    <row r="38" spans="1:15" ht="12.75" customHeight="1">
      <c r="A38" s="33">
        <v>28</v>
      </c>
      <c r="B38" s="58" t="s">
        <v>329</v>
      </c>
      <c r="C38" s="31">
        <v>986.95</v>
      </c>
      <c r="D38" s="38">
        <v>997</v>
      </c>
      <c r="E38" s="38">
        <v>973.8</v>
      </c>
      <c r="F38" s="38">
        <v>960.65</v>
      </c>
      <c r="G38" s="38">
        <v>937.44999999999993</v>
      </c>
      <c r="H38" s="38">
        <v>1010.15</v>
      </c>
      <c r="I38" s="38">
        <v>1033.3499999999999</v>
      </c>
      <c r="J38" s="38">
        <v>1046.5</v>
      </c>
      <c r="K38" s="31">
        <v>1020.2</v>
      </c>
      <c r="L38" s="31">
        <v>983.85</v>
      </c>
      <c r="M38" s="31">
        <v>2.1180599999999998</v>
      </c>
      <c r="N38" s="1"/>
      <c r="O38" s="1"/>
    </row>
    <row r="39" spans="1:15" ht="12.75" customHeight="1">
      <c r="A39" s="33">
        <v>29</v>
      </c>
      <c r="B39" s="58" t="s">
        <v>880</v>
      </c>
      <c r="C39" s="31">
        <v>3383.05</v>
      </c>
      <c r="D39" s="38">
        <v>3417.0166666666664</v>
      </c>
      <c r="E39" s="38">
        <v>3336.0333333333328</v>
      </c>
      <c r="F39" s="38">
        <v>3289.0166666666664</v>
      </c>
      <c r="G39" s="38">
        <v>3208.0333333333328</v>
      </c>
      <c r="H39" s="38">
        <v>3464.0333333333328</v>
      </c>
      <c r="I39" s="38">
        <v>3545.0166666666664</v>
      </c>
      <c r="J39" s="38">
        <v>3592.0333333333328</v>
      </c>
      <c r="K39" s="31">
        <v>3498</v>
      </c>
      <c r="L39" s="31">
        <v>3370</v>
      </c>
      <c r="M39" s="31">
        <v>0.85085</v>
      </c>
      <c r="N39" s="1"/>
      <c r="O39" s="1"/>
    </row>
    <row r="40" spans="1:15" ht="12.75" customHeight="1">
      <c r="A40" s="33">
        <v>30</v>
      </c>
      <c r="B40" s="58" t="s">
        <v>317</v>
      </c>
      <c r="C40" s="31">
        <v>1308.0999999999999</v>
      </c>
      <c r="D40" s="38">
        <v>1313</v>
      </c>
      <c r="E40" s="38">
        <v>1296.0999999999999</v>
      </c>
      <c r="F40" s="38">
        <v>1284.0999999999999</v>
      </c>
      <c r="G40" s="38">
        <v>1267.1999999999998</v>
      </c>
      <c r="H40" s="38">
        <v>1325</v>
      </c>
      <c r="I40" s="38">
        <v>1341.9</v>
      </c>
      <c r="J40" s="38">
        <v>1353.9</v>
      </c>
      <c r="K40" s="31">
        <v>1329.9</v>
      </c>
      <c r="L40" s="31">
        <v>1301</v>
      </c>
      <c r="M40" s="31">
        <v>3.0808499999999999</v>
      </c>
      <c r="N40" s="1"/>
      <c r="O40" s="1"/>
    </row>
    <row r="41" spans="1:15" ht="12.75" customHeight="1">
      <c r="A41" s="33">
        <v>31</v>
      </c>
      <c r="B41" s="58" t="s">
        <v>324</v>
      </c>
      <c r="C41" s="31">
        <v>647.70000000000005</v>
      </c>
      <c r="D41" s="38">
        <v>650.29999999999995</v>
      </c>
      <c r="E41" s="38">
        <v>643.44999999999993</v>
      </c>
      <c r="F41" s="38">
        <v>639.19999999999993</v>
      </c>
      <c r="G41" s="38">
        <v>632.34999999999991</v>
      </c>
      <c r="H41" s="38">
        <v>654.54999999999995</v>
      </c>
      <c r="I41" s="38">
        <v>661.39999999999986</v>
      </c>
      <c r="J41" s="38">
        <v>665.65</v>
      </c>
      <c r="K41" s="31">
        <v>657.15</v>
      </c>
      <c r="L41" s="31">
        <v>646.04999999999995</v>
      </c>
      <c r="M41" s="31">
        <v>0.45663999999999999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5158.3500000000004</v>
      </c>
      <c r="D42" s="38">
        <v>5157.5333333333338</v>
      </c>
      <c r="E42" s="38">
        <v>5111.5666666666675</v>
      </c>
      <c r="F42" s="38">
        <v>5064.7833333333338</v>
      </c>
      <c r="G42" s="38">
        <v>5018.8166666666675</v>
      </c>
      <c r="H42" s="38">
        <v>5204.3166666666675</v>
      </c>
      <c r="I42" s="38">
        <v>5250.2833333333328</v>
      </c>
      <c r="J42" s="38">
        <v>5297.0666666666675</v>
      </c>
      <c r="K42" s="31">
        <v>5203.5</v>
      </c>
      <c r="L42" s="31">
        <v>5110.75</v>
      </c>
      <c r="M42" s="31">
        <v>2.71366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428.85</v>
      </c>
      <c r="D43" s="38">
        <v>426.38333333333338</v>
      </c>
      <c r="E43" s="38">
        <v>421.86666666666679</v>
      </c>
      <c r="F43" s="38">
        <v>414.88333333333338</v>
      </c>
      <c r="G43" s="38">
        <v>410.36666666666679</v>
      </c>
      <c r="H43" s="38">
        <v>433.36666666666679</v>
      </c>
      <c r="I43" s="38">
        <v>437.88333333333333</v>
      </c>
      <c r="J43" s="38">
        <v>444.86666666666679</v>
      </c>
      <c r="K43" s="31">
        <v>430.9</v>
      </c>
      <c r="L43" s="31">
        <v>419.4</v>
      </c>
      <c r="M43" s="31">
        <v>45.888159999999999</v>
      </c>
      <c r="N43" s="1"/>
      <c r="O43" s="1"/>
    </row>
    <row r="44" spans="1:15" ht="12.75" customHeight="1">
      <c r="A44" s="33">
        <v>34</v>
      </c>
      <c r="B44" s="58" t="s">
        <v>330</v>
      </c>
      <c r="C44" s="31">
        <v>249.05</v>
      </c>
      <c r="D44" s="38">
        <v>249.75</v>
      </c>
      <c r="E44" s="38">
        <v>247.8</v>
      </c>
      <c r="F44" s="38">
        <v>246.55</v>
      </c>
      <c r="G44" s="38">
        <v>244.60000000000002</v>
      </c>
      <c r="H44" s="38">
        <v>251</v>
      </c>
      <c r="I44" s="38">
        <v>252.95</v>
      </c>
      <c r="J44" s="38">
        <v>254.2</v>
      </c>
      <c r="K44" s="31">
        <v>251.7</v>
      </c>
      <c r="L44" s="31">
        <v>248.5</v>
      </c>
      <c r="M44" s="31">
        <v>8.7168100000000006</v>
      </c>
      <c r="N44" s="1"/>
      <c r="O44" s="1"/>
    </row>
    <row r="45" spans="1:15" ht="12.75" customHeight="1">
      <c r="A45" s="33">
        <v>35</v>
      </c>
      <c r="B45" s="58" t="s">
        <v>331</v>
      </c>
      <c r="C45" s="31">
        <v>534.75</v>
      </c>
      <c r="D45" s="38">
        <v>534.06666666666672</v>
      </c>
      <c r="E45" s="38">
        <v>528.63333333333344</v>
      </c>
      <c r="F45" s="38">
        <v>522.51666666666677</v>
      </c>
      <c r="G45" s="38">
        <v>517.08333333333348</v>
      </c>
      <c r="H45" s="38">
        <v>540.18333333333339</v>
      </c>
      <c r="I45" s="38">
        <v>545.61666666666656</v>
      </c>
      <c r="J45" s="38">
        <v>551.73333333333335</v>
      </c>
      <c r="K45" s="31">
        <v>539.5</v>
      </c>
      <c r="L45" s="31">
        <v>527.95000000000005</v>
      </c>
      <c r="M45" s="31">
        <v>1.23529</v>
      </c>
      <c r="N45" s="1"/>
      <c r="O45" s="1"/>
    </row>
    <row r="46" spans="1:15" ht="12.75" customHeight="1">
      <c r="A46" s="33">
        <v>36</v>
      </c>
      <c r="B46" s="58" t="s">
        <v>58</v>
      </c>
      <c r="C46" s="31">
        <v>163.19999999999999</v>
      </c>
      <c r="D46" s="38">
        <v>164.25</v>
      </c>
      <c r="E46" s="38">
        <v>161.6</v>
      </c>
      <c r="F46" s="38">
        <v>160</v>
      </c>
      <c r="G46" s="38">
        <v>157.35</v>
      </c>
      <c r="H46" s="38">
        <v>165.85</v>
      </c>
      <c r="I46" s="38">
        <v>168.49999999999997</v>
      </c>
      <c r="J46" s="38">
        <v>170.1</v>
      </c>
      <c r="K46" s="31">
        <v>166.9</v>
      </c>
      <c r="L46" s="31">
        <v>162.65</v>
      </c>
      <c r="M46" s="31">
        <v>114.5528</v>
      </c>
      <c r="N46" s="1"/>
      <c r="O46" s="1"/>
    </row>
    <row r="47" spans="1:15" ht="12.75" customHeight="1">
      <c r="A47" s="33">
        <v>37</v>
      </c>
      <c r="B47" s="58" t="s">
        <v>60</v>
      </c>
      <c r="C47" s="31">
        <v>3343.15</v>
      </c>
      <c r="D47" s="38">
        <v>3336.3833333333337</v>
      </c>
      <c r="E47" s="38">
        <v>3300.7166666666672</v>
      </c>
      <c r="F47" s="38">
        <v>3258.2833333333333</v>
      </c>
      <c r="G47" s="38">
        <v>3222.6166666666668</v>
      </c>
      <c r="H47" s="38">
        <v>3378.8166666666675</v>
      </c>
      <c r="I47" s="38">
        <v>3414.4833333333345</v>
      </c>
      <c r="J47" s="38">
        <v>3456.9166666666679</v>
      </c>
      <c r="K47" s="31">
        <v>3372.05</v>
      </c>
      <c r="L47" s="31">
        <v>3293.95</v>
      </c>
      <c r="M47" s="31">
        <v>5.4883800000000003</v>
      </c>
      <c r="N47" s="1"/>
      <c r="O47" s="1"/>
    </row>
    <row r="48" spans="1:15" ht="12.75" customHeight="1">
      <c r="A48" s="33">
        <v>38</v>
      </c>
      <c r="B48" s="58" t="s">
        <v>332</v>
      </c>
      <c r="C48" s="31">
        <v>314.2</v>
      </c>
      <c r="D48" s="38">
        <v>315.16666666666669</v>
      </c>
      <c r="E48" s="38">
        <v>310.38333333333338</v>
      </c>
      <c r="F48" s="38">
        <v>306.56666666666672</v>
      </c>
      <c r="G48" s="38">
        <v>301.78333333333342</v>
      </c>
      <c r="H48" s="38">
        <v>318.98333333333335</v>
      </c>
      <c r="I48" s="38">
        <v>323.76666666666665</v>
      </c>
      <c r="J48" s="38">
        <v>327.58333333333331</v>
      </c>
      <c r="K48" s="31">
        <v>319.95</v>
      </c>
      <c r="L48" s="31">
        <v>311.35000000000002</v>
      </c>
      <c r="M48" s="31">
        <v>4.0348699999999997</v>
      </c>
      <c r="N48" s="1"/>
      <c r="O48" s="1"/>
    </row>
    <row r="49" spans="1:15" ht="12.75" customHeight="1">
      <c r="A49" s="33">
        <v>39</v>
      </c>
      <c r="B49" s="58" t="s">
        <v>61</v>
      </c>
      <c r="C49" s="31">
        <v>1785.65</v>
      </c>
      <c r="D49" s="38">
        <v>1792.2333333333333</v>
      </c>
      <c r="E49" s="38">
        <v>1769.4666666666667</v>
      </c>
      <c r="F49" s="38">
        <v>1753.2833333333333</v>
      </c>
      <c r="G49" s="38">
        <v>1730.5166666666667</v>
      </c>
      <c r="H49" s="38">
        <v>1808.4166666666667</v>
      </c>
      <c r="I49" s="38">
        <v>1831.1833333333336</v>
      </c>
      <c r="J49" s="38">
        <v>1847.3666666666668</v>
      </c>
      <c r="K49" s="31">
        <v>1815</v>
      </c>
      <c r="L49" s="31">
        <v>1776.05</v>
      </c>
      <c r="M49" s="31">
        <v>3.7230099999999999</v>
      </c>
      <c r="N49" s="1"/>
      <c r="O49" s="1"/>
    </row>
    <row r="50" spans="1:15" ht="12.75" customHeight="1">
      <c r="A50" s="33">
        <v>40</v>
      </c>
      <c r="B50" s="58" t="s">
        <v>268</v>
      </c>
      <c r="C50" s="31">
        <v>639.5</v>
      </c>
      <c r="D50" s="38">
        <v>642.33333333333337</v>
      </c>
      <c r="E50" s="38">
        <v>632.7166666666667</v>
      </c>
      <c r="F50" s="38">
        <v>625.93333333333328</v>
      </c>
      <c r="G50" s="38">
        <v>616.31666666666661</v>
      </c>
      <c r="H50" s="38">
        <v>649.11666666666679</v>
      </c>
      <c r="I50" s="38">
        <v>658.73333333333335</v>
      </c>
      <c r="J50" s="38">
        <v>665.51666666666688</v>
      </c>
      <c r="K50" s="31">
        <v>651.95000000000005</v>
      </c>
      <c r="L50" s="31">
        <v>635.54999999999995</v>
      </c>
      <c r="M50" s="31">
        <v>6.8369900000000001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6698.5</v>
      </c>
      <c r="D51" s="38">
        <v>6714.333333333333</v>
      </c>
      <c r="E51" s="38">
        <v>6619.1666666666661</v>
      </c>
      <c r="F51" s="38">
        <v>6539.833333333333</v>
      </c>
      <c r="G51" s="38">
        <v>6444.6666666666661</v>
      </c>
      <c r="H51" s="38">
        <v>6793.6666666666661</v>
      </c>
      <c r="I51" s="38">
        <v>6888.8333333333321</v>
      </c>
      <c r="J51" s="38">
        <v>6968.1666666666661</v>
      </c>
      <c r="K51" s="31">
        <v>6809.5</v>
      </c>
      <c r="L51" s="31">
        <v>6635</v>
      </c>
      <c r="M51" s="31">
        <v>0.49492000000000003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763.75</v>
      </c>
      <c r="D52" s="38">
        <v>761.08333333333337</v>
      </c>
      <c r="E52" s="38">
        <v>753.16666666666674</v>
      </c>
      <c r="F52" s="38">
        <v>742.58333333333337</v>
      </c>
      <c r="G52" s="38">
        <v>734.66666666666674</v>
      </c>
      <c r="H52" s="38">
        <v>771.66666666666674</v>
      </c>
      <c r="I52" s="38">
        <v>779.58333333333348</v>
      </c>
      <c r="J52" s="38">
        <v>790.16666666666674</v>
      </c>
      <c r="K52" s="31">
        <v>769</v>
      </c>
      <c r="L52" s="31">
        <v>750.5</v>
      </c>
      <c r="M52" s="31">
        <v>11.311260000000001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735.5</v>
      </c>
      <c r="D53" s="38">
        <v>737.44999999999993</v>
      </c>
      <c r="E53" s="38">
        <v>723.29999999999984</v>
      </c>
      <c r="F53" s="38">
        <v>711.09999999999991</v>
      </c>
      <c r="G53" s="38">
        <v>696.94999999999982</v>
      </c>
      <c r="H53" s="38">
        <v>749.64999999999986</v>
      </c>
      <c r="I53" s="38">
        <v>763.8</v>
      </c>
      <c r="J53" s="38">
        <v>775.99999999999989</v>
      </c>
      <c r="K53" s="31">
        <v>751.6</v>
      </c>
      <c r="L53" s="31">
        <v>725.25</v>
      </c>
      <c r="M53" s="31">
        <v>22.565650000000002</v>
      </c>
      <c r="N53" s="1"/>
      <c r="O53" s="1"/>
    </row>
    <row r="54" spans="1:15" ht="12.75" customHeight="1">
      <c r="A54" s="33">
        <v>44</v>
      </c>
      <c r="B54" s="58" t="s">
        <v>333</v>
      </c>
      <c r="C54" s="31">
        <v>401.85</v>
      </c>
      <c r="D54" s="38">
        <v>403.8</v>
      </c>
      <c r="E54" s="38">
        <v>398.45000000000005</v>
      </c>
      <c r="F54" s="38">
        <v>395.05</v>
      </c>
      <c r="G54" s="38">
        <v>389.70000000000005</v>
      </c>
      <c r="H54" s="38">
        <v>407.20000000000005</v>
      </c>
      <c r="I54" s="38">
        <v>412.55000000000007</v>
      </c>
      <c r="J54" s="38">
        <v>415.95000000000005</v>
      </c>
      <c r="K54" s="31">
        <v>409.15</v>
      </c>
      <c r="L54" s="31">
        <v>400.4</v>
      </c>
      <c r="M54" s="31">
        <v>2.07789</v>
      </c>
      <c r="N54" s="1"/>
      <c r="O54" s="1"/>
    </row>
    <row r="55" spans="1:15" ht="12.75" customHeight="1">
      <c r="A55" s="33">
        <v>45</v>
      </c>
      <c r="B55" s="58" t="s">
        <v>270</v>
      </c>
      <c r="C55" s="31">
        <v>400.7</v>
      </c>
      <c r="D55" s="38">
        <v>401.63333333333327</v>
      </c>
      <c r="E55" s="38">
        <v>395.36666666666656</v>
      </c>
      <c r="F55" s="38">
        <v>390.0333333333333</v>
      </c>
      <c r="G55" s="38">
        <v>383.76666666666659</v>
      </c>
      <c r="H55" s="38">
        <v>406.96666666666653</v>
      </c>
      <c r="I55" s="38">
        <v>413.23333333333329</v>
      </c>
      <c r="J55" s="38">
        <v>418.56666666666649</v>
      </c>
      <c r="K55" s="31">
        <v>407.9</v>
      </c>
      <c r="L55" s="31">
        <v>396.3</v>
      </c>
      <c r="M55" s="31">
        <v>15.01529</v>
      </c>
      <c r="N55" s="1"/>
      <c r="O55" s="1"/>
    </row>
    <row r="56" spans="1:15" ht="12.75" customHeight="1">
      <c r="A56" s="33">
        <v>46</v>
      </c>
      <c r="B56" s="58" t="s">
        <v>66</v>
      </c>
      <c r="C56" s="31">
        <v>964.05</v>
      </c>
      <c r="D56" s="38">
        <v>970.15</v>
      </c>
      <c r="E56" s="38">
        <v>954.3</v>
      </c>
      <c r="F56" s="38">
        <v>944.55</v>
      </c>
      <c r="G56" s="38">
        <v>928.69999999999993</v>
      </c>
      <c r="H56" s="38">
        <v>979.9</v>
      </c>
      <c r="I56" s="38">
        <v>995.75000000000011</v>
      </c>
      <c r="J56" s="38">
        <v>1005.5</v>
      </c>
      <c r="K56" s="31">
        <v>986</v>
      </c>
      <c r="L56" s="31">
        <v>960.4</v>
      </c>
      <c r="M56" s="31">
        <v>71.388499999999993</v>
      </c>
      <c r="N56" s="1"/>
      <c r="O56" s="1"/>
    </row>
    <row r="57" spans="1:15" ht="12" customHeight="1">
      <c r="A57" s="33">
        <v>47</v>
      </c>
      <c r="B57" s="58" t="s">
        <v>67</v>
      </c>
      <c r="C57" s="31">
        <v>4897.95</v>
      </c>
      <c r="D57" s="38">
        <v>4898</v>
      </c>
      <c r="E57" s="38">
        <v>4845</v>
      </c>
      <c r="F57" s="38">
        <v>4792.05</v>
      </c>
      <c r="G57" s="38">
        <v>4739.05</v>
      </c>
      <c r="H57" s="38">
        <v>4950.95</v>
      </c>
      <c r="I57" s="38">
        <v>5003.95</v>
      </c>
      <c r="J57" s="38">
        <v>5056.8999999999996</v>
      </c>
      <c r="K57" s="31">
        <v>4951</v>
      </c>
      <c r="L57" s="31">
        <v>4845.05</v>
      </c>
      <c r="M57" s="31">
        <v>6.5938800000000004</v>
      </c>
      <c r="N57" s="1"/>
      <c r="O57" s="1"/>
    </row>
    <row r="58" spans="1:15" ht="12.75" customHeight="1">
      <c r="A58" s="33">
        <v>48</v>
      </c>
      <c r="B58" s="58" t="s">
        <v>69</v>
      </c>
      <c r="C58" s="31">
        <v>1597.8</v>
      </c>
      <c r="D58" s="38">
        <v>1599.8500000000001</v>
      </c>
      <c r="E58" s="38">
        <v>1577.7000000000003</v>
      </c>
      <c r="F58" s="38">
        <v>1557.6000000000001</v>
      </c>
      <c r="G58" s="38">
        <v>1535.4500000000003</v>
      </c>
      <c r="H58" s="38">
        <v>1619.9500000000003</v>
      </c>
      <c r="I58" s="38">
        <v>1642.1000000000004</v>
      </c>
      <c r="J58" s="38">
        <v>1662.2000000000003</v>
      </c>
      <c r="K58" s="31">
        <v>1622</v>
      </c>
      <c r="L58" s="31">
        <v>1579.75</v>
      </c>
      <c r="M58" s="31">
        <v>17.318940000000001</v>
      </c>
      <c r="N58" s="1"/>
      <c r="O58" s="1"/>
    </row>
    <row r="59" spans="1:15" ht="12.75" customHeight="1">
      <c r="A59" s="33">
        <v>49</v>
      </c>
      <c r="B59" s="58" t="s">
        <v>272</v>
      </c>
      <c r="C59" s="31">
        <v>7176.7</v>
      </c>
      <c r="D59" s="38">
        <v>7140.1333333333341</v>
      </c>
      <c r="E59" s="38">
        <v>7082.6666666666679</v>
      </c>
      <c r="F59" s="38">
        <v>6988.6333333333341</v>
      </c>
      <c r="G59" s="38">
        <v>6931.1666666666679</v>
      </c>
      <c r="H59" s="38">
        <v>7234.1666666666679</v>
      </c>
      <c r="I59" s="38">
        <v>7291.6333333333332</v>
      </c>
      <c r="J59" s="38">
        <v>7385.6666666666679</v>
      </c>
      <c r="K59" s="31">
        <v>7197.6</v>
      </c>
      <c r="L59" s="31">
        <v>7046.1</v>
      </c>
      <c r="M59" s="31">
        <v>0.29197000000000001</v>
      </c>
      <c r="N59" s="1"/>
      <c r="O59" s="1"/>
    </row>
    <row r="60" spans="1:15" ht="12.75" customHeight="1">
      <c r="A60" s="33">
        <v>50</v>
      </c>
      <c r="B60" s="58" t="s">
        <v>70</v>
      </c>
      <c r="C60" s="31">
        <v>7533.25</v>
      </c>
      <c r="D60" s="38">
        <v>7531.833333333333</v>
      </c>
      <c r="E60" s="38">
        <v>7433.7166666666662</v>
      </c>
      <c r="F60" s="38">
        <v>7334.1833333333334</v>
      </c>
      <c r="G60" s="38">
        <v>7236.0666666666666</v>
      </c>
      <c r="H60" s="38">
        <v>7631.3666666666659</v>
      </c>
      <c r="I60" s="38">
        <v>7729.4833333333327</v>
      </c>
      <c r="J60" s="38">
        <v>7829.0166666666655</v>
      </c>
      <c r="K60" s="31">
        <v>7629.95</v>
      </c>
      <c r="L60" s="31">
        <v>7432.3</v>
      </c>
      <c r="M60" s="31">
        <v>14.515180000000001</v>
      </c>
      <c r="N60" s="1"/>
      <c r="O60" s="1"/>
    </row>
    <row r="61" spans="1:15" ht="12.75" customHeight="1">
      <c r="A61" s="33">
        <v>51</v>
      </c>
      <c r="B61" s="58" t="s">
        <v>337</v>
      </c>
      <c r="C61" s="31">
        <v>2236</v>
      </c>
      <c r="D61" s="38">
        <v>2255.9666666666667</v>
      </c>
      <c r="E61" s="38">
        <v>2207.0333333333333</v>
      </c>
      <c r="F61" s="38">
        <v>2178.0666666666666</v>
      </c>
      <c r="G61" s="38">
        <v>2129.1333333333332</v>
      </c>
      <c r="H61" s="38">
        <v>2284.9333333333334</v>
      </c>
      <c r="I61" s="38">
        <v>2333.8666666666668</v>
      </c>
      <c r="J61" s="38">
        <v>2362.8333333333335</v>
      </c>
      <c r="K61" s="31">
        <v>2304.9</v>
      </c>
      <c r="L61" s="31">
        <v>2227</v>
      </c>
      <c r="M61" s="31">
        <v>0.53008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2284.6</v>
      </c>
      <c r="D62" s="38">
        <v>2320.2000000000003</v>
      </c>
      <c r="E62" s="38">
        <v>2240.4000000000005</v>
      </c>
      <c r="F62" s="38">
        <v>2196.2000000000003</v>
      </c>
      <c r="G62" s="38">
        <v>2116.4000000000005</v>
      </c>
      <c r="H62" s="38">
        <v>2364.4000000000005</v>
      </c>
      <c r="I62" s="38">
        <v>2444.2000000000007</v>
      </c>
      <c r="J62" s="38">
        <v>2488.4000000000005</v>
      </c>
      <c r="K62" s="31">
        <v>2400</v>
      </c>
      <c r="L62" s="31">
        <v>2276</v>
      </c>
      <c r="M62" s="31">
        <v>5.05755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382.4</v>
      </c>
      <c r="D63" s="38">
        <v>382.73333333333329</v>
      </c>
      <c r="E63" s="38">
        <v>379.26666666666659</v>
      </c>
      <c r="F63" s="38">
        <v>376.13333333333333</v>
      </c>
      <c r="G63" s="38">
        <v>372.66666666666663</v>
      </c>
      <c r="H63" s="38">
        <v>385.86666666666656</v>
      </c>
      <c r="I63" s="38">
        <v>389.33333333333326</v>
      </c>
      <c r="J63" s="38">
        <v>392.46666666666653</v>
      </c>
      <c r="K63" s="31">
        <v>386.2</v>
      </c>
      <c r="L63" s="31">
        <v>379.6</v>
      </c>
      <c r="M63" s="31">
        <v>6.3560400000000001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228.6</v>
      </c>
      <c r="D64" s="38">
        <v>228.93333333333331</v>
      </c>
      <c r="E64" s="38">
        <v>225.71666666666661</v>
      </c>
      <c r="F64" s="38">
        <v>222.83333333333331</v>
      </c>
      <c r="G64" s="38">
        <v>219.61666666666662</v>
      </c>
      <c r="H64" s="38">
        <v>231.81666666666661</v>
      </c>
      <c r="I64" s="38">
        <v>235.0333333333333</v>
      </c>
      <c r="J64" s="38">
        <v>237.9166666666666</v>
      </c>
      <c r="K64" s="31">
        <v>232.15</v>
      </c>
      <c r="L64" s="31">
        <v>226.05</v>
      </c>
      <c r="M64" s="31">
        <v>53.07723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203.4</v>
      </c>
      <c r="D65" s="38">
        <v>205.70000000000002</v>
      </c>
      <c r="E65" s="38">
        <v>200.60000000000002</v>
      </c>
      <c r="F65" s="38">
        <v>197.8</v>
      </c>
      <c r="G65" s="38">
        <v>192.70000000000002</v>
      </c>
      <c r="H65" s="38">
        <v>208.50000000000003</v>
      </c>
      <c r="I65" s="38">
        <v>213.6</v>
      </c>
      <c r="J65" s="38">
        <v>216.40000000000003</v>
      </c>
      <c r="K65" s="31">
        <v>210.8</v>
      </c>
      <c r="L65" s="31">
        <v>202.9</v>
      </c>
      <c r="M65" s="31">
        <v>199.91207</v>
      </c>
      <c r="N65" s="1"/>
      <c r="O65" s="1"/>
    </row>
    <row r="66" spans="1:15" ht="12.75" customHeight="1">
      <c r="A66" s="33">
        <v>56</v>
      </c>
      <c r="B66" s="58" t="s">
        <v>273</v>
      </c>
      <c r="C66" s="31">
        <v>78.25</v>
      </c>
      <c r="D66" s="38">
        <v>78.833333333333329</v>
      </c>
      <c r="E66" s="38">
        <v>77.216666666666654</v>
      </c>
      <c r="F66" s="38">
        <v>76.183333333333323</v>
      </c>
      <c r="G66" s="38">
        <v>74.566666666666649</v>
      </c>
      <c r="H66" s="38">
        <v>79.86666666666666</v>
      </c>
      <c r="I66" s="38">
        <v>81.483333333333334</v>
      </c>
      <c r="J66" s="38">
        <v>82.516666666666666</v>
      </c>
      <c r="K66" s="31">
        <v>80.45</v>
      </c>
      <c r="L66" s="31">
        <v>77.8</v>
      </c>
      <c r="M66" s="31">
        <v>109.73971</v>
      </c>
      <c r="N66" s="1"/>
      <c r="O66" s="1"/>
    </row>
    <row r="67" spans="1:15" ht="12.75" customHeight="1">
      <c r="A67" s="33">
        <v>57</v>
      </c>
      <c r="B67" s="58" t="s">
        <v>334</v>
      </c>
      <c r="C67" s="31">
        <v>2620.3000000000002</v>
      </c>
      <c r="D67" s="38">
        <v>2618.4333333333334</v>
      </c>
      <c r="E67" s="38">
        <v>2561.8666666666668</v>
      </c>
      <c r="F67" s="38">
        <v>2503.4333333333334</v>
      </c>
      <c r="G67" s="38">
        <v>2446.8666666666668</v>
      </c>
      <c r="H67" s="38">
        <v>2676.8666666666668</v>
      </c>
      <c r="I67" s="38">
        <v>2733.4333333333334</v>
      </c>
      <c r="J67" s="38">
        <v>2791.8666666666668</v>
      </c>
      <c r="K67" s="31">
        <v>2675</v>
      </c>
      <c r="L67" s="31">
        <v>2560</v>
      </c>
      <c r="M67" s="31">
        <v>0.27307999999999999</v>
      </c>
      <c r="N67" s="1"/>
      <c r="O67" s="1"/>
    </row>
    <row r="68" spans="1:15" ht="12.75" customHeight="1">
      <c r="A68" s="33">
        <v>58</v>
      </c>
      <c r="B68" s="58" t="s">
        <v>75</v>
      </c>
      <c r="C68" s="31">
        <v>1670.5</v>
      </c>
      <c r="D68" s="38">
        <v>1668.8333333333333</v>
      </c>
      <c r="E68" s="38">
        <v>1642.6666666666665</v>
      </c>
      <c r="F68" s="38">
        <v>1614.8333333333333</v>
      </c>
      <c r="G68" s="38">
        <v>1588.6666666666665</v>
      </c>
      <c r="H68" s="38">
        <v>1696.6666666666665</v>
      </c>
      <c r="I68" s="38">
        <v>1722.833333333333</v>
      </c>
      <c r="J68" s="38">
        <v>1750.6666666666665</v>
      </c>
      <c r="K68" s="31">
        <v>1695</v>
      </c>
      <c r="L68" s="31">
        <v>1641</v>
      </c>
      <c r="M68" s="31">
        <v>1.60575</v>
      </c>
      <c r="N68" s="1"/>
      <c r="O68" s="1"/>
    </row>
    <row r="69" spans="1:15" ht="12.75" customHeight="1">
      <c r="A69" s="33">
        <v>59</v>
      </c>
      <c r="B69" s="58" t="s">
        <v>339</v>
      </c>
      <c r="C69" s="31">
        <v>4641.3</v>
      </c>
      <c r="D69" s="38">
        <v>4639.6333333333332</v>
      </c>
      <c r="E69" s="38">
        <v>4604.2666666666664</v>
      </c>
      <c r="F69" s="38">
        <v>4567.2333333333336</v>
      </c>
      <c r="G69" s="38">
        <v>4531.8666666666668</v>
      </c>
      <c r="H69" s="38">
        <v>4676.6666666666661</v>
      </c>
      <c r="I69" s="38">
        <v>4712.0333333333328</v>
      </c>
      <c r="J69" s="38">
        <v>4749.0666666666657</v>
      </c>
      <c r="K69" s="31">
        <v>4675</v>
      </c>
      <c r="L69" s="31">
        <v>4602.6000000000004</v>
      </c>
      <c r="M69" s="31">
        <v>0.14627999999999999</v>
      </c>
      <c r="N69" s="1"/>
      <c r="O69" s="1"/>
    </row>
    <row r="70" spans="1:15" ht="12.75" customHeight="1">
      <c r="A70" s="33">
        <v>60</v>
      </c>
      <c r="B70" s="58" t="s">
        <v>344</v>
      </c>
      <c r="C70" s="31">
        <v>1133.45</v>
      </c>
      <c r="D70" s="38">
        <v>1130.9333333333334</v>
      </c>
      <c r="E70" s="38">
        <v>1102.5666666666668</v>
      </c>
      <c r="F70" s="38">
        <v>1071.6833333333334</v>
      </c>
      <c r="G70" s="38">
        <v>1043.3166666666668</v>
      </c>
      <c r="H70" s="38">
        <v>1161.8166666666668</v>
      </c>
      <c r="I70" s="38">
        <v>1190.1833333333336</v>
      </c>
      <c r="J70" s="38">
        <v>1221.0666666666668</v>
      </c>
      <c r="K70" s="31">
        <v>1159.3</v>
      </c>
      <c r="L70" s="31">
        <v>1100.05</v>
      </c>
      <c r="M70" s="31">
        <v>1.87571</v>
      </c>
      <c r="N70" s="1"/>
      <c r="O70" s="1"/>
    </row>
    <row r="71" spans="1:15" ht="12.75" customHeight="1">
      <c r="A71" s="33">
        <v>61</v>
      </c>
      <c r="B71" s="58" t="s">
        <v>347</v>
      </c>
      <c r="C71" s="31">
        <v>29.05</v>
      </c>
      <c r="D71" s="38">
        <v>29.733333333333334</v>
      </c>
      <c r="E71" s="38">
        <v>28.366666666666667</v>
      </c>
      <c r="F71" s="38">
        <v>27.683333333333334</v>
      </c>
      <c r="G71" s="38">
        <v>26.316666666666666</v>
      </c>
      <c r="H71" s="38">
        <v>30.416666666666668</v>
      </c>
      <c r="I71" s="38">
        <v>31.783333333333335</v>
      </c>
      <c r="J71" s="38">
        <v>32.466666666666669</v>
      </c>
      <c r="K71" s="31">
        <v>31.1</v>
      </c>
      <c r="L71" s="31">
        <v>29.05</v>
      </c>
      <c r="M71" s="31">
        <v>150.92299</v>
      </c>
      <c r="N71" s="1"/>
      <c r="O71" s="1"/>
    </row>
    <row r="72" spans="1:15" ht="12.75" customHeight="1">
      <c r="A72" s="33">
        <v>62</v>
      </c>
      <c r="B72" s="58" t="s">
        <v>340</v>
      </c>
      <c r="C72" s="31">
        <v>1080.45</v>
      </c>
      <c r="D72" s="38">
        <v>1087.1333333333334</v>
      </c>
      <c r="E72" s="38">
        <v>1070.8166666666668</v>
      </c>
      <c r="F72" s="38">
        <v>1061.1833333333334</v>
      </c>
      <c r="G72" s="38">
        <v>1044.8666666666668</v>
      </c>
      <c r="H72" s="38">
        <v>1096.7666666666669</v>
      </c>
      <c r="I72" s="38">
        <v>1113.0833333333335</v>
      </c>
      <c r="J72" s="38">
        <v>1122.7166666666669</v>
      </c>
      <c r="K72" s="31">
        <v>1103.45</v>
      </c>
      <c r="L72" s="31">
        <v>1077.5</v>
      </c>
      <c r="M72" s="31">
        <v>4.1172000000000004</v>
      </c>
      <c r="N72" s="1"/>
      <c r="O72" s="1"/>
    </row>
    <row r="73" spans="1:15" ht="12.75" customHeight="1">
      <c r="A73" s="33">
        <v>63</v>
      </c>
      <c r="B73" s="58" t="s">
        <v>76</v>
      </c>
      <c r="C73" s="31">
        <v>123</v>
      </c>
      <c r="D73" s="38">
        <v>123.38333333333333</v>
      </c>
      <c r="E73" s="38">
        <v>122.11666666666665</v>
      </c>
      <c r="F73" s="38">
        <v>121.23333333333332</v>
      </c>
      <c r="G73" s="38">
        <v>119.96666666666664</v>
      </c>
      <c r="H73" s="38">
        <v>124.26666666666665</v>
      </c>
      <c r="I73" s="38">
        <v>125.53333333333333</v>
      </c>
      <c r="J73" s="38">
        <v>126.41666666666666</v>
      </c>
      <c r="K73" s="31">
        <v>124.65</v>
      </c>
      <c r="L73" s="31">
        <v>122.5</v>
      </c>
      <c r="M73" s="31">
        <v>90.688130000000001</v>
      </c>
      <c r="N73" s="1"/>
      <c r="O73" s="1"/>
    </row>
    <row r="74" spans="1:15" ht="12.75" customHeight="1">
      <c r="A74" s="33">
        <v>64</v>
      </c>
      <c r="B74" s="58" t="s">
        <v>335</v>
      </c>
      <c r="C74" s="31">
        <v>1566.25</v>
      </c>
      <c r="D74" s="38">
        <v>1562.0833333333333</v>
      </c>
      <c r="E74" s="38">
        <v>1549.1666666666665</v>
      </c>
      <c r="F74" s="38">
        <v>1532.0833333333333</v>
      </c>
      <c r="G74" s="38">
        <v>1519.1666666666665</v>
      </c>
      <c r="H74" s="38">
        <v>1579.1666666666665</v>
      </c>
      <c r="I74" s="38">
        <v>1592.083333333333</v>
      </c>
      <c r="J74" s="38">
        <v>1609.1666666666665</v>
      </c>
      <c r="K74" s="31">
        <v>1575</v>
      </c>
      <c r="L74" s="31">
        <v>1545</v>
      </c>
      <c r="M74" s="31">
        <v>1.0555699999999999</v>
      </c>
      <c r="N74" s="1"/>
      <c r="O74" s="1"/>
    </row>
    <row r="75" spans="1:15" ht="12.75" customHeight="1">
      <c r="A75" s="33">
        <v>65</v>
      </c>
      <c r="B75" s="58" t="s">
        <v>77</v>
      </c>
      <c r="C75" s="31">
        <v>666.65</v>
      </c>
      <c r="D75" s="38">
        <v>668.43333333333339</v>
      </c>
      <c r="E75" s="38">
        <v>661.86666666666679</v>
      </c>
      <c r="F75" s="38">
        <v>657.08333333333337</v>
      </c>
      <c r="G75" s="38">
        <v>650.51666666666677</v>
      </c>
      <c r="H75" s="38">
        <v>673.21666666666681</v>
      </c>
      <c r="I75" s="38">
        <v>679.78333333333342</v>
      </c>
      <c r="J75" s="38">
        <v>684.56666666666683</v>
      </c>
      <c r="K75" s="31">
        <v>675</v>
      </c>
      <c r="L75" s="31">
        <v>663.65</v>
      </c>
      <c r="M75" s="31">
        <v>4.8144400000000003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851.25</v>
      </c>
      <c r="D76" s="38">
        <v>848.51666666666677</v>
      </c>
      <c r="E76" s="38">
        <v>842.23333333333358</v>
      </c>
      <c r="F76" s="38">
        <v>833.21666666666681</v>
      </c>
      <c r="G76" s="38">
        <v>826.93333333333362</v>
      </c>
      <c r="H76" s="38">
        <v>857.53333333333353</v>
      </c>
      <c r="I76" s="38">
        <v>863.81666666666661</v>
      </c>
      <c r="J76" s="38">
        <v>872.83333333333348</v>
      </c>
      <c r="K76" s="31">
        <v>854.8</v>
      </c>
      <c r="L76" s="31">
        <v>839.5</v>
      </c>
      <c r="M76" s="31">
        <v>7.3959000000000001</v>
      </c>
      <c r="N76" s="1"/>
      <c r="O76" s="1"/>
    </row>
    <row r="77" spans="1:15" ht="12.75" customHeight="1">
      <c r="A77" s="33">
        <v>67</v>
      </c>
      <c r="B77" s="58" t="s">
        <v>80</v>
      </c>
      <c r="C77" s="31">
        <v>885.4</v>
      </c>
      <c r="D77" s="38">
        <v>880</v>
      </c>
      <c r="E77" s="38">
        <v>870.4</v>
      </c>
      <c r="F77" s="38">
        <v>855.4</v>
      </c>
      <c r="G77" s="38">
        <v>845.8</v>
      </c>
      <c r="H77" s="38">
        <v>895</v>
      </c>
      <c r="I77" s="38">
        <v>904.59999999999991</v>
      </c>
      <c r="J77" s="38">
        <v>919.6</v>
      </c>
      <c r="K77" s="31">
        <v>889.6</v>
      </c>
      <c r="L77" s="31">
        <v>865</v>
      </c>
      <c r="M77" s="31">
        <v>43.106810000000003</v>
      </c>
      <c r="N77" s="1"/>
      <c r="O77" s="1"/>
    </row>
    <row r="78" spans="1:15" ht="12.75" customHeight="1">
      <c r="A78" s="33">
        <v>68</v>
      </c>
      <c r="B78" s="58" t="s">
        <v>81</v>
      </c>
      <c r="C78" s="31">
        <v>91.2</v>
      </c>
      <c r="D78" s="38">
        <v>91.15000000000002</v>
      </c>
      <c r="E78" s="38">
        <v>90.150000000000034</v>
      </c>
      <c r="F78" s="38">
        <v>89.100000000000009</v>
      </c>
      <c r="G78" s="38">
        <v>88.100000000000023</v>
      </c>
      <c r="H78" s="38">
        <v>92.200000000000045</v>
      </c>
      <c r="I78" s="38">
        <v>93.200000000000017</v>
      </c>
      <c r="J78" s="38">
        <v>94.250000000000057</v>
      </c>
      <c r="K78" s="31">
        <v>92.15</v>
      </c>
      <c r="L78" s="31">
        <v>90.1</v>
      </c>
      <c r="M78" s="31">
        <v>110.75931</v>
      </c>
      <c r="N78" s="1"/>
      <c r="O78" s="1"/>
    </row>
    <row r="79" spans="1:15" ht="12.75" customHeight="1">
      <c r="A79" s="33">
        <v>69</v>
      </c>
      <c r="B79" s="58" t="s">
        <v>881</v>
      </c>
      <c r="C79" s="31">
        <v>410.4</v>
      </c>
      <c r="D79" s="38">
        <v>410.8</v>
      </c>
      <c r="E79" s="38">
        <v>404.6</v>
      </c>
      <c r="F79" s="38">
        <v>398.8</v>
      </c>
      <c r="G79" s="38">
        <v>392.6</v>
      </c>
      <c r="H79" s="38">
        <v>416.6</v>
      </c>
      <c r="I79" s="38">
        <v>422.79999999999995</v>
      </c>
      <c r="J79" s="38">
        <v>428.6</v>
      </c>
      <c r="K79" s="31">
        <v>417</v>
      </c>
      <c r="L79" s="31">
        <v>405</v>
      </c>
      <c r="M79" s="31">
        <v>1.7126399999999999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254.7</v>
      </c>
      <c r="D80" s="38">
        <v>254.20000000000002</v>
      </c>
      <c r="E80" s="38">
        <v>252.05</v>
      </c>
      <c r="F80" s="38">
        <v>249.4</v>
      </c>
      <c r="G80" s="38">
        <v>247.25</v>
      </c>
      <c r="H80" s="38">
        <v>256.85000000000002</v>
      </c>
      <c r="I80" s="38">
        <v>259.00000000000006</v>
      </c>
      <c r="J80" s="38">
        <v>261.65000000000003</v>
      </c>
      <c r="K80" s="31">
        <v>256.35000000000002</v>
      </c>
      <c r="L80" s="31">
        <v>251.55</v>
      </c>
      <c r="M80" s="31">
        <v>39.294460000000001</v>
      </c>
      <c r="N80" s="1"/>
      <c r="O80" s="1"/>
    </row>
    <row r="81" spans="1:15" ht="12.75" customHeight="1">
      <c r="A81" s="33">
        <v>71</v>
      </c>
      <c r="B81" s="58" t="s">
        <v>341</v>
      </c>
      <c r="C81" s="31">
        <v>1204.0999999999999</v>
      </c>
      <c r="D81" s="38">
        <v>1213.2166666666665</v>
      </c>
      <c r="E81" s="38">
        <v>1191.883333333333</v>
      </c>
      <c r="F81" s="38">
        <v>1179.6666666666665</v>
      </c>
      <c r="G81" s="38">
        <v>1158.333333333333</v>
      </c>
      <c r="H81" s="38">
        <v>1225.4333333333329</v>
      </c>
      <c r="I81" s="38">
        <v>1246.7666666666664</v>
      </c>
      <c r="J81" s="38">
        <v>1258.9833333333329</v>
      </c>
      <c r="K81" s="31">
        <v>1234.55</v>
      </c>
      <c r="L81" s="31">
        <v>1201</v>
      </c>
      <c r="M81" s="31">
        <v>0.40222999999999998</v>
      </c>
      <c r="N81" s="1"/>
      <c r="O81" s="1"/>
    </row>
    <row r="82" spans="1:15" ht="12.75" customHeight="1">
      <c r="A82" s="33">
        <v>72</v>
      </c>
      <c r="B82" s="58" t="s">
        <v>882</v>
      </c>
      <c r="C82" s="31">
        <v>212.75</v>
      </c>
      <c r="D82" s="38">
        <v>211.2833333333333</v>
      </c>
      <c r="E82" s="38">
        <v>207.6666666666666</v>
      </c>
      <c r="F82" s="38">
        <v>202.58333333333329</v>
      </c>
      <c r="G82" s="38">
        <v>198.96666666666658</v>
      </c>
      <c r="H82" s="38">
        <v>216.36666666666662</v>
      </c>
      <c r="I82" s="38">
        <v>219.98333333333329</v>
      </c>
      <c r="J82" s="38">
        <v>225.06666666666663</v>
      </c>
      <c r="K82" s="31">
        <v>214.9</v>
      </c>
      <c r="L82" s="31">
        <v>206.2</v>
      </c>
      <c r="M82" s="31">
        <v>70.080029999999994</v>
      </c>
      <c r="N82" s="1"/>
      <c r="O82" s="1"/>
    </row>
    <row r="83" spans="1:15" ht="12.75" customHeight="1">
      <c r="A83" s="33">
        <v>73</v>
      </c>
      <c r="B83" s="58" t="s">
        <v>342</v>
      </c>
      <c r="C83" s="31">
        <v>7261.95</v>
      </c>
      <c r="D83" s="38">
        <v>7256.6166666666659</v>
      </c>
      <c r="E83" s="38">
        <v>7207.3333333333321</v>
      </c>
      <c r="F83" s="38">
        <v>7152.7166666666662</v>
      </c>
      <c r="G83" s="38">
        <v>7103.4333333333325</v>
      </c>
      <c r="H83" s="38">
        <v>7311.2333333333318</v>
      </c>
      <c r="I83" s="38">
        <v>7360.5166666666664</v>
      </c>
      <c r="J83" s="38">
        <v>7415.1333333333314</v>
      </c>
      <c r="K83" s="31">
        <v>7305.9</v>
      </c>
      <c r="L83" s="31">
        <v>7202</v>
      </c>
      <c r="M83" s="31">
        <v>6.837E-2</v>
      </c>
      <c r="N83" s="1"/>
      <c r="O83" s="1"/>
    </row>
    <row r="84" spans="1:15" ht="12.75" customHeight="1">
      <c r="A84" s="33">
        <v>74</v>
      </c>
      <c r="B84" s="58" t="s">
        <v>343</v>
      </c>
      <c r="C84" s="31">
        <v>790.4</v>
      </c>
      <c r="D84" s="38">
        <v>786.9</v>
      </c>
      <c r="E84" s="38">
        <v>780.9</v>
      </c>
      <c r="F84" s="38">
        <v>771.4</v>
      </c>
      <c r="G84" s="38">
        <v>765.4</v>
      </c>
      <c r="H84" s="38">
        <v>796.4</v>
      </c>
      <c r="I84" s="38">
        <v>802.4</v>
      </c>
      <c r="J84" s="38">
        <v>811.9</v>
      </c>
      <c r="K84" s="31">
        <v>792.9</v>
      </c>
      <c r="L84" s="31">
        <v>777.4</v>
      </c>
      <c r="M84" s="31">
        <v>0.98641000000000001</v>
      </c>
      <c r="N84" s="1"/>
      <c r="O84" s="1"/>
    </row>
    <row r="85" spans="1:15" ht="12.75" customHeight="1">
      <c r="A85" s="33">
        <v>75</v>
      </c>
      <c r="B85" s="58" t="s">
        <v>345</v>
      </c>
      <c r="C85" s="31">
        <v>480.25</v>
      </c>
      <c r="D85" s="38">
        <v>485.7833333333333</v>
      </c>
      <c r="E85" s="38">
        <v>472.46666666666658</v>
      </c>
      <c r="F85" s="38">
        <v>464.68333333333328</v>
      </c>
      <c r="G85" s="38">
        <v>451.36666666666656</v>
      </c>
      <c r="H85" s="38">
        <v>493.56666666666661</v>
      </c>
      <c r="I85" s="38">
        <v>506.88333333333333</v>
      </c>
      <c r="J85" s="38">
        <v>514.66666666666663</v>
      </c>
      <c r="K85" s="31">
        <v>499.1</v>
      </c>
      <c r="L85" s="31">
        <v>478</v>
      </c>
      <c r="M85" s="31">
        <v>3.48231</v>
      </c>
      <c r="N85" s="1"/>
      <c r="O85" s="1"/>
    </row>
    <row r="86" spans="1:15" ht="12.75" customHeight="1">
      <c r="A86" s="33">
        <v>76</v>
      </c>
      <c r="B86" s="58" t="s">
        <v>83</v>
      </c>
      <c r="C86" s="31">
        <v>19236.25</v>
      </c>
      <c r="D86" s="38">
        <v>19432.100000000002</v>
      </c>
      <c r="E86" s="38">
        <v>18974.200000000004</v>
      </c>
      <c r="F86" s="38">
        <v>18712.150000000001</v>
      </c>
      <c r="G86" s="38">
        <v>18254.250000000004</v>
      </c>
      <c r="H86" s="38">
        <v>19694.150000000005</v>
      </c>
      <c r="I86" s="38">
        <v>20152.050000000007</v>
      </c>
      <c r="J86" s="38">
        <v>20414.100000000006</v>
      </c>
      <c r="K86" s="31">
        <v>19890</v>
      </c>
      <c r="L86" s="31">
        <v>19170.05</v>
      </c>
      <c r="M86" s="31">
        <v>0.2319</v>
      </c>
      <c r="N86" s="1"/>
      <c r="O86" s="1"/>
    </row>
    <row r="87" spans="1:15" ht="12.75" customHeight="1">
      <c r="A87" s="33">
        <v>77</v>
      </c>
      <c r="B87" s="58" t="s">
        <v>85</v>
      </c>
      <c r="C87" s="31">
        <v>386.2</v>
      </c>
      <c r="D87" s="38">
        <v>387.81666666666661</v>
      </c>
      <c r="E87" s="38">
        <v>382.48333333333323</v>
      </c>
      <c r="F87" s="38">
        <v>378.76666666666665</v>
      </c>
      <c r="G87" s="38">
        <v>373.43333333333328</v>
      </c>
      <c r="H87" s="38">
        <v>391.53333333333319</v>
      </c>
      <c r="I87" s="38">
        <v>396.86666666666656</v>
      </c>
      <c r="J87" s="38">
        <v>400.58333333333314</v>
      </c>
      <c r="K87" s="31">
        <v>393.15</v>
      </c>
      <c r="L87" s="31">
        <v>384.1</v>
      </c>
      <c r="M87" s="31">
        <v>36.322690000000001</v>
      </c>
      <c r="N87" s="1"/>
      <c r="O87" s="1"/>
    </row>
    <row r="88" spans="1:15" ht="12.75" customHeight="1">
      <c r="A88" s="33">
        <v>78</v>
      </c>
      <c r="B88" s="58" t="s">
        <v>346</v>
      </c>
      <c r="C88" s="31">
        <v>556.35</v>
      </c>
      <c r="D88" s="38">
        <v>559.98333333333323</v>
      </c>
      <c r="E88" s="38">
        <v>549.96666666666647</v>
      </c>
      <c r="F88" s="38">
        <v>543.58333333333326</v>
      </c>
      <c r="G88" s="38">
        <v>533.56666666666649</v>
      </c>
      <c r="H88" s="38">
        <v>566.36666666666645</v>
      </c>
      <c r="I88" s="38">
        <v>576.3833333333331</v>
      </c>
      <c r="J88" s="38">
        <v>582.76666666666642</v>
      </c>
      <c r="K88" s="31">
        <v>570</v>
      </c>
      <c r="L88" s="31">
        <v>553.6</v>
      </c>
      <c r="M88" s="31">
        <v>1.8402700000000001</v>
      </c>
      <c r="N88" s="1"/>
      <c r="O88" s="1"/>
    </row>
    <row r="89" spans="1:15" ht="12.75" customHeight="1">
      <c r="A89" s="33">
        <v>79</v>
      </c>
      <c r="B89" s="58" t="s">
        <v>86</v>
      </c>
      <c r="C89" s="31">
        <v>5031.8500000000004</v>
      </c>
      <c r="D89" s="38">
        <v>5040.9333333333334</v>
      </c>
      <c r="E89" s="38">
        <v>4982.416666666667</v>
      </c>
      <c r="F89" s="38">
        <v>4932.9833333333336</v>
      </c>
      <c r="G89" s="38">
        <v>4874.4666666666672</v>
      </c>
      <c r="H89" s="38">
        <v>5090.3666666666668</v>
      </c>
      <c r="I89" s="38">
        <v>5148.8833333333332</v>
      </c>
      <c r="J89" s="38">
        <v>5198.3166666666666</v>
      </c>
      <c r="K89" s="31">
        <v>5099.45</v>
      </c>
      <c r="L89" s="31">
        <v>4991.5</v>
      </c>
      <c r="M89" s="31">
        <v>3.0854400000000002</v>
      </c>
      <c r="N89" s="1"/>
      <c r="O89" s="1"/>
    </row>
    <row r="90" spans="1:15" ht="12.75" customHeight="1">
      <c r="A90" s="33">
        <v>80</v>
      </c>
      <c r="B90" s="58" t="s">
        <v>336</v>
      </c>
      <c r="C90" s="31">
        <v>695.7</v>
      </c>
      <c r="D90" s="38">
        <v>698.88333333333333</v>
      </c>
      <c r="E90" s="38">
        <v>689.01666666666665</v>
      </c>
      <c r="F90" s="38">
        <v>682.33333333333337</v>
      </c>
      <c r="G90" s="38">
        <v>672.4666666666667</v>
      </c>
      <c r="H90" s="38">
        <v>705.56666666666661</v>
      </c>
      <c r="I90" s="38">
        <v>715.43333333333317</v>
      </c>
      <c r="J90" s="38">
        <v>722.11666666666656</v>
      </c>
      <c r="K90" s="31">
        <v>708.75</v>
      </c>
      <c r="L90" s="31">
        <v>692.2</v>
      </c>
      <c r="M90" s="31">
        <v>14.1815</v>
      </c>
      <c r="N90" s="1"/>
      <c r="O90" s="1"/>
    </row>
    <row r="91" spans="1:15" ht="12.75" customHeight="1">
      <c r="A91" s="33">
        <v>81</v>
      </c>
      <c r="B91" s="58" t="s">
        <v>88</v>
      </c>
      <c r="C91" s="31">
        <v>345.95</v>
      </c>
      <c r="D91" s="38">
        <v>348.39999999999992</v>
      </c>
      <c r="E91" s="38">
        <v>341.14999999999986</v>
      </c>
      <c r="F91" s="38">
        <v>336.34999999999997</v>
      </c>
      <c r="G91" s="38">
        <v>329.09999999999991</v>
      </c>
      <c r="H91" s="38">
        <v>353.19999999999982</v>
      </c>
      <c r="I91" s="38">
        <v>360.44999999999993</v>
      </c>
      <c r="J91" s="38">
        <v>365.24999999999977</v>
      </c>
      <c r="K91" s="31">
        <v>355.65</v>
      </c>
      <c r="L91" s="31">
        <v>343.6</v>
      </c>
      <c r="M91" s="31">
        <v>18.957789999999999</v>
      </c>
      <c r="N91" s="1"/>
      <c r="O91" s="1"/>
    </row>
    <row r="92" spans="1:15" ht="12.75" customHeight="1">
      <c r="A92" s="33">
        <v>82</v>
      </c>
      <c r="B92" s="58" t="s">
        <v>354</v>
      </c>
      <c r="C92" s="31">
        <v>321.05</v>
      </c>
      <c r="D92" s="38">
        <v>326.33333333333331</v>
      </c>
      <c r="E92" s="38">
        <v>313.76666666666665</v>
      </c>
      <c r="F92" s="38">
        <v>306.48333333333335</v>
      </c>
      <c r="G92" s="38">
        <v>293.91666666666669</v>
      </c>
      <c r="H92" s="38">
        <v>333.61666666666662</v>
      </c>
      <c r="I92" s="38">
        <v>346.18333333333334</v>
      </c>
      <c r="J92" s="38">
        <v>353.46666666666658</v>
      </c>
      <c r="K92" s="31">
        <v>338.9</v>
      </c>
      <c r="L92" s="31">
        <v>319.05</v>
      </c>
      <c r="M92" s="31">
        <v>21.777049999999999</v>
      </c>
      <c r="N92" s="1"/>
      <c r="O92" s="1"/>
    </row>
    <row r="93" spans="1:15" ht="12.75" customHeight="1">
      <c r="A93" s="33">
        <v>83</v>
      </c>
      <c r="B93" s="58" t="s">
        <v>368</v>
      </c>
      <c r="C93" s="31">
        <v>2246.35</v>
      </c>
      <c r="D93" s="38">
        <v>2265.4500000000003</v>
      </c>
      <c r="E93" s="38">
        <v>2220.9000000000005</v>
      </c>
      <c r="F93" s="38">
        <v>2195.4500000000003</v>
      </c>
      <c r="G93" s="38">
        <v>2150.9000000000005</v>
      </c>
      <c r="H93" s="38">
        <v>2290.9000000000005</v>
      </c>
      <c r="I93" s="38">
        <v>2335.4500000000007</v>
      </c>
      <c r="J93" s="38">
        <v>2360.9000000000005</v>
      </c>
      <c r="K93" s="31">
        <v>2310</v>
      </c>
      <c r="L93" s="31">
        <v>2240</v>
      </c>
      <c r="M93" s="31">
        <v>0.69266000000000005</v>
      </c>
      <c r="N93" s="1"/>
      <c r="O93" s="1"/>
    </row>
    <row r="94" spans="1:15" ht="12.75" customHeight="1">
      <c r="A94" s="33">
        <v>84</v>
      </c>
      <c r="B94" s="58" t="s">
        <v>89</v>
      </c>
      <c r="C94" s="31">
        <v>334</v>
      </c>
      <c r="D94" s="38">
        <v>335.16666666666669</v>
      </c>
      <c r="E94" s="38">
        <v>330.83333333333337</v>
      </c>
      <c r="F94" s="38">
        <v>327.66666666666669</v>
      </c>
      <c r="G94" s="38">
        <v>323.33333333333337</v>
      </c>
      <c r="H94" s="38">
        <v>338.33333333333337</v>
      </c>
      <c r="I94" s="38">
        <v>342.66666666666674</v>
      </c>
      <c r="J94" s="38">
        <v>345.83333333333337</v>
      </c>
      <c r="K94" s="31">
        <v>339.5</v>
      </c>
      <c r="L94" s="31">
        <v>332</v>
      </c>
      <c r="M94" s="31">
        <v>100.51541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778.4</v>
      </c>
      <c r="D95" s="38">
        <v>779.16666666666663</v>
      </c>
      <c r="E95" s="38">
        <v>770.48333333333323</v>
      </c>
      <c r="F95" s="38">
        <v>762.56666666666661</v>
      </c>
      <c r="G95" s="38">
        <v>753.88333333333321</v>
      </c>
      <c r="H95" s="38">
        <v>787.08333333333326</v>
      </c>
      <c r="I95" s="38">
        <v>795.76666666666665</v>
      </c>
      <c r="J95" s="38">
        <v>803.68333333333328</v>
      </c>
      <c r="K95" s="31">
        <v>787.85</v>
      </c>
      <c r="L95" s="31">
        <v>771.25</v>
      </c>
      <c r="M95" s="31">
        <v>4.2403500000000003</v>
      </c>
      <c r="N95" s="1"/>
      <c r="O95" s="1"/>
    </row>
    <row r="96" spans="1:15" ht="12.75" customHeight="1">
      <c r="A96" s="33">
        <v>86</v>
      </c>
      <c r="B96" s="58" t="s">
        <v>356</v>
      </c>
      <c r="C96" s="31">
        <v>1182.8499999999999</v>
      </c>
      <c r="D96" s="38">
        <v>1189</v>
      </c>
      <c r="E96" s="38">
        <v>1168.8499999999999</v>
      </c>
      <c r="F96" s="38">
        <v>1154.8499999999999</v>
      </c>
      <c r="G96" s="38">
        <v>1134.6999999999998</v>
      </c>
      <c r="H96" s="38">
        <v>1203</v>
      </c>
      <c r="I96" s="38">
        <v>1223.1500000000001</v>
      </c>
      <c r="J96" s="38">
        <v>1237.1500000000001</v>
      </c>
      <c r="K96" s="31">
        <v>1209.1500000000001</v>
      </c>
      <c r="L96" s="31">
        <v>1175</v>
      </c>
      <c r="M96" s="31">
        <v>0.64666999999999997</v>
      </c>
      <c r="N96" s="1"/>
      <c r="O96" s="1"/>
    </row>
    <row r="97" spans="1:15" ht="12.75" customHeight="1">
      <c r="A97" s="33">
        <v>87</v>
      </c>
      <c r="B97" s="58" t="s">
        <v>357</v>
      </c>
      <c r="C97" s="31">
        <v>126.15</v>
      </c>
      <c r="D97" s="38">
        <v>127.10000000000001</v>
      </c>
      <c r="E97" s="38">
        <v>124.10000000000002</v>
      </c>
      <c r="F97" s="38">
        <v>122.05000000000001</v>
      </c>
      <c r="G97" s="38">
        <v>119.05000000000003</v>
      </c>
      <c r="H97" s="38">
        <v>129.15000000000003</v>
      </c>
      <c r="I97" s="38">
        <v>132.14999999999998</v>
      </c>
      <c r="J97" s="38">
        <v>134.20000000000002</v>
      </c>
      <c r="K97" s="31">
        <v>130.1</v>
      </c>
      <c r="L97" s="31">
        <v>125.05</v>
      </c>
      <c r="M97" s="31">
        <v>12.865600000000001</v>
      </c>
      <c r="N97" s="1"/>
      <c r="O97" s="1"/>
    </row>
    <row r="98" spans="1:15" ht="12.75" customHeight="1">
      <c r="A98" s="33">
        <v>88</v>
      </c>
      <c r="B98" s="58" t="s">
        <v>349</v>
      </c>
      <c r="C98" s="31">
        <v>722.5</v>
      </c>
      <c r="D98" s="38">
        <v>718.26666666666677</v>
      </c>
      <c r="E98" s="38">
        <v>709.88333333333355</v>
      </c>
      <c r="F98" s="38">
        <v>697.26666666666677</v>
      </c>
      <c r="G98" s="38">
        <v>688.88333333333355</v>
      </c>
      <c r="H98" s="38">
        <v>730.88333333333355</v>
      </c>
      <c r="I98" s="38">
        <v>739.26666666666677</v>
      </c>
      <c r="J98" s="38">
        <v>751.88333333333355</v>
      </c>
      <c r="K98" s="31">
        <v>726.65</v>
      </c>
      <c r="L98" s="31">
        <v>705.65</v>
      </c>
      <c r="M98" s="31">
        <v>0.98777000000000004</v>
      </c>
      <c r="N98" s="1"/>
      <c r="O98" s="1"/>
    </row>
    <row r="99" spans="1:15" ht="12.75" customHeight="1">
      <c r="A99" s="33">
        <v>89</v>
      </c>
      <c r="B99" s="58" t="s">
        <v>360</v>
      </c>
      <c r="C99" s="31">
        <v>1207.25</v>
      </c>
      <c r="D99" s="38">
        <v>1207.0833333333333</v>
      </c>
      <c r="E99" s="38">
        <v>1188.2166666666665</v>
      </c>
      <c r="F99" s="38">
        <v>1169.1833333333332</v>
      </c>
      <c r="G99" s="38">
        <v>1150.3166666666664</v>
      </c>
      <c r="H99" s="38">
        <v>1226.1166666666666</v>
      </c>
      <c r="I99" s="38">
        <v>1244.9833333333333</v>
      </c>
      <c r="J99" s="38">
        <v>1264.0166666666667</v>
      </c>
      <c r="K99" s="31">
        <v>1225.95</v>
      </c>
      <c r="L99" s="31">
        <v>1188.05</v>
      </c>
      <c r="M99" s="31">
        <v>13.34915</v>
      </c>
      <c r="N99" s="1"/>
      <c r="O99" s="1"/>
    </row>
    <row r="100" spans="1:15" ht="12.75" customHeight="1">
      <c r="A100" s="33">
        <v>90</v>
      </c>
      <c r="B100" s="58" t="s">
        <v>358</v>
      </c>
      <c r="C100" s="31">
        <v>2515.5500000000002</v>
      </c>
      <c r="D100" s="38">
        <v>2509.1833333333334</v>
      </c>
      <c r="E100" s="38">
        <v>2376.3666666666668</v>
      </c>
      <c r="F100" s="38">
        <v>2237.1833333333334</v>
      </c>
      <c r="G100" s="38">
        <v>2104.3666666666668</v>
      </c>
      <c r="H100" s="38">
        <v>2648.3666666666668</v>
      </c>
      <c r="I100" s="38">
        <v>2781.1833333333334</v>
      </c>
      <c r="J100" s="38">
        <v>2920.3666666666668</v>
      </c>
      <c r="K100" s="31">
        <v>2642</v>
      </c>
      <c r="L100" s="31">
        <v>2370</v>
      </c>
      <c r="M100" s="31">
        <v>31.656279999999999</v>
      </c>
      <c r="N100" s="1"/>
      <c r="O100" s="1"/>
    </row>
    <row r="101" spans="1:15" ht="12.75" customHeight="1">
      <c r="A101" s="33">
        <v>91</v>
      </c>
      <c r="B101" s="58" t="s">
        <v>359</v>
      </c>
      <c r="C101" s="31">
        <v>30.7</v>
      </c>
      <c r="D101" s="38">
        <v>31.016666666666666</v>
      </c>
      <c r="E101" s="38">
        <v>30.18333333333333</v>
      </c>
      <c r="F101" s="38">
        <v>29.666666666666664</v>
      </c>
      <c r="G101" s="38">
        <v>28.833333333333329</v>
      </c>
      <c r="H101" s="38">
        <v>31.533333333333331</v>
      </c>
      <c r="I101" s="38">
        <v>32.366666666666667</v>
      </c>
      <c r="J101" s="38">
        <v>32.883333333333333</v>
      </c>
      <c r="K101" s="31">
        <v>31.85</v>
      </c>
      <c r="L101" s="31">
        <v>30.5</v>
      </c>
      <c r="M101" s="31">
        <v>149.71471</v>
      </c>
      <c r="N101" s="1"/>
      <c r="O101" s="1"/>
    </row>
    <row r="102" spans="1:15" ht="12.75" customHeight="1">
      <c r="A102" s="33">
        <v>92</v>
      </c>
      <c r="B102" s="58" t="s">
        <v>361</v>
      </c>
      <c r="C102" s="31">
        <v>681.8</v>
      </c>
      <c r="D102" s="38">
        <v>678.66666666666663</v>
      </c>
      <c r="E102" s="38">
        <v>664.38333333333321</v>
      </c>
      <c r="F102" s="38">
        <v>646.96666666666658</v>
      </c>
      <c r="G102" s="38">
        <v>632.68333333333317</v>
      </c>
      <c r="H102" s="38">
        <v>696.08333333333326</v>
      </c>
      <c r="I102" s="38">
        <v>710.36666666666679</v>
      </c>
      <c r="J102" s="38">
        <v>727.7833333333333</v>
      </c>
      <c r="K102" s="31">
        <v>692.95</v>
      </c>
      <c r="L102" s="31">
        <v>661.25</v>
      </c>
      <c r="M102" s="31">
        <v>2.6638799999999998</v>
      </c>
      <c r="N102" s="1"/>
      <c r="O102" s="1"/>
    </row>
    <row r="103" spans="1:15" ht="12.75" customHeight="1">
      <c r="A103" s="33">
        <v>93</v>
      </c>
      <c r="B103" s="58" t="s">
        <v>362</v>
      </c>
      <c r="C103" s="31">
        <v>901.7</v>
      </c>
      <c r="D103" s="38">
        <v>907.05000000000007</v>
      </c>
      <c r="E103" s="38">
        <v>886.15000000000009</v>
      </c>
      <c r="F103" s="38">
        <v>870.6</v>
      </c>
      <c r="G103" s="38">
        <v>849.7</v>
      </c>
      <c r="H103" s="38">
        <v>922.60000000000014</v>
      </c>
      <c r="I103" s="38">
        <v>943.5</v>
      </c>
      <c r="J103" s="38">
        <v>959.05000000000018</v>
      </c>
      <c r="K103" s="31">
        <v>927.95</v>
      </c>
      <c r="L103" s="31">
        <v>891.5</v>
      </c>
      <c r="M103" s="31">
        <v>1.94753</v>
      </c>
      <c r="N103" s="1"/>
      <c r="O103" s="1"/>
    </row>
    <row r="104" spans="1:15" ht="12.75" customHeight="1">
      <c r="A104" s="33">
        <v>94</v>
      </c>
      <c r="B104" s="58" t="s">
        <v>363</v>
      </c>
      <c r="C104" s="31">
        <v>7515.25</v>
      </c>
      <c r="D104" s="38">
        <v>7557.25</v>
      </c>
      <c r="E104" s="38">
        <v>7420.5</v>
      </c>
      <c r="F104" s="38">
        <v>7325.75</v>
      </c>
      <c r="G104" s="38">
        <v>7189</v>
      </c>
      <c r="H104" s="38">
        <v>7652</v>
      </c>
      <c r="I104" s="38">
        <v>7788.75</v>
      </c>
      <c r="J104" s="38">
        <v>7883.5</v>
      </c>
      <c r="K104" s="31">
        <v>7694</v>
      </c>
      <c r="L104" s="31">
        <v>7462.5</v>
      </c>
      <c r="M104" s="31">
        <v>8.5190000000000002E-2</v>
      </c>
      <c r="N104" s="1"/>
      <c r="O104" s="1"/>
    </row>
    <row r="105" spans="1:15" ht="12.75" customHeight="1">
      <c r="A105" s="33">
        <v>95</v>
      </c>
      <c r="B105" s="58" t="s">
        <v>350</v>
      </c>
      <c r="C105" s="31">
        <v>75.150000000000006</v>
      </c>
      <c r="D105" s="38">
        <v>75.216666666666654</v>
      </c>
      <c r="E105" s="38">
        <v>74.633333333333312</v>
      </c>
      <c r="F105" s="38">
        <v>74.11666666666666</v>
      </c>
      <c r="G105" s="38">
        <v>73.533333333333317</v>
      </c>
      <c r="H105" s="38">
        <v>75.733333333333306</v>
      </c>
      <c r="I105" s="38">
        <v>76.316666666666649</v>
      </c>
      <c r="J105" s="38">
        <v>76.8333333333333</v>
      </c>
      <c r="K105" s="31">
        <v>75.8</v>
      </c>
      <c r="L105" s="31">
        <v>74.7</v>
      </c>
      <c r="M105" s="31">
        <v>17.460039999999999</v>
      </c>
      <c r="N105" s="1"/>
      <c r="O105" s="1"/>
    </row>
    <row r="106" spans="1:15" ht="12.75" customHeight="1">
      <c r="A106" s="33">
        <v>96</v>
      </c>
      <c r="B106" s="58" t="s">
        <v>355</v>
      </c>
      <c r="C106" s="31">
        <v>770.35</v>
      </c>
      <c r="D106" s="38">
        <v>772.7166666666667</v>
      </c>
      <c r="E106" s="38">
        <v>760.98333333333335</v>
      </c>
      <c r="F106" s="38">
        <v>751.61666666666667</v>
      </c>
      <c r="G106" s="38">
        <v>739.88333333333333</v>
      </c>
      <c r="H106" s="38">
        <v>782.08333333333337</v>
      </c>
      <c r="I106" s="38">
        <v>793.81666666666672</v>
      </c>
      <c r="J106" s="38">
        <v>803.18333333333339</v>
      </c>
      <c r="K106" s="31">
        <v>784.45</v>
      </c>
      <c r="L106" s="31">
        <v>763.35</v>
      </c>
      <c r="M106" s="31">
        <v>1.19072</v>
      </c>
      <c r="N106" s="1"/>
      <c r="O106" s="1"/>
    </row>
    <row r="107" spans="1:15" ht="12.75" customHeight="1">
      <c r="A107" s="33">
        <v>97</v>
      </c>
      <c r="B107" s="58" t="s">
        <v>351</v>
      </c>
      <c r="C107" s="31">
        <v>388.65</v>
      </c>
      <c r="D107" s="38">
        <v>386.11666666666662</v>
      </c>
      <c r="E107" s="38">
        <v>382.43333333333322</v>
      </c>
      <c r="F107" s="38">
        <v>376.21666666666658</v>
      </c>
      <c r="G107" s="38">
        <v>372.53333333333319</v>
      </c>
      <c r="H107" s="38">
        <v>392.33333333333326</v>
      </c>
      <c r="I107" s="38">
        <v>396.01666666666665</v>
      </c>
      <c r="J107" s="38">
        <v>402.23333333333329</v>
      </c>
      <c r="K107" s="31">
        <v>389.8</v>
      </c>
      <c r="L107" s="31">
        <v>379.9</v>
      </c>
      <c r="M107" s="31">
        <v>18.94464</v>
      </c>
      <c r="N107" s="1"/>
      <c r="O107" s="1"/>
    </row>
    <row r="108" spans="1:15" ht="12.75" customHeight="1">
      <c r="A108" s="33">
        <v>98</v>
      </c>
      <c r="B108" s="58" t="s">
        <v>364</v>
      </c>
      <c r="C108" s="31">
        <v>450.55</v>
      </c>
      <c r="D108" s="38">
        <v>451.55</v>
      </c>
      <c r="E108" s="38">
        <v>441.20000000000005</v>
      </c>
      <c r="F108" s="38">
        <v>431.85</v>
      </c>
      <c r="G108" s="38">
        <v>421.50000000000006</v>
      </c>
      <c r="H108" s="38">
        <v>460.90000000000003</v>
      </c>
      <c r="I108" s="38">
        <v>471.25000000000006</v>
      </c>
      <c r="J108" s="38">
        <v>480.6</v>
      </c>
      <c r="K108" s="31">
        <v>461.9</v>
      </c>
      <c r="L108" s="31">
        <v>442.2</v>
      </c>
      <c r="M108" s="31">
        <v>2.0455899999999998</v>
      </c>
      <c r="N108" s="1"/>
      <c r="O108" s="1"/>
    </row>
    <row r="109" spans="1:15" ht="12.75" customHeight="1">
      <c r="A109" s="33">
        <v>99</v>
      </c>
      <c r="B109" s="58" t="s">
        <v>91</v>
      </c>
      <c r="C109" s="31">
        <v>273.85000000000002</v>
      </c>
      <c r="D109" s="38">
        <v>273.53333333333336</v>
      </c>
      <c r="E109" s="38">
        <v>271.81666666666672</v>
      </c>
      <c r="F109" s="38">
        <v>269.78333333333336</v>
      </c>
      <c r="G109" s="38">
        <v>268.06666666666672</v>
      </c>
      <c r="H109" s="38">
        <v>275.56666666666672</v>
      </c>
      <c r="I109" s="38">
        <v>277.2833333333333</v>
      </c>
      <c r="J109" s="38">
        <v>279.31666666666672</v>
      </c>
      <c r="K109" s="31">
        <v>275.25</v>
      </c>
      <c r="L109" s="31">
        <v>271.5</v>
      </c>
      <c r="M109" s="31">
        <v>8.6827100000000002</v>
      </c>
      <c r="N109" s="1"/>
      <c r="O109" s="1"/>
    </row>
    <row r="110" spans="1:15" ht="12.75" customHeight="1">
      <c r="A110" s="33">
        <v>100</v>
      </c>
      <c r="B110" s="58" t="s">
        <v>365</v>
      </c>
      <c r="C110" s="31">
        <v>439.4</v>
      </c>
      <c r="D110" s="38">
        <v>441.61666666666662</v>
      </c>
      <c r="E110" s="38">
        <v>434.93333333333322</v>
      </c>
      <c r="F110" s="38">
        <v>430.46666666666658</v>
      </c>
      <c r="G110" s="38">
        <v>423.78333333333319</v>
      </c>
      <c r="H110" s="38">
        <v>446.08333333333326</v>
      </c>
      <c r="I110" s="38">
        <v>452.76666666666665</v>
      </c>
      <c r="J110" s="38">
        <v>457.23333333333329</v>
      </c>
      <c r="K110" s="31">
        <v>448.3</v>
      </c>
      <c r="L110" s="31">
        <v>437.15</v>
      </c>
      <c r="M110" s="31">
        <v>0.75812999999999997</v>
      </c>
      <c r="N110" s="1"/>
      <c r="O110" s="1"/>
    </row>
    <row r="111" spans="1:15" ht="12.75" customHeight="1">
      <c r="A111" s="33">
        <v>101</v>
      </c>
      <c r="B111" s="58" t="s">
        <v>92</v>
      </c>
      <c r="C111" s="31">
        <v>1151.3499999999999</v>
      </c>
      <c r="D111" s="38">
        <v>1161.9833333333333</v>
      </c>
      <c r="E111" s="38">
        <v>1130.7666666666667</v>
      </c>
      <c r="F111" s="38">
        <v>1110.1833333333334</v>
      </c>
      <c r="G111" s="38">
        <v>1078.9666666666667</v>
      </c>
      <c r="H111" s="38">
        <v>1182.5666666666666</v>
      </c>
      <c r="I111" s="38">
        <v>1213.7833333333333</v>
      </c>
      <c r="J111" s="38">
        <v>1234.3666666666666</v>
      </c>
      <c r="K111" s="31">
        <v>1193.2</v>
      </c>
      <c r="L111" s="31">
        <v>1141.4000000000001</v>
      </c>
      <c r="M111" s="31">
        <v>18.557649999999999</v>
      </c>
      <c r="N111" s="1"/>
      <c r="O111" s="1"/>
    </row>
    <row r="112" spans="1:15" ht="12.75" customHeight="1">
      <c r="A112" s="33">
        <v>102</v>
      </c>
      <c r="B112" s="58" t="s">
        <v>366</v>
      </c>
      <c r="C112" s="31">
        <v>931.5</v>
      </c>
      <c r="D112" s="38">
        <v>931.88333333333321</v>
      </c>
      <c r="E112" s="38">
        <v>916.6666666666664</v>
      </c>
      <c r="F112" s="38">
        <v>901.83333333333314</v>
      </c>
      <c r="G112" s="38">
        <v>886.61666666666633</v>
      </c>
      <c r="H112" s="38">
        <v>946.71666666666647</v>
      </c>
      <c r="I112" s="38">
        <v>961.93333333333317</v>
      </c>
      <c r="J112" s="38">
        <v>976.76666666666654</v>
      </c>
      <c r="K112" s="31">
        <v>947.1</v>
      </c>
      <c r="L112" s="31">
        <v>917.05</v>
      </c>
      <c r="M112" s="31">
        <v>1.76983</v>
      </c>
      <c r="N112" s="1"/>
      <c r="O112" s="1"/>
    </row>
    <row r="113" spans="1:15" ht="12.75" customHeight="1">
      <c r="A113" s="33">
        <v>103</v>
      </c>
      <c r="B113" s="58" t="s">
        <v>877</v>
      </c>
      <c r="C113" s="31">
        <v>530.25</v>
      </c>
      <c r="D113" s="38">
        <v>532.08333333333337</v>
      </c>
      <c r="E113" s="38">
        <v>523.56666666666672</v>
      </c>
      <c r="F113" s="38">
        <v>516.88333333333333</v>
      </c>
      <c r="G113" s="38">
        <v>508.36666666666667</v>
      </c>
      <c r="H113" s="38">
        <v>538.76666666666677</v>
      </c>
      <c r="I113" s="38">
        <v>547.28333333333342</v>
      </c>
      <c r="J113" s="38">
        <v>553.96666666666681</v>
      </c>
      <c r="K113" s="31">
        <v>540.6</v>
      </c>
      <c r="L113" s="31">
        <v>525.4</v>
      </c>
      <c r="M113" s="31">
        <v>3.3178700000000001</v>
      </c>
      <c r="N113" s="1"/>
      <c r="O113" s="1"/>
    </row>
    <row r="114" spans="1:15" ht="12.75" customHeight="1">
      <c r="A114" s="33">
        <v>104</v>
      </c>
      <c r="B114" s="58" t="s">
        <v>93</v>
      </c>
      <c r="C114" s="31">
        <v>1016.7</v>
      </c>
      <c r="D114" s="38">
        <v>1018.5666666666666</v>
      </c>
      <c r="E114" s="38">
        <v>1011.1333333333332</v>
      </c>
      <c r="F114" s="38">
        <v>1005.5666666666666</v>
      </c>
      <c r="G114" s="38">
        <v>998.13333333333321</v>
      </c>
      <c r="H114" s="38">
        <v>1024.1333333333332</v>
      </c>
      <c r="I114" s="38">
        <v>1031.5666666666666</v>
      </c>
      <c r="J114" s="38">
        <v>1037.1333333333332</v>
      </c>
      <c r="K114" s="31">
        <v>1026</v>
      </c>
      <c r="L114" s="31">
        <v>1013</v>
      </c>
      <c r="M114" s="31">
        <v>11.429880000000001</v>
      </c>
      <c r="N114" s="1"/>
      <c r="O114" s="1"/>
    </row>
    <row r="115" spans="1:15" ht="12.75" customHeight="1">
      <c r="A115" s="33">
        <v>105</v>
      </c>
      <c r="B115" s="58" t="s">
        <v>274</v>
      </c>
      <c r="C115" s="31">
        <v>1353.5</v>
      </c>
      <c r="D115" s="38">
        <v>1355.6666666666667</v>
      </c>
      <c r="E115" s="38">
        <v>1341.3333333333335</v>
      </c>
      <c r="F115" s="38">
        <v>1329.1666666666667</v>
      </c>
      <c r="G115" s="38">
        <v>1314.8333333333335</v>
      </c>
      <c r="H115" s="38">
        <v>1367.8333333333335</v>
      </c>
      <c r="I115" s="38">
        <v>1382.166666666667</v>
      </c>
      <c r="J115" s="38">
        <v>1394.3333333333335</v>
      </c>
      <c r="K115" s="31">
        <v>1370</v>
      </c>
      <c r="L115" s="31">
        <v>1343.5</v>
      </c>
      <c r="M115" s="31">
        <v>0.60565999999999998</v>
      </c>
      <c r="N115" s="1"/>
      <c r="O115" s="1"/>
    </row>
    <row r="116" spans="1:15" ht="12.75" customHeight="1">
      <c r="A116" s="33">
        <v>106</v>
      </c>
      <c r="B116" s="58" t="s">
        <v>94</v>
      </c>
      <c r="C116" s="31">
        <v>233.75</v>
      </c>
      <c r="D116" s="38">
        <v>234.06666666666669</v>
      </c>
      <c r="E116" s="38">
        <v>232.53333333333339</v>
      </c>
      <c r="F116" s="38">
        <v>231.31666666666669</v>
      </c>
      <c r="G116" s="38">
        <v>229.78333333333339</v>
      </c>
      <c r="H116" s="38">
        <v>235.28333333333339</v>
      </c>
      <c r="I116" s="38">
        <v>236.81666666666669</v>
      </c>
      <c r="J116" s="38">
        <v>238.03333333333339</v>
      </c>
      <c r="K116" s="31">
        <v>235.6</v>
      </c>
      <c r="L116" s="31">
        <v>232.85</v>
      </c>
      <c r="M116" s="31">
        <v>62.2318</v>
      </c>
      <c r="N116" s="1"/>
      <c r="O116" s="1"/>
    </row>
    <row r="117" spans="1:15" ht="12.75" customHeight="1">
      <c r="A117" s="33">
        <v>107</v>
      </c>
      <c r="B117" s="58" t="s">
        <v>367</v>
      </c>
      <c r="C117" s="31">
        <v>582.6</v>
      </c>
      <c r="D117" s="38">
        <v>580.66666666666663</v>
      </c>
      <c r="E117" s="38">
        <v>572.5333333333333</v>
      </c>
      <c r="F117" s="38">
        <v>562.4666666666667</v>
      </c>
      <c r="G117" s="38">
        <v>554.33333333333337</v>
      </c>
      <c r="H117" s="38">
        <v>590.73333333333323</v>
      </c>
      <c r="I117" s="38">
        <v>598.86666666666667</v>
      </c>
      <c r="J117" s="38">
        <v>608.93333333333317</v>
      </c>
      <c r="K117" s="31">
        <v>588.79999999999995</v>
      </c>
      <c r="L117" s="31">
        <v>570.6</v>
      </c>
      <c r="M117" s="31">
        <v>15.00516</v>
      </c>
      <c r="N117" s="1"/>
      <c r="O117" s="1"/>
    </row>
    <row r="118" spans="1:15" ht="12.75" customHeight="1">
      <c r="A118" s="33">
        <v>108</v>
      </c>
      <c r="B118" s="58" t="s">
        <v>95</v>
      </c>
      <c r="C118" s="31">
        <v>4611.3</v>
      </c>
      <c r="D118" s="38">
        <v>4646.0999999999995</v>
      </c>
      <c r="E118" s="38">
        <v>4565.1999999999989</v>
      </c>
      <c r="F118" s="38">
        <v>4519.0999999999995</v>
      </c>
      <c r="G118" s="38">
        <v>4438.1999999999989</v>
      </c>
      <c r="H118" s="38">
        <v>4692.1999999999989</v>
      </c>
      <c r="I118" s="38">
        <v>4773.0999999999985</v>
      </c>
      <c r="J118" s="38">
        <v>4819.1999999999989</v>
      </c>
      <c r="K118" s="31">
        <v>4727</v>
      </c>
      <c r="L118" s="31">
        <v>4600</v>
      </c>
      <c r="M118" s="31">
        <v>1.3934</v>
      </c>
      <c r="N118" s="1"/>
      <c r="O118" s="1"/>
    </row>
    <row r="119" spans="1:15" ht="12.75" customHeight="1">
      <c r="A119" s="33">
        <v>109</v>
      </c>
      <c r="B119" s="58" t="s">
        <v>96</v>
      </c>
      <c r="C119" s="31">
        <v>1779.35</v>
      </c>
      <c r="D119" s="38">
        <v>1773.3666666666668</v>
      </c>
      <c r="E119" s="38">
        <v>1759.6333333333337</v>
      </c>
      <c r="F119" s="38">
        <v>1739.916666666667</v>
      </c>
      <c r="G119" s="38">
        <v>1726.1833333333338</v>
      </c>
      <c r="H119" s="38">
        <v>1793.0833333333335</v>
      </c>
      <c r="I119" s="38">
        <v>1806.8166666666666</v>
      </c>
      <c r="J119" s="38">
        <v>1826.5333333333333</v>
      </c>
      <c r="K119" s="31">
        <v>1787.1</v>
      </c>
      <c r="L119" s="31">
        <v>1753.65</v>
      </c>
      <c r="M119" s="31">
        <v>6.68079</v>
      </c>
      <c r="N119" s="1"/>
      <c r="O119" s="1"/>
    </row>
    <row r="120" spans="1:15" ht="12.75" customHeight="1">
      <c r="A120" s="33">
        <v>110</v>
      </c>
      <c r="B120" s="58" t="s">
        <v>97</v>
      </c>
      <c r="C120" s="31">
        <v>671.65</v>
      </c>
      <c r="D120" s="38">
        <v>668.5333333333333</v>
      </c>
      <c r="E120" s="38">
        <v>662.11666666666656</v>
      </c>
      <c r="F120" s="38">
        <v>652.58333333333326</v>
      </c>
      <c r="G120" s="38">
        <v>646.16666666666652</v>
      </c>
      <c r="H120" s="38">
        <v>678.06666666666661</v>
      </c>
      <c r="I120" s="38">
        <v>684.48333333333335</v>
      </c>
      <c r="J120" s="38">
        <v>694.01666666666665</v>
      </c>
      <c r="K120" s="31">
        <v>674.95</v>
      </c>
      <c r="L120" s="31">
        <v>659</v>
      </c>
      <c r="M120" s="31">
        <v>5.8471299999999999</v>
      </c>
      <c r="N120" s="1"/>
      <c r="O120" s="1"/>
    </row>
    <row r="121" spans="1:15" ht="12.75" customHeight="1">
      <c r="A121" s="33">
        <v>111</v>
      </c>
      <c r="B121" s="58" t="s">
        <v>98</v>
      </c>
      <c r="C121" s="31">
        <v>960.7</v>
      </c>
      <c r="D121" s="38">
        <v>958.41666666666663</v>
      </c>
      <c r="E121" s="38">
        <v>953.38333333333321</v>
      </c>
      <c r="F121" s="38">
        <v>946.06666666666661</v>
      </c>
      <c r="G121" s="38">
        <v>941.03333333333319</v>
      </c>
      <c r="H121" s="38">
        <v>965.73333333333323</v>
      </c>
      <c r="I121" s="38">
        <v>970.76666666666677</v>
      </c>
      <c r="J121" s="38">
        <v>978.08333333333326</v>
      </c>
      <c r="K121" s="31">
        <v>963.45</v>
      </c>
      <c r="L121" s="31">
        <v>951.1</v>
      </c>
      <c r="M121" s="31">
        <v>2.9238200000000001</v>
      </c>
      <c r="N121" s="1"/>
      <c r="O121" s="1"/>
    </row>
    <row r="122" spans="1:15" ht="12.75" customHeight="1">
      <c r="A122" s="33">
        <v>112</v>
      </c>
      <c r="B122" s="58" t="s">
        <v>883</v>
      </c>
      <c r="C122" s="31">
        <v>3972.15</v>
      </c>
      <c r="D122" s="38">
        <v>3975.3833333333332</v>
      </c>
      <c r="E122" s="38">
        <v>3922.7666666666664</v>
      </c>
      <c r="F122" s="38">
        <v>3873.3833333333332</v>
      </c>
      <c r="G122" s="38">
        <v>3820.7666666666664</v>
      </c>
      <c r="H122" s="38">
        <v>4024.7666666666664</v>
      </c>
      <c r="I122" s="38">
        <v>4077.3833333333332</v>
      </c>
      <c r="J122" s="38">
        <v>4126.7666666666664</v>
      </c>
      <c r="K122" s="31">
        <v>4028</v>
      </c>
      <c r="L122" s="31">
        <v>3926</v>
      </c>
      <c r="M122" s="31">
        <v>0.27639999999999998</v>
      </c>
      <c r="N122" s="1"/>
      <c r="O122" s="1"/>
    </row>
    <row r="123" spans="1:15" ht="12.75" customHeight="1">
      <c r="A123" s="33">
        <v>113</v>
      </c>
      <c r="B123" s="58" t="s">
        <v>369</v>
      </c>
      <c r="C123" s="31">
        <v>1269.25</v>
      </c>
      <c r="D123" s="38">
        <v>1276.0833333333333</v>
      </c>
      <c r="E123" s="38">
        <v>1253.1666666666665</v>
      </c>
      <c r="F123" s="38">
        <v>1237.0833333333333</v>
      </c>
      <c r="G123" s="38">
        <v>1214.1666666666665</v>
      </c>
      <c r="H123" s="38">
        <v>1292.1666666666665</v>
      </c>
      <c r="I123" s="38">
        <v>1315.083333333333</v>
      </c>
      <c r="J123" s="38">
        <v>1331.1666666666665</v>
      </c>
      <c r="K123" s="31">
        <v>1299</v>
      </c>
      <c r="L123" s="31">
        <v>1260</v>
      </c>
      <c r="M123" s="31">
        <v>3.5081699999999998</v>
      </c>
      <c r="N123" s="1"/>
      <c r="O123" s="1"/>
    </row>
    <row r="124" spans="1:15" ht="12.75" customHeight="1">
      <c r="A124" s="33">
        <v>114</v>
      </c>
      <c r="B124" s="58" t="s">
        <v>352</v>
      </c>
      <c r="C124" s="31">
        <v>3824.25</v>
      </c>
      <c r="D124" s="38">
        <v>3840.7666666666664</v>
      </c>
      <c r="E124" s="38">
        <v>3770.5333333333328</v>
      </c>
      <c r="F124" s="38">
        <v>3716.8166666666666</v>
      </c>
      <c r="G124" s="38">
        <v>3646.583333333333</v>
      </c>
      <c r="H124" s="38">
        <v>3894.4833333333327</v>
      </c>
      <c r="I124" s="38">
        <v>3964.7166666666662</v>
      </c>
      <c r="J124" s="38">
        <v>4018.4333333333325</v>
      </c>
      <c r="K124" s="31">
        <v>3911</v>
      </c>
      <c r="L124" s="31">
        <v>3787.05</v>
      </c>
      <c r="M124" s="31">
        <v>0.87619000000000002</v>
      </c>
      <c r="N124" s="1"/>
      <c r="O124" s="1"/>
    </row>
    <row r="125" spans="1:15" ht="12.75" customHeight="1">
      <c r="A125" s="33">
        <v>115</v>
      </c>
      <c r="B125" s="58" t="s">
        <v>99</v>
      </c>
      <c r="C125" s="31">
        <v>290.75</v>
      </c>
      <c r="D125" s="38">
        <v>290.18333333333334</v>
      </c>
      <c r="E125" s="38">
        <v>286.56666666666666</v>
      </c>
      <c r="F125" s="38">
        <v>282.38333333333333</v>
      </c>
      <c r="G125" s="38">
        <v>278.76666666666665</v>
      </c>
      <c r="H125" s="38">
        <v>294.36666666666667</v>
      </c>
      <c r="I125" s="38">
        <v>297.98333333333335</v>
      </c>
      <c r="J125" s="38">
        <v>302.16666666666669</v>
      </c>
      <c r="K125" s="31">
        <v>293.8</v>
      </c>
      <c r="L125" s="31">
        <v>286</v>
      </c>
      <c r="M125" s="31">
        <v>29.952449999999999</v>
      </c>
      <c r="N125" s="1"/>
      <c r="O125" s="1"/>
    </row>
    <row r="126" spans="1:15" ht="12.75" customHeight="1">
      <c r="A126" s="33">
        <v>116</v>
      </c>
      <c r="B126" s="58" t="s">
        <v>353</v>
      </c>
      <c r="C126" s="31">
        <v>291</v>
      </c>
      <c r="D126" s="38">
        <v>292.08333333333331</v>
      </c>
      <c r="E126" s="38">
        <v>288.16666666666663</v>
      </c>
      <c r="F126" s="38">
        <v>285.33333333333331</v>
      </c>
      <c r="G126" s="38">
        <v>281.41666666666663</v>
      </c>
      <c r="H126" s="38">
        <v>294.91666666666663</v>
      </c>
      <c r="I126" s="38">
        <v>298.83333333333326</v>
      </c>
      <c r="J126" s="38">
        <v>301.66666666666663</v>
      </c>
      <c r="K126" s="31">
        <v>296</v>
      </c>
      <c r="L126" s="31">
        <v>289.25</v>
      </c>
      <c r="M126" s="31">
        <v>3.5879300000000001</v>
      </c>
      <c r="N126" s="1"/>
      <c r="O126" s="1"/>
    </row>
    <row r="127" spans="1:15" ht="12.75" customHeight="1">
      <c r="A127" s="33">
        <v>117</v>
      </c>
      <c r="B127" s="58" t="s">
        <v>100</v>
      </c>
      <c r="C127" s="31">
        <v>128.55000000000001</v>
      </c>
      <c r="D127" s="38">
        <v>129.15</v>
      </c>
      <c r="E127" s="38">
        <v>126.80000000000001</v>
      </c>
      <c r="F127" s="38">
        <v>125.05000000000001</v>
      </c>
      <c r="G127" s="38">
        <v>122.70000000000002</v>
      </c>
      <c r="H127" s="38">
        <v>130.9</v>
      </c>
      <c r="I127" s="38">
        <v>133.24999999999997</v>
      </c>
      <c r="J127" s="38">
        <v>135</v>
      </c>
      <c r="K127" s="31">
        <v>131.5</v>
      </c>
      <c r="L127" s="31">
        <v>127.4</v>
      </c>
      <c r="M127" s="31">
        <v>43.249639999999999</v>
      </c>
      <c r="N127" s="1"/>
      <c r="O127" s="1"/>
    </row>
    <row r="128" spans="1:15" ht="12.75" customHeight="1">
      <c r="A128" s="33">
        <v>118</v>
      </c>
      <c r="B128" s="58" t="s">
        <v>101</v>
      </c>
      <c r="C128" s="31">
        <v>1893.3</v>
      </c>
      <c r="D128" s="38">
        <v>1896.6333333333332</v>
      </c>
      <c r="E128" s="38">
        <v>1883.2666666666664</v>
      </c>
      <c r="F128" s="38">
        <v>1873.2333333333331</v>
      </c>
      <c r="G128" s="38">
        <v>1859.8666666666663</v>
      </c>
      <c r="H128" s="38">
        <v>1906.6666666666665</v>
      </c>
      <c r="I128" s="38">
        <v>1920.0333333333333</v>
      </c>
      <c r="J128" s="38">
        <v>1930.0666666666666</v>
      </c>
      <c r="K128" s="31">
        <v>1910</v>
      </c>
      <c r="L128" s="31">
        <v>1886.6</v>
      </c>
      <c r="M128" s="31">
        <v>4.0308400000000004</v>
      </c>
      <c r="N128" s="1"/>
      <c r="O128" s="1"/>
    </row>
    <row r="129" spans="1:15" ht="12.75" customHeight="1">
      <c r="A129" s="33">
        <v>119</v>
      </c>
      <c r="B129" s="58" t="s">
        <v>370</v>
      </c>
      <c r="C129" s="31">
        <v>1401</v>
      </c>
      <c r="D129" s="38">
        <v>1429.7166666666665</v>
      </c>
      <c r="E129" s="38">
        <v>1363.383333333333</v>
      </c>
      <c r="F129" s="38">
        <v>1325.7666666666664</v>
      </c>
      <c r="G129" s="38">
        <v>1259.4333333333329</v>
      </c>
      <c r="H129" s="38">
        <v>1467.333333333333</v>
      </c>
      <c r="I129" s="38">
        <v>1533.6666666666665</v>
      </c>
      <c r="J129" s="38">
        <v>1571.2833333333331</v>
      </c>
      <c r="K129" s="31">
        <v>1496.05</v>
      </c>
      <c r="L129" s="31">
        <v>1392.1</v>
      </c>
      <c r="M129" s="31">
        <v>4.6870399999999997</v>
      </c>
      <c r="N129" s="1"/>
      <c r="O129" s="1"/>
    </row>
    <row r="130" spans="1:15" ht="12.75" customHeight="1">
      <c r="A130" s="33">
        <v>120</v>
      </c>
      <c r="B130" s="58" t="s">
        <v>102</v>
      </c>
      <c r="C130" s="31">
        <v>572.70000000000005</v>
      </c>
      <c r="D130" s="38">
        <v>571.61666666666667</v>
      </c>
      <c r="E130" s="38">
        <v>567.08333333333337</v>
      </c>
      <c r="F130" s="38">
        <v>561.4666666666667</v>
      </c>
      <c r="G130" s="38">
        <v>556.93333333333339</v>
      </c>
      <c r="H130" s="38">
        <v>577.23333333333335</v>
      </c>
      <c r="I130" s="38">
        <v>581.76666666666665</v>
      </c>
      <c r="J130" s="38">
        <v>587.38333333333333</v>
      </c>
      <c r="K130" s="31">
        <v>576.15</v>
      </c>
      <c r="L130" s="31">
        <v>566</v>
      </c>
      <c r="M130" s="31">
        <v>19.993030000000001</v>
      </c>
      <c r="N130" s="1"/>
      <c r="O130" s="1"/>
    </row>
    <row r="131" spans="1:15" ht="12.75" customHeight="1">
      <c r="A131" s="33">
        <v>121</v>
      </c>
      <c r="B131" s="58" t="s">
        <v>103</v>
      </c>
      <c r="C131" s="31">
        <v>2101.1999999999998</v>
      </c>
      <c r="D131" s="38">
        <v>2116.9166666666665</v>
      </c>
      <c r="E131" s="38">
        <v>2080.4833333333331</v>
      </c>
      <c r="F131" s="38">
        <v>2059.7666666666664</v>
      </c>
      <c r="G131" s="38">
        <v>2023.333333333333</v>
      </c>
      <c r="H131" s="38">
        <v>2137.6333333333332</v>
      </c>
      <c r="I131" s="38">
        <v>2174.0666666666666</v>
      </c>
      <c r="J131" s="38">
        <v>2194.7833333333333</v>
      </c>
      <c r="K131" s="31">
        <v>2153.35</v>
      </c>
      <c r="L131" s="31">
        <v>2096.1999999999998</v>
      </c>
      <c r="M131" s="31">
        <v>3.0607899999999999</v>
      </c>
      <c r="N131" s="1"/>
      <c r="O131" s="1"/>
    </row>
    <row r="132" spans="1:15" ht="12.75" customHeight="1">
      <c r="A132" s="33">
        <v>122</v>
      </c>
      <c r="B132" s="58" t="s">
        <v>884</v>
      </c>
      <c r="C132" s="31">
        <v>1921.5</v>
      </c>
      <c r="D132" s="38">
        <v>1911.3833333333332</v>
      </c>
      <c r="E132" s="38">
        <v>1875.7666666666664</v>
      </c>
      <c r="F132" s="38">
        <v>1830.0333333333333</v>
      </c>
      <c r="G132" s="38">
        <v>1794.4166666666665</v>
      </c>
      <c r="H132" s="38">
        <v>1957.1166666666663</v>
      </c>
      <c r="I132" s="38">
        <v>1992.7333333333331</v>
      </c>
      <c r="J132" s="38">
        <v>2038.4666666666662</v>
      </c>
      <c r="K132" s="31">
        <v>1947</v>
      </c>
      <c r="L132" s="31">
        <v>1865.65</v>
      </c>
      <c r="M132" s="31">
        <v>1.2335400000000001</v>
      </c>
      <c r="N132" s="1"/>
      <c r="O132" s="1"/>
    </row>
    <row r="133" spans="1:15" ht="12.75" customHeight="1">
      <c r="A133" s="33">
        <v>123</v>
      </c>
      <c r="B133" s="58" t="s">
        <v>371</v>
      </c>
      <c r="C133" s="31">
        <v>910.3</v>
      </c>
      <c r="D133" s="38">
        <v>913.76666666666677</v>
      </c>
      <c r="E133" s="38">
        <v>877.53333333333353</v>
      </c>
      <c r="F133" s="38">
        <v>844.76666666666677</v>
      </c>
      <c r="G133" s="38">
        <v>808.53333333333353</v>
      </c>
      <c r="H133" s="38">
        <v>946.53333333333353</v>
      </c>
      <c r="I133" s="38">
        <v>982.76666666666688</v>
      </c>
      <c r="J133" s="38">
        <v>1015.5333333333335</v>
      </c>
      <c r="K133" s="31">
        <v>950</v>
      </c>
      <c r="L133" s="31">
        <v>881</v>
      </c>
      <c r="M133" s="31">
        <v>3.4182199999999998</v>
      </c>
      <c r="N133" s="1"/>
      <c r="O133" s="1"/>
    </row>
    <row r="134" spans="1:15" ht="12.75" customHeight="1">
      <c r="A134" s="33">
        <v>124</v>
      </c>
      <c r="B134" s="58" t="s">
        <v>372</v>
      </c>
      <c r="C134" s="31">
        <v>608.15</v>
      </c>
      <c r="D134" s="38">
        <v>611.08333333333326</v>
      </c>
      <c r="E134" s="38">
        <v>602.36666666666656</v>
      </c>
      <c r="F134" s="38">
        <v>596.58333333333326</v>
      </c>
      <c r="G134" s="38">
        <v>587.86666666666656</v>
      </c>
      <c r="H134" s="38">
        <v>616.86666666666656</v>
      </c>
      <c r="I134" s="38">
        <v>625.58333333333326</v>
      </c>
      <c r="J134" s="38">
        <v>631.36666666666656</v>
      </c>
      <c r="K134" s="31">
        <v>619.79999999999995</v>
      </c>
      <c r="L134" s="31">
        <v>605.29999999999995</v>
      </c>
      <c r="M134" s="31">
        <v>10.36974</v>
      </c>
      <c r="N134" s="1"/>
      <c r="O134" s="1"/>
    </row>
    <row r="135" spans="1:15" ht="12.75" customHeight="1">
      <c r="A135" s="33">
        <v>125</v>
      </c>
      <c r="B135" s="58" t="s">
        <v>104</v>
      </c>
      <c r="C135" s="31">
        <v>1986.85</v>
      </c>
      <c r="D135" s="38">
        <v>2015.0666666666666</v>
      </c>
      <c r="E135" s="38">
        <v>1947.7833333333333</v>
      </c>
      <c r="F135" s="38">
        <v>1908.7166666666667</v>
      </c>
      <c r="G135" s="38">
        <v>1841.4333333333334</v>
      </c>
      <c r="H135" s="38">
        <v>2054.1333333333332</v>
      </c>
      <c r="I135" s="38">
        <v>2121.4166666666661</v>
      </c>
      <c r="J135" s="38">
        <v>2160.4833333333331</v>
      </c>
      <c r="K135" s="31">
        <v>2082.35</v>
      </c>
      <c r="L135" s="31">
        <v>1976</v>
      </c>
      <c r="M135" s="31">
        <v>8.0432600000000001</v>
      </c>
      <c r="N135" s="1"/>
      <c r="O135" s="1"/>
    </row>
    <row r="136" spans="1:15" ht="12.75" customHeight="1">
      <c r="A136" s="33">
        <v>126</v>
      </c>
      <c r="B136" s="58" t="s">
        <v>275</v>
      </c>
      <c r="C136" s="31">
        <v>398.7</v>
      </c>
      <c r="D136" s="38">
        <v>400.98333333333335</v>
      </c>
      <c r="E136" s="38">
        <v>394.76666666666671</v>
      </c>
      <c r="F136" s="38">
        <v>390.83333333333337</v>
      </c>
      <c r="G136" s="38">
        <v>384.61666666666673</v>
      </c>
      <c r="H136" s="38">
        <v>404.91666666666669</v>
      </c>
      <c r="I136" s="38">
        <v>411.13333333333338</v>
      </c>
      <c r="J136" s="38">
        <v>415.06666666666666</v>
      </c>
      <c r="K136" s="31">
        <v>407.2</v>
      </c>
      <c r="L136" s="31">
        <v>397.05</v>
      </c>
      <c r="M136" s="31">
        <v>20.728339999999999</v>
      </c>
      <c r="N136" s="1"/>
      <c r="O136" s="1"/>
    </row>
    <row r="137" spans="1:15" ht="12.75" customHeight="1">
      <c r="A137" s="33">
        <v>127</v>
      </c>
      <c r="B137" s="58" t="s">
        <v>105</v>
      </c>
      <c r="C137" s="31">
        <v>241.95</v>
      </c>
      <c r="D137" s="38">
        <v>243.26666666666665</v>
      </c>
      <c r="E137" s="38">
        <v>238.8833333333333</v>
      </c>
      <c r="F137" s="38">
        <v>235.81666666666663</v>
      </c>
      <c r="G137" s="38">
        <v>231.43333333333328</v>
      </c>
      <c r="H137" s="38">
        <v>246.33333333333331</v>
      </c>
      <c r="I137" s="38">
        <v>250.71666666666664</v>
      </c>
      <c r="J137" s="38">
        <v>253.78333333333333</v>
      </c>
      <c r="K137" s="31">
        <v>247.65</v>
      </c>
      <c r="L137" s="31">
        <v>240.2</v>
      </c>
      <c r="M137" s="31">
        <v>19.765599999999999</v>
      </c>
      <c r="N137" s="1"/>
      <c r="O137" s="1"/>
    </row>
    <row r="138" spans="1:15" ht="12.75" customHeight="1">
      <c r="A138" s="33">
        <v>128</v>
      </c>
      <c r="B138" s="58" t="s">
        <v>373</v>
      </c>
      <c r="C138" s="31">
        <v>190.05</v>
      </c>
      <c r="D138" s="38">
        <v>190.98333333333335</v>
      </c>
      <c r="E138" s="38">
        <v>186.76666666666671</v>
      </c>
      <c r="F138" s="38">
        <v>183.48333333333335</v>
      </c>
      <c r="G138" s="38">
        <v>179.26666666666671</v>
      </c>
      <c r="H138" s="38">
        <v>194.26666666666671</v>
      </c>
      <c r="I138" s="38">
        <v>198.48333333333335</v>
      </c>
      <c r="J138" s="38">
        <v>201.76666666666671</v>
      </c>
      <c r="K138" s="31">
        <v>195.2</v>
      </c>
      <c r="L138" s="31">
        <v>187.7</v>
      </c>
      <c r="M138" s="31">
        <v>12.32319</v>
      </c>
      <c r="N138" s="1"/>
      <c r="O138" s="1"/>
    </row>
    <row r="139" spans="1:15" ht="12.75" customHeight="1">
      <c r="A139" s="33">
        <v>129</v>
      </c>
      <c r="B139" s="58" t="s">
        <v>106</v>
      </c>
      <c r="C139" s="31">
        <v>3639.95</v>
      </c>
      <c r="D139" s="38">
        <v>3638.5666666666671</v>
      </c>
      <c r="E139" s="38">
        <v>3592.1333333333341</v>
      </c>
      <c r="F139" s="38">
        <v>3544.3166666666671</v>
      </c>
      <c r="G139" s="38">
        <v>3497.8833333333341</v>
      </c>
      <c r="H139" s="38">
        <v>3686.3833333333341</v>
      </c>
      <c r="I139" s="38">
        <v>3732.8166666666675</v>
      </c>
      <c r="J139" s="38">
        <v>3780.6333333333341</v>
      </c>
      <c r="K139" s="31">
        <v>3685</v>
      </c>
      <c r="L139" s="31">
        <v>3590.75</v>
      </c>
      <c r="M139" s="31">
        <v>2.89377</v>
      </c>
      <c r="N139" s="1"/>
      <c r="O139" s="1"/>
    </row>
    <row r="140" spans="1:15" ht="12.75" customHeight="1">
      <c r="A140" s="33">
        <v>130</v>
      </c>
      <c r="B140" s="58" t="s">
        <v>107</v>
      </c>
      <c r="C140" s="31">
        <v>4238.5</v>
      </c>
      <c r="D140" s="38">
        <v>4249.4666666666672</v>
      </c>
      <c r="E140" s="38">
        <v>4209.9833333333345</v>
      </c>
      <c r="F140" s="38">
        <v>4181.4666666666672</v>
      </c>
      <c r="G140" s="38">
        <v>4141.9833333333345</v>
      </c>
      <c r="H140" s="38">
        <v>4277.9833333333345</v>
      </c>
      <c r="I140" s="38">
        <v>4317.4666666666681</v>
      </c>
      <c r="J140" s="38">
        <v>4345.9833333333345</v>
      </c>
      <c r="K140" s="31">
        <v>4288.95</v>
      </c>
      <c r="L140" s="31">
        <v>4220.95</v>
      </c>
      <c r="M140" s="31">
        <v>1.81972</v>
      </c>
      <c r="N140" s="1"/>
      <c r="O140" s="1"/>
    </row>
    <row r="141" spans="1:15" ht="12.75" customHeight="1">
      <c r="A141" s="33">
        <v>131</v>
      </c>
      <c r="B141" s="58" t="s">
        <v>109</v>
      </c>
      <c r="C141" s="31">
        <v>501.55</v>
      </c>
      <c r="D141" s="38">
        <v>501.15000000000003</v>
      </c>
      <c r="E141" s="38">
        <v>496.75000000000006</v>
      </c>
      <c r="F141" s="38">
        <v>491.95000000000005</v>
      </c>
      <c r="G141" s="38">
        <v>487.55000000000007</v>
      </c>
      <c r="H141" s="38">
        <v>505.95000000000005</v>
      </c>
      <c r="I141" s="38">
        <v>510.35</v>
      </c>
      <c r="J141" s="38">
        <v>515.15000000000009</v>
      </c>
      <c r="K141" s="31">
        <v>505.55</v>
      </c>
      <c r="L141" s="31">
        <v>496.35</v>
      </c>
      <c r="M141" s="31">
        <v>24.656849999999999</v>
      </c>
      <c r="N141" s="1"/>
      <c r="O141" s="1"/>
    </row>
    <row r="142" spans="1:15" ht="12.75" customHeight="1">
      <c r="A142" s="33">
        <v>132</v>
      </c>
      <c r="B142" s="58" t="s">
        <v>271</v>
      </c>
      <c r="C142" s="31">
        <v>3767.7</v>
      </c>
      <c r="D142" s="38">
        <v>3786.3166666666671</v>
      </c>
      <c r="E142" s="38">
        <v>3738.3833333333341</v>
      </c>
      <c r="F142" s="38">
        <v>3709.0666666666671</v>
      </c>
      <c r="G142" s="38">
        <v>3661.1333333333341</v>
      </c>
      <c r="H142" s="38">
        <v>3815.6333333333341</v>
      </c>
      <c r="I142" s="38">
        <v>3863.5666666666675</v>
      </c>
      <c r="J142" s="38">
        <v>3892.8833333333341</v>
      </c>
      <c r="K142" s="31">
        <v>3834.25</v>
      </c>
      <c r="L142" s="31">
        <v>3757</v>
      </c>
      <c r="M142" s="31">
        <v>1.80959</v>
      </c>
      <c r="N142" s="1"/>
      <c r="O142" s="1"/>
    </row>
    <row r="143" spans="1:15" ht="12.75" customHeight="1">
      <c r="A143" s="33">
        <v>133</v>
      </c>
      <c r="B143" s="58" t="s">
        <v>110</v>
      </c>
      <c r="C143" s="31">
        <v>5154.95</v>
      </c>
      <c r="D143" s="38">
        <v>5171.6500000000005</v>
      </c>
      <c r="E143" s="38">
        <v>5128.3000000000011</v>
      </c>
      <c r="F143" s="38">
        <v>5101.6500000000005</v>
      </c>
      <c r="G143" s="38">
        <v>5058.3000000000011</v>
      </c>
      <c r="H143" s="38">
        <v>5198.3000000000011</v>
      </c>
      <c r="I143" s="38">
        <v>5241.6500000000015</v>
      </c>
      <c r="J143" s="38">
        <v>5268.3000000000011</v>
      </c>
      <c r="K143" s="31">
        <v>5215</v>
      </c>
      <c r="L143" s="31">
        <v>5145</v>
      </c>
      <c r="M143" s="31">
        <v>2.00725</v>
      </c>
      <c r="N143" s="1"/>
      <c r="O143" s="1"/>
    </row>
    <row r="144" spans="1:15" ht="12.75" customHeight="1">
      <c r="A144" s="33">
        <v>134</v>
      </c>
      <c r="B144" s="58" t="s">
        <v>377</v>
      </c>
      <c r="C144" s="31">
        <v>43.2</v>
      </c>
      <c r="D144" s="38">
        <v>42.65</v>
      </c>
      <c r="E144" s="38">
        <v>41.55</v>
      </c>
      <c r="F144" s="38">
        <v>39.9</v>
      </c>
      <c r="G144" s="38">
        <v>38.799999999999997</v>
      </c>
      <c r="H144" s="38">
        <v>44.3</v>
      </c>
      <c r="I144" s="38">
        <v>45.400000000000006</v>
      </c>
      <c r="J144" s="38">
        <v>47.05</v>
      </c>
      <c r="K144" s="31">
        <v>43.75</v>
      </c>
      <c r="L144" s="31">
        <v>41</v>
      </c>
      <c r="M144" s="31">
        <v>580.30430000000001</v>
      </c>
      <c r="N144" s="1"/>
      <c r="O144" s="1"/>
    </row>
    <row r="145" spans="1:15" ht="12.75" customHeight="1">
      <c r="A145" s="33">
        <v>135</v>
      </c>
      <c r="B145" s="58" t="s">
        <v>565</v>
      </c>
      <c r="C145" s="31">
        <v>1753</v>
      </c>
      <c r="D145" s="38">
        <v>1729.4833333333333</v>
      </c>
      <c r="E145" s="38">
        <v>1694.9666666666667</v>
      </c>
      <c r="F145" s="38">
        <v>1636.9333333333334</v>
      </c>
      <c r="G145" s="38">
        <v>1602.4166666666667</v>
      </c>
      <c r="H145" s="38">
        <v>1787.5166666666667</v>
      </c>
      <c r="I145" s="38">
        <v>1822.0333333333335</v>
      </c>
      <c r="J145" s="38">
        <v>1880.0666666666666</v>
      </c>
      <c r="K145" s="31">
        <v>1764</v>
      </c>
      <c r="L145" s="31">
        <v>1671.45</v>
      </c>
      <c r="M145" s="31">
        <v>1.5828500000000001</v>
      </c>
      <c r="N145" s="1"/>
      <c r="O145" s="1"/>
    </row>
    <row r="146" spans="1:15" ht="12.75" customHeight="1">
      <c r="A146" s="33">
        <v>136</v>
      </c>
      <c r="B146" s="58" t="s">
        <v>111</v>
      </c>
      <c r="C146" s="31">
        <v>3173.9</v>
      </c>
      <c r="D146" s="38">
        <v>3188.6333333333332</v>
      </c>
      <c r="E146" s="38">
        <v>3145.2666666666664</v>
      </c>
      <c r="F146" s="38">
        <v>3116.6333333333332</v>
      </c>
      <c r="G146" s="38">
        <v>3073.2666666666664</v>
      </c>
      <c r="H146" s="38">
        <v>3217.2666666666664</v>
      </c>
      <c r="I146" s="38">
        <v>3260.6333333333332</v>
      </c>
      <c r="J146" s="38">
        <v>3289.2666666666664</v>
      </c>
      <c r="K146" s="31">
        <v>3232</v>
      </c>
      <c r="L146" s="31">
        <v>3160</v>
      </c>
      <c r="M146" s="31">
        <v>17.78576</v>
      </c>
      <c r="N146" s="1"/>
      <c r="O146" s="1"/>
    </row>
    <row r="147" spans="1:15" ht="12.75" customHeight="1">
      <c r="A147" s="33">
        <v>137</v>
      </c>
      <c r="B147" s="58" t="s">
        <v>374</v>
      </c>
      <c r="C147" s="31">
        <v>467.6</v>
      </c>
      <c r="D147" s="38">
        <v>468.0333333333333</v>
      </c>
      <c r="E147" s="38">
        <v>461.66666666666663</v>
      </c>
      <c r="F147" s="38">
        <v>455.73333333333335</v>
      </c>
      <c r="G147" s="38">
        <v>449.36666666666667</v>
      </c>
      <c r="H147" s="38">
        <v>473.96666666666658</v>
      </c>
      <c r="I147" s="38">
        <v>480.33333333333326</v>
      </c>
      <c r="J147" s="38">
        <v>486.26666666666654</v>
      </c>
      <c r="K147" s="31">
        <v>474.4</v>
      </c>
      <c r="L147" s="31">
        <v>462.1</v>
      </c>
      <c r="M147" s="31">
        <v>3.2915299999999998</v>
      </c>
      <c r="N147" s="1"/>
      <c r="O147" s="1"/>
    </row>
    <row r="148" spans="1:15" ht="12.75" customHeight="1">
      <c r="A148" s="33">
        <v>138</v>
      </c>
      <c r="B148" s="58" t="s">
        <v>375</v>
      </c>
      <c r="C148" s="31">
        <v>205.6</v>
      </c>
      <c r="D148" s="38">
        <v>206.16666666666666</v>
      </c>
      <c r="E148" s="38">
        <v>202.83333333333331</v>
      </c>
      <c r="F148" s="38">
        <v>200.06666666666666</v>
      </c>
      <c r="G148" s="38">
        <v>196.73333333333332</v>
      </c>
      <c r="H148" s="38">
        <v>208.93333333333331</v>
      </c>
      <c r="I148" s="38">
        <v>212.26666666666662</v>
      </c>
      <c r="J148" s="38">
        <v>215.0333333333333</v>
      </c>
      <c r="K148" s="31">
        <v>209.5</v>
      </c>
      <c r="L148" s="31">
        <v>203.4</v>
      </c>
      <c r="M148" s="31">
        <v>4.6712499999999997</v>
      </c>
      <c r="N148" s="1"/>
      <c r="O148" s="1"/>
    </row>
    <row r="149" spans="1:15" ht="12.75" customHeight="1">
      <c r="A149" s="33">
        <v>139</v>
      </c>
      <c r="B149" s="58" t="s">
        <v>378</v>
      </c>
      <c r="C149" s="31">
        <v>546.35</v>
      </c>
      <c r="D149" s="38">
        <v>543.90000000000009</v>
      </c>
      <c r="E149" s="38">
        <v>537.85000000000014</v>
      </c>
      <c r="F149" s="38">
        <v>529.35</v>
      </c>
      <c r="G149" s="38">
        <v>523.30000000000007</v>
      </c>
      <c r="H149" s="38">
        <v>552.4000000000002</v>
      </c>
      <c r="I149" s="38">
        <v>558.45000000000016</v>
      </c>
      <c r="J149" s="38">
        <v>566.95000000000027</v>
      </c>
      <c r="K149" s="31">
        <v>549.95000000000005</v>
      </c>
      <c r="L149" s="31">
        <v>535.4</v>
      </c>
      <c r="M149" s="31">
        <v>3.2974800000000002</v>
      </c>
      <c r="N149" s="1"/>
      <c r="O149" s="1"/>
    </row>
    <row r="150" spans="1:15" ht="12.75" customHeight="1">
      <c r="A150" s="33">
        <v>140</v>
      </c>
      <c r="B150" s="58" t="s">
        <v>276</v>
      </c>
      <c r="C150" s="31">
        <v>425.35</v>
      </c>
      <c r="D150" s="38">
        <v>424.18333333333334</v>
      </c>
      <c r="E150" s="38">
        <v>418.86666666666667</v>
      </c>
      <c r="F150" s="38">
        <v>412.38333333333333</v>
      </c>
      <c r="G150" s="38">
        <v>407.06666666666666</v>
      </c>
      <c r="H150" s="38">
        <v>430.66666666666669</v>
      </c>
      <c r="I150" s="38">
        <v>435.98333333333341</v>
      </c>
      <c r="J150" s="38">
        <v>442.4666666666667</v>
      </c>
      <c r="K150" s="31">
        <v>429.5</v>
      </c>
      <c r="L150" s="31">
        <v>417.7</v>
      </c>
      <c r="M150" s="31">
        <v>1.97787</v>
      </c>
      <c r="N150" s="1"/>
      <c r="O150" s="1"/>
    </row>
    <row r="151" spans="1:15" ht="12.75" customHeight="1">
      <c r="A151" s="33">
        <v>141</v>
      </c>
      <c r="B151" s="58" t="s">
        <v>379</v>
      </c>
      <c r="C151" s="31">
        <v>1664.9</v>
      </c>
      <c r="D151" s="38">
        <v>1661.9833333333336</v>
      </c>
      <c r="E151" s="38">
        <v>1623.0166666666671</v>
      </c>
      <c r="F151" s="38">
        <v>1581.1333333333334</v>
      </c>
      <c r="G151" s="38">
        <v>1542.166666666667</v>
      </c>
      <c r="H151" s="38">
        <v>1703.8666666666672</v>
      </c>
      <c r="I151" s="38">
        <v>1742.8333333333335</v>
      </c>
      <c r="J151" s="38">
        <v>1784.7166666666674</v>
      </c>
      <c r="K151" s="31">
        <v>1700.95</v>
      </c>
      <c r="L151" s="31">
        <v>1620.1</v>
      </c>
      <c r="M151" s="31">
        <v>1.13066</v>
      </c>
      <c r="N151" s="1"/>
      <c r="O151" s="1"/>
    </row>
    <row r="152" spans="1:15" ht="12.75" customHeight="1">
      <c r="A152" s="33">
        <v>142</v>
      </c>
      <c r="B152" s="58" t="s">
        <v>380</v>
      </c>
      <c r="C152" s="31">
        <v>120.35</v>
      </c>
      <c r="D152" s="38">
        <v>120.33333333333333</v>
      </c>
      <c r="E152" s="38">
        <v>118.31666666666666</v>
      </c>
      <c r="F152" s="38">
        <v>116.28333333333333</v>
      </c>
      <c r="G152" s="38">
        <v>114.26666666666667</v>
      </c>
      <c r="H152" s="38">
        <v>122.36666666666666</v>
      </c>
      <c r="I152" s="38">
        <v>124.38333333333334</v>
      </c>
      <c r="J152" s="38">
        <v>126.41666666666666</v>
      </c>
      <c r="K152" s="31">
        <v>122.35</v>
      </c>
      <c r="L152" s="31">
        <v>118.3</v>
      </c>
      <c r="M152" s="31">
        <v>45.174010000000003</v>
      </c>
      <c r="N152" s="1"/>
      <c r="O152" s="1"/>
    </row>
    <row r="153" spans="1:15" ht="12.75" customHeight="1">
      <c r="A153" s="33">
        <v>143</v>
      </c>
      <c r="B153" s="58" t="s">
        <v>376</v>
      </c>
      <c r="C153" s="31">
        <v>220.3</v>
      </c>
      <c r="D153" s="38">
        <v>219.56666666666669</v>
      </c>
      <c r="E153" s="38">
        <v>216.93333333333339</v>
      </c>
      <c r="F153" s="38">
        <v>213.56666666666669</v>
      </c>
      <c r="G153" s="38">
        <v>210.93333333333339</v>
      </c>
      <c r="H153" s="38">
        <v>222.93333333333339</v>
      </c>
      <c r="I153" s="38">
        <v>225.56666666666666</v>
      </c>
      <c r="J153" s="38">
        <v>228.93333333333339</v>
      </c>
      <c r="K153" s="31">
        <v>222.2</v>
      </c>
      <c r="L153" s="31">
        <v>216.2</v>
      </c>
      <c r="M153" s="31">
        <v>5.8918999999999997</v>
      </c>
      <c r="N153" s="1"/>
      <c r="O153" s="1"/>
    </row>
    <row r="154" spans="1:15" ht="12.75" customHeight="1">
      <c r="A154" s="33">
        <v>144</v>
      </c>
      <c r="B154" s="58" t="s">
        <v>381</v>
      </c>
      <c r="C154" s="31">
        <v>91.8</v>
      </c>
      <c r="D154" s="38">
        <v>92.466666666666654</v>
      </c>
      <c r="E154" s="38">
        <v>90.583333333333314</v>
      </c>
      <c r="F154" s="38">
        <v>89.36666666666666</v>
      </c>
      <c r="G154" s="38">
        <v>87.48333333333332</v>
      </c>
      <c r="H154" s="38">
        <v>93.683333333333309</v>
      </c>
      <c r="I154" s="38">
        <v>95.566666666666663</v>
      </c>
      <c r="J154" s="38">
        <v>96.783333333333303</v>
      </c>
      <c r="K154" s="31">
        <v>94.35</v>
      </c>
      <c r="L154" s="31">
        <v>91.25</v>
      </c>
      <c r="M154" s="31">
        <v>32.047420000000002</v>
      </c>
      <c r="N154" s="1"/>
      <c r="O154" s="1"/>
    </row>
    <row r="155" spans="1:15" ht="12.75" customHeight="1">
      <c r="A155" s="33">
        <v>145</v>
      </c>
      <c r="B155" s="58" t="s">
        <v>885</v>
      </c>
      <c r="C155" s="31">
        <v>715.3</v>
      </c>
      <c r="D155" s="38">
        <v>718.15</v>
      </c>
      <c r="E155" s="38">
        <v>701.3</v>
      </c>
      <c r="F155" s="38">
        <v>687.3</v>
      </c>
      <c r="G155" s="38">
        <v>670.44999999999993</v>
      </c>
      <c r="H155" s="38">
        <v>732.15</v>
      </c>
      <c r="I155" s="38">
        <v>749.00000000000011</v>
      </c>
      <c r="J155" s="38">
        <v>763</v>
      </c>
      <c r="K155" s="31">
        <v>735</v>
      </c>
      <c r="L155" s="31">
        <v>704.15</v>
      </c>
      <c r="M155" s="31">
        <v>1.9089</v>
      </c>
      <c r="N155" s="1"/>
      <c r="O155" s="1"/>
    </row>
    <row r="156" spans="1:15" ht="12.75" customHeight="1">
      <c r="A156" s="33">
        <v>146</v>
      </c>
      <c r="B156" s="58" t="s">
        <v>112</v>
      </c>
      <c r="C156" s="31">
        <v>2285.85</v>
      </c>
      <c r="D156" s="38">
        <v>2257.5833333333335</v>
      </c>
      <c r="E156" s="38">
        <v>2220.2666666666669</v>
      </c>
      <c r="F156" s="38">
        <v>2154.6833333333334</v>
      </c>
      <c r="G156" s="38">
        <v>2117.3666666666668</v>
      </c>
      <c r="H156" s="38">
        <v>2323.166666666667</v>
      </c>
      <c r="I156" s="38">
        <v>2360.4833333333336</v>
      </c>
      <c r="J156" s="38">
        <v>2426.0666666666671</v>
      </c>
      <c r="K156" s="31">
        <v>2294.9</v>
      </c>
      <c r="L156" s="31">
        <v>2192</v>
      </c>
      <c r="M156" s="31">
        <v>4.7351599999999996</v>
      </c>
      <c r="N156" s="1"/>
      <c r="O156" s="1"/>
    </row>
    <row r="157" spans="1:15" ht="12.75" customHeight="1">
      <c r="A157" s="33">
        <v>147</v>
      </c>
      <c r="B157" s="58" t="s">
        <v>113</v>
      </c>
      <c r="C157" s="31">
        <v>251.1</v>
      </c>
      <c r="D157" s="38">
        <v>250.36666666666667</v>
      </c>
      <c r="E157" s="38">
        <v>247.73333333333335</v>
      </c>
      <c r="F157" s="38">
        <v>244.36666666666667</v>
      </c>
      <c r="G157" s="38">
        <v>241.73333333333335</v>
      </c>
      <c r="H157" s="38">
        <v>253.73333333333335</v>
      </c>
      <c r="I157" s="38">
        <v>256.36666666666667</v>
      </c>
      <c r="J157" s="38">
        <v>259.73333333333335</v>
      </c>
      <c r="K157" s="31">
        <v>253</v>
      </c>
      <c r="L157" s="31">
        <v>247</v>
      </c>
      <c r="M157" s="31">
        <v>38.046349999999997</v>
      </c>
      <c r="N157" s="1"/>
      <c r="O157" s="1"/>
    </row>
    <row r="158" spans="1:15" ht="12.75" customHeight="1">
      <c r="A158" s="33">
        <v>148</v>
      </c>
      <c r="B158" s="58" t="s">
        <v>383</v>
      </c>
      <c r="C158" s="31">
        <v>455.65</v>
      </c>
      <c r="D158" s="38">
        <v>454.11666666666662</v>
      </c>
      <c r="E158" s="38">
        <v>436.73333333333323</v>
      </c>
      <c r="F158" s="38">
        <v>417.81666666666661</v>
      </c>
      <c r="G158" s="38">
        <v>400.43333333333322</v>
      </c>
      <c r="H158" s="38">
        <v>473.03333333333325</v>
      </c>
      <c r="I158" s="38">
        <v>490.41666666666657</v>
      </c>
      <c r="J158" s="38">
        <v>509.33333333333326</v>
      </c>
      <c r="K158" s="31">
        <v>471.5</v>
      </c>
      <c r="L158" s="31">
        <v>435.2</v>
      </c>
      <c r="M158" s="31">
        <v>21.480699999999999</v>
      </c>
      <c r="N158" s="1"/>
      <c r="O158" s="1"/>
    </row>
    <row r="159" spans="1:15" ht="12.75" customHeight="1">
      <c r="A159" s="33">
        <v>149</v>
      </c>
      <c r="B159" s="58" t="s">
        <v>382</v>
      </c>
      <c r="C159" s="31">
        <v>333.25</v>
      </c>
      <c r="D159" s="38">
        <v>333.21666666666664</v>
      </c>
      <c r="E159" s="38">
        <v>327.0333333333333</v>
      </c>
      <c r="F159" s="38">
        <v>320.81666666666666</v>
      </c>
      <c r="G159" s="38">
        <v>314.63333333333333</v>
      </c>
      <c r="H159" s="38">
        <v>339.43333333333328</v>
      </c>
      <c r="I159" s="38">
        <v>345.61666666666656</v>
      </c>
      <c r="J159" s="38">
        <v>351.83333333333326</v>
      </c>
      <c r="K159" s="31">
        <v>339.4</v>
      </c>
      <c r="L159" s="31">
        <v>327</v>
      </c>
      <c r="M159" s="31">
        <v>1.95167</v>
      </c>
      <c r="N159" s="1"/>
      <c r="O159" s="1"/>
    </row>
    <row r="160" spans="1:15" ht="12.75" customHeight="1">
      <c r="A160" s="33">
        <v>150</v>
      </c>
      <c r="B160" s="58" t="s">
        <v>114</v>
      </c>
      <c r="C160" s="31">
        <v>133.9</v>
      </c>
      <c r="D160" s="38">
        <v>133.96666666666667</v>
      </c>
      <c r="E160" s="38">
        <v>132.43333333333334</v>
      </c>
      <c r="F160" s="38">
        <v>130.96666666666667</v>
      </c>
      <c r="G160" s="38">
        <v>129.43333333333334</v>
      </c>
      <c r="H160" s="38">
        <v>135.43333333333334</v>
      </c>
      <c r="I160" s="38">
        <v>136.9666666666667</v>
      </c>
      <c r="J160" s="38">
        <v>138.43333333333334</v>
      </c>
      <c r="K160" s="31">
        <v>135.5</v>
      </c>
      <c r="L160" s="31">
        <v>132.5</v>
      </c>
      <c r="M160" s="31">
        <v>127.20773</v>
      </c>
      <c r="N160" s="1"/>
      <c r="O160" s="1"/>
    </row>
    <row r="161" spans="1:15" ht="12.75" customHeight="1">
      <c r="A161" s="33">
        <v>151</v>
      </c>
      <c r="B161" s="58" t="s">
        <v>385</v>
      </c>
      <c r="C161" s="31">
        <v>807.6</v>
      </c>
      <c r="D161" s="38">
        <v>812.4</v>
      </c>
      <c r="E161" s="38">
        <v>799.9</v>
      </c>
      <c r="F161" s="38">
        <v>792.2</v>
      </c>
      <c r="G161" s="38">
        <v>779.7</v>
      </c>
      <c r="H161" s="38">
        <v>820.09999999999991</v>
      </c>
      <c r="I161" s="38">
        <v>832.59999999999991</v>
      </c>
      <c r="J161" s="38">
        <v>840.29999999999984</v>
      </c>
      <c r="K161" s="31">
        <v>824.9</v>
      </c>
      <c r="L161" s="31">
        <v>804.7</v>
      </c>
      <c r="M161" s="31">
        <v>1.7063900000000001</v>
      </c>
      <c r="N161" s="1"/>
      <c r="O161" s="1"/>
    </row>
    <row r="162" spans="1:15" ht="12.75" customHeight="1">
      <c r="A162" s="33">
        <v>152</v>
      </c>
      <c r="B162" s="58" t="s">
        <v>384</v>
      </c>
      <c r="C162" s="31">
        <v>4755.75</v>
      </c>
      <c r="D162" s="38">
        <v>4772.416666666667</v>
      </c>
      <c r="E162" s="38">
        <v>4721.1333333333341</v>
      </c>
      <c r="F162" s="38">
        <v>4686.5166666666673</v>
      </c>
      <c r="G162" s="38">
        <v>4635.2333333333345</v>
      </c>
      <c r="H162" s="38">
        <v>4807.0333333333338</v>
      </c>
      <c r="I162" s="38">
        <v>4858.3166666666666</v>
      </c>
      <c r="J162" s="38">
        <v>4892.9333333333334</v>
      </c>
      <c r="K162" s="31">
        <v>4823.7</v>
      </c>
      <c r="L162" s="31">
        <v>4737.8</v>
      </c>
      <c r="M162" s="31">
        <v>0.18271000000000001</v>
      </c>
      <c r="N162" s="1"/>
      <c r="O162" s="1"/>
    </row>
    <row r="163" spans="1:15" ht="12.75" customHeight="1">
      <c r="A163" s="33">
        <v>153</v>
      </c>
      <c r="B163" s="58" t="s">
        <v>386</v>
      </c>
      <c r="C163" s="31">
        <v>172.05</v>
      </c>
      <c r="D163" s="38">
        <v>171.68333333333331</v>
      </c>
      <c r="E163" s="38">
        <v>170.41666666666663</v>
      </c>
      <c r="F163" s="38">
        <v>168.78333333333333</v>
      </c>
      <c r="G163" s="38">
        <v>167.51666666666665</v>
      </c>
      <c r="H163" s="38">
        <v>173.31666666666661</v>
      </c>
      <c r="I163" s="38">
        <v>174.58333333333331</v>
      </c>
      <c r="J163" s="38">
        <v>176.21666666666658</v>
      </c>
      <c r="K163" s="31">
        <v>172.95</v>
      </c>
      <c r="L163" s="31">
        <v>170.05</v>
      </c>
      <c r="M163" s="31">
        <v>3.15204</v>
      </c>
      <c r="N163" s="1"/>
      <c r="O163" s="1"/>
    </row>
    <row r="164" spans="1:15" ht="12.75" customHeight="1">
      <c r="A164" s="33">
        <v>154</v>
      </c>
      <c r="B164" s="58" t="s">
        <v>886</v>
      </c>
      <c r="C164" s="31">
        <v>667.95</v>
      </c>
      <c r="D164" s="38">
        <v>663.06666666666672</v>
      </c>
      <c r="E164" s="38">
        <v>650.93333333333339</v>
      </c>
      <c r="F164" s="38">
        <v>633.91666666666663</v>
      </c>
      <c r="G164" s="38">
        <v>621.7833333333333</v>
      </c>
      <c r="H164" s="38">
        <v>680.08333333333348</v>
      </c>
      <c r="I164" s="38">
        <v>692.21666666666692</v>
      </c>
      <c r="J164" s="38">
        <v>709.23333333333358</v>
      </c>
      <c r="K164" s="31">
        <v>675.2</v>
      </c>
      <c r="L164" s="31">
        <v>646.04999999999995</v>
      </c>
      <c r="M164" s="31">
        <v>1.0234099999999999</v>
      </c>
      <c r="N164" s="1"/>
      <c r="O164" s="1"/>
    </row>
    <row r="165" spans="1:15" ht="12.75" customHeight="1">
      <c r="A165" s="33">
        <v>155</v>
      </c>
      <c r="B165" s="58" t="s">
        <v>404</v>
      </c>
      <c r="C165" s="31">
        <v>2787.35</v>
      </c>
      <c r="D165" s="38">
        <v>2820.6833333333329</v>
      </c>
      <c r="E165" s="38">
        <v>2741.6666666666661</v>
      </c>
      <c r="F165" s="38">
        <v>2695.9833333333331</v>
      </c>
      <c r="G165" s="38">
        <v>2616.9666666666662</v>
      </c>
      <c r="H165" s="38">
        <v>2866.3666666666659</v>
      </c>
      <c r="I165" s="38">
        <v>2945.3833333333332</v>
      </c>
      <c r="J165" s="38">
        <v>2991.0666666666657</v>
      </c>
      <c r="K165" s="31">
        <v>2899.7</v>
      </c>
      <c r="L165" s="31">
        <v>2775</v>
      </c>
      <c r="M165" s="31">
        <v>2.61863</v>
      </c>
      <c r="N165" s="1"/>
      <c r="O165" s="1"/>
    </row>
    <row r="166" spans="1:15" ht="12.75" customHeight="1">
      <c r="A166" s="33">
        <v>156</v>
      </c>
      <c r="B166" s="58" t="s">
        <v>278</v>
      </c>
      <c r="C166" s="31">
        <v>322.64999999999998</v>
      </c>
      <c r="D166" s="38">
        <v>324.23333333333329</v>
      </c>
      <c r="E166" s="38">
        <v>320.06666666666661</v>
      </c>
      <c r="F166" s="38">
        <v>317.48333333333329</v>
      </c>
      <c r="G166" s="38">
        <v>313.31666666666661</v>
      </c>
      <c r="H166" s="38">
        <v>326.81666666666661</v>
      </c>
      <c r="I166" s="38">
        <v>330.98333333333323</v>
      </c>
      <c r="J166" s="38">
        <v>333.56666666666661</v>
      </c>
      <c r="K166" s="31">
        <v>328.4</v>
      </c>
      <c r="L166" s="31">
        <v>321.64999999999998</v>
      </c>
      <c r="M166" s="31">
        <v>13.97462</v>
      </c>
      <c r="N166" s="1"/>
      <c r="O166" s="1"/>
    </row>
    <row r="167" spans="1:15" ht="12.75" customHeight="1">
      <c r="A167" s="33">
        <v>157</v>
      </c>
      <c r="B167" s="58" t="s">
        <v>387</v>
      </c>
      <c r="C167" s="31">
        <v>127.25</v>
      </c>
      <c r="D167" s="38">
        <v>126.58333333333333</v>
      </c>
      <c r="E167" s="38">
        <v>125.16666666666666</v>
      </c>
      <c r="F167" s="38">
        <v>123.08333333333333</v>
      </c>
      <c r="G167" s="38">
        <v>121.66666666666666</v>
      </c>
      <c r="H167" s="38">
        <v>128.66666666666666</v>
      </c>
      <c r="I167" s="38">
        <v>130.08333333333331</v>
      </c>
      <c r="J167" s="38">
        <v>132.16666666666666</v>
      </c>
      <c r="K167" s="31">
        <v>128</v>
      </c>
      <c r="L167" s="31">
        <v>124.5</v>
      </c>
      <c r="M167" s="31">
        <v>18.397839999999999</v>
      </c>
      <c r="N167" s="1"/>
      <c r="O167" s="1"/>
    </row>
    <row r="168" spans="1:15" ht="12.75" customHeight="1">
      <c r="A168" s="33">
        <v>158</v>
      </c>
      <c r="B168" s="58" t="s">
        <v>403</v>
      </c>
      <c r="C168" s="31">
        <v>238.65</v>
      </c>
      <c r="D168" s="38">
        <v>239.61666666666667</v>
      </c>
      <c r="E168" s="38">
        <v>237.28333333333336</v>
      </c>
      <c r="F168" s="38">
        <v>235.91666666666669</v>
      </c>
      <c r="G168" s="38">
        <v>233.58333333333337</v>
      </c>
      <c r="H168" s="38">
        <v>240.98333333333335</v>
      </c>
      <c r="I168" s="38">
        <v>243.31666666666666</v>
      </c>
      <c r="J168" s="38">
        <v>244.68333333333334</v>
      </c>
      <c r="K168" s="31">
        <v>241.95</v>
      </c>
      <c r="L168" s="31">
        <v>238.25</v>
      </c>
      <c r="M168" s="31">
        <v>1.55958</v>
      </c>
      <c r="N168" s="1"/>
      <c r="O168" s="1"/>
    </row>
    <row r="169" spans="1:15" ht="12.75" customHeight="1">
      <c r="A169" s="33">
        <v>159</v>
      </c>
      <c r="B169" s="58" t="s">
        <v>115</v>
      </c>
      <c r="C169" s="31">
        <v>108.95</v>
      </c>
      <c r="D169" s="38">
        <v>109.53333333333335</v>
      </c>
      <c r="E169" s="38">
        <v>107.7166666666667</v>
      </c>
      <c r="F169" s="38">
        <v>106.48333333333335</v>
      </c>
      <c r="G169" s="38">
        <v>104.6666666666667</v>
      </c>
      <c r="H169" s="38">
        <v>110.76666666666669</v>
      </c>
      <c r="I169" s="38">
        <v>112.58333333333333</v>
      </c>
      <c r="J169" s="38">
        <v>113.81666666666669</v>
      </c>
      <c r="K169" s="31">
        <v>111.35</v>
      </c>
      <c r="L169" s="31">
        <v>108.3</v>
      </c>
      <c r="M169" s="31">
        <v>87.103350000000006</v>
      </c>
      <c r="N169" s="1"/>
      <c r="O169" s="1"/>
    </row>
    <row r="170" spans="1:15" ht="12.75" customHeight="1">
      <c r="A170" s="33">
        <v>160</v>
      </c>
      <c r="B170" s="58" t="s">
        <v>390</v>
      </c>
      <c r="C170" s="31">
        <v>2618.6</v>
      </c>
      <c r="D170" s="38">
        <v>2616.4</v>
      </c>
      <c r="E170" s="38">
        <v>2582.2000000000003</v>
      </c>
      <c r="F170" s="38">
        <v>2545.8000000000002</v>
      </c>
      <c r="G170" s="38">
        <v>2511.6000000000004</v>
      </c>
      <c r="H170" s="38">
        <v>2652.8</v>
      </c>
      <c r="I170" s="38">
        <v>2687</v>
      </c>
      <c r="J170" s="38">
        <v>2723.4</v>
      </c>
      <c r="K170" s="31">
        <v>2650.6</v>
      </c>
      <c r="L170" s="31">
        <v>2580</v>
      </c>
      <c r="M170" s="31">
        <v>0.13911999999999999</v>
      </c>
      <c r="N170" s="1"/>
      <c r="O170" s="1"/>
    </row>
    <row r="171" spans="1:15" ht="12.75" customHeight="1">
      <c r="A171" s="33">
        <v>161</v>
      </c>
      <c r="B171" s="58" t="s">
        <v>391</v>
      </c>
      <c r="C171" s="31">
        <v>3148.55</v>
      </c>
      <c r="D171" s="38">
        <v>3165.0500000000006</v>
      </c>
      <c r="E171" s="38">
        <v>3113.9500000000012</v>
      </c>
      <c r="F171" s="38">
        <v>3079.3500000000004</v>
      </c>
      <c r="G171" s="38">
        <v>3028.2500000000009</v>
      </c>
      <c r="H171" s="38">
        <v>3199.6500000000015</v>
      </c>
      <c r="I171" s="38">
        <v>3250.7500000000009</v>
      </c>
      <c r="J171" s="38">
        <v>3285.3500000000017</v>
      </c>
      <c r="K171" s="31">
        <v>3216.15</v>
      </c>
      <c r="L171" s="31">
        <v>3130.45</v>
      </c>
      <c r="M171" s="31">
        <v>0.15368999999999999</v>
      </c>
      <c r="N171" s="1"/>
      <c r="O171" s="1"/>
    </row>
    <row r="172" spans="1:15" ht="12.75" customHeight="1">
      <c r="A172" s="33">
        <v>162</v>
      </c>
      <c r="B172" s="58" t="s">
        <v>399</v>
      </c>
      <c r="C172" s="31">
        <v>758.6</v>
      </c>
      <c r="D172" s="38">
        <v>750.23333333333323</v>
      </c>
      <c r="E172" s="38">
        <v>736.46666666666647</v>
      </c>
      <c r="F172" s="38">
        <v>714.33333333333326</v>
      </c>
      <c r="G172" s="38">
        <v>700.56666666666649</v>
      </c>
      <c r="H172" s="38">
        <v>772.36666666666645</v>
      </c>
      <c r="I172" s="38">
        <v>786.1333333333331</v>
      </c>
      <c r="J172" s="38">
        <v>808.26666666666642</v>
      </c>
      <c r="K172" s="31">
        <v>764</v>
      </c>
      <c r="L172" s="31">
        <v>728.1</v>
      </c>
      <c r="M172" s="31">
        <v>4.5098900000000004</v>
      </c>
      <c r="N172" s="1"/>
      <c r="O172" s="1"/>
    </row>
    <row r="173" spans="1:15" ht="12.75" customHeight="1">
      <c r="A173" s="33">
        <v>163</v>
      </c>
      <c r="B173" s="58" t="s">
        <v>392</v>
      </c>
      <c r="C173" s="31">
        <v>190.2</v>
      </c>
      <c r="D173" s="38">
        <v>188.91666666666666</v>
      </c>
      <c r="E173" s="38">
        <v>185.83333333333331</v>
      </c>
      <c r="F173" s="38">
        <v>181.46666666666667</v>
      </c>
      <c r="G173" s="38">
        <v>178.38333333333333</v>
      </c>
      <c r="H173" s="38">
        <v>193.2833333333333</v>
      </c>
      <c r="I173" s="38">
        <v>196.36666666666662</v>
      </c>
      <c r="J173" s="38">
        <v>200.73333333333329</v>
      </c>
      <c r="K173" s="31">
        <v>192</v>
      </c>
      <c r="L173" s="31">
        <v>184.55</v>
      </c>
      <c r="M173" s="31">
        <v>19.21604</v>
      </c>
      <c r="N173" s="1"/>
      <c r="O173" s="1"/>
    </row>
    <row r="174" spans="1:15" ht="12.75" customHeight="1">
      <c r="A174" s="33">
        <v>164</v>
      </c>
      <c r="B174" s="58" t="s">
        <v>279</v>
      </c>
      <c r="C174" s="31">
        <v>1084.75</v>
      </c>
      <c r="D174" s="38">
        <v>1092.4166666666667</v>
      </c>
      <c r="E174" s="38">
        <v>1048.9833333333336</v>
      </c>
      <c r="F174" s="38">
        <v>1013.2166666666669</v>
      </c>
      <c r="G174" s="38">
        <v>969.78333333333376</v>
      </c>
      <c r="H174" s="38">
        <v>1128.1833333333334</v>
      </c>
      <c r="I174" s="38">
        <v>1171.6166666666663</v>
      </c>
      <c r="J174" s="38">
        <v>1207.3833333333332</v>
      </c>
      <c r="K174" s="31">
        <v>1135.8499999999999</v>
      </c>
      <c r="L174" s="31">
        <v>1056.6500000000001</v>
      </c>
      <c r="M174" s="31">
        <v>31.76023</v>
      </c>
      <c r="N174" s="1"/>
      <c r="O174" s="1"/>
    </row>
    <row r="175" spans="1:15" ht="12.75" customHeight="1">
      <c r="A175" s="33">
        <v>165</v>
      </c>
      <c r="B175" s="58" t="s">
        <v>393</v>
      </c>
      <c r="C175" s="31">
        <v>1397.3</v>
      </c>
      <c r="D175" s="38">
        <v>1401.4166666666667</v>
      </c>
      <c r="E175" s="38">
        <v>1390.1833333333334</v>
      </c>
      <c r="F175" s="38">
        <v>1383.0666666666666</v>
      </c>
      <c r="G175" s="38">
        <v>1371.8333333333333</v>
      </c>
      <c r="H175" s="38">
        <v>1408.5333333333335</v>
      </c>
      <c r="I175" s="38">
        <v>1419.7666666666667</v>
      </c>
      <c r="J175" s="38">
        <v>1426.8833333333337</v>
      </c>
      <c r="K175" s="31">
        <v>1412.65</v>
      </c>
      <c r="L175" s="31">
        <v>1394.3</v>
      </c>
      <c r="M175" s="31">
        <v>0.75126999999999999</v>
      </c>
      <c r="N175" s="1"/>
      <c r="O175" s="1"/>
    </row>
    <row r="176" spans="1:15" ht="12.75" customHeight="1">
      <c r="A176" s="33">
        <v>166</v>
      </c>
      <c r="B176" s="58" t="s">
        <v>116</v>
      </c>
      <c r="C176" s="31">
        <v>663.8</v>
      </c>
      <c r="D176" s="38">
        <v>673.23333333333323</v>
      </c>
      <c r="E176" s="38">
        <v>652.71666666666647</v>
      </c>
      <c r="F176" s="38">
        <v>641.63333333333321</v>
      </c>
      <c r="G176" s="38">
        <v>621.11666666666645</v>
      </c>
      <c r="H176" s="38">
        <v>684.31666666666649</v>
      </c>
      <c r="I176" s="38">
        <v>704.83333333333314</v>
      </c>
      <c r="J176" s="38">
        <v>715.91666666666652</v>
      </c>
      <c r="K176" s="31">
        <v>693.75</v>
      </c>
      <c r="L176" s="31">
        <v>662.15</v>
      </c>
      <c r="M176" s="31">
        <v>14.85596</v>
      </c>
      <c r="N176" s="1"/>
      <c r="O176" s="1"/>
    </row>
    <row r="177" spans="1:15" ht="12.75" customHeight="1">
      <c r="A177" s="33">
        <v>167</v>
      </c>
      <c r="B177" s="58" t="s">
        <v>389</v>
      </c>
      <c r="C177" s="31">
        <v>1473.85</v>
      </c>
      <c r="D177" s="38">
        <v>1481.2833333333335</v>
      </c>
      <c r="E177" s="38">
        <v>1463.7166666666672</v>
      </c>
      <c r="F177" s="38">
        <v>1453.5833333333337</v>
      </c>
      <c r="G177" s="38">
        <v>1436.0166666666673</v>
      </c>
      <c r="H177" s="38">
        <v>1491.416666666667</v>
      </c>
      <c r="I177" s="38">
        <v>1508.9833333333331</v>
      </c>
      <c r="J177" s="38">
        <v>1519.1166666666668</v>
      </c>
      <c r="K177" s="31">
        <v>1498.85</v>
      </c>
      <c r="L177" s="31">
        <v>1471.15</v>
      </c>
      <c r="M177" s="31">
        <v>0.57318000000000002</v>
      </c>
      <c r="N177" s="1"/>
      <c r="O177" s="1"/>
    </row>
    <row r="178" spans="1:15" ht="12.75" customHeight="1">
      <c r="A178" s="33">
        <v>168</v>
      </c>
      <c r="B178" s="58" t="s">
        <v>118</v>
      </c>
      <c r="C178" s="31">
        <v>44.4</v>
      </c>
      <c r="D178" s="38">
        <v>44.616666666666667</v>
      </c>
      <c r="E178" s="38">
        <v>43.933333333333337</v>
      </c>
      <c r="F178" s="38">
        <v>43.466666666666669</v>
      </c>
      <c r="G178" s="38">
        <v>42.783333333333339</v>
      </c>
      <c r="H178" s="38">
        <v>45.083333333333336</v>
      </c>
      <c r="I178" s="38">
        <v>45.766666666666659</v>
      </c>
      <c r="J178" s="38">
        <v>46.233333333333334</v>
      </c>
      <c r="K178" s="31">
        <v>45.3</v>
      </c>
      <c r="L178" s="31">
        <v>44.15</v>
      </c>
      <c r="M178" s="31">
        <v>40.941650000000003</v>
      </c>
      <c r="N178" s="1"/>
      <c r="O178" s="1"/>
    </row>
    <row r="179" spans="1:15" ht="12.75" customHeight="1">
      <c r="A179" s="33">
        <v>169</v>
      </c>
      <c r="B179" s="58" t="s">
        <v>119</v>
      </c>
      <c r="C179" s="31">
        <v>595.35</v>
      </c>
      <c r="D179" s="38">
        <v>598.25</v>
      </c>
      <c r="E179" s="38">
        <v>589.1</v>
      </c>
      <c r="F179" s="38">
        <v>582.85</v>
      </c>
      <c r="G179" s="38">
        <v>573.70000000000005</v>
      </c>
      <c r="H179" s="38">
        <v>604.5</v>
      </c>
      <c r="I179" s="38">
        <v>613.65000000000009</v>
      </c>
      <c r="J179" s="38">
        <v>619.9</v>
      </c>
      <c r="K179" s="31">
        <v>607.4</v>
      </c>
      <c r="L179" s="31">
        <v>592</v>
      </c>
      <c r="M179" s="31">
        <v>5.6171800000000003</v>
      </c>
      <c r="N179" s="1"/>
      <c r="O179" s="1"/>
    </row>
    <row r="180" spans="1:15" ht="12.75" customHeight="1">
      <c r="A180" s="33">
        <v>170</v>
      </c>
      <c r="B180" s="58" t="s">
        <v>394</v>
      </c>
      <c r="C180" s="31">
        <v>1105.6500000000001</v>
      </c>
      <c r="D180" s="38">
        <v>1104.3500000000001</v>
      </c>
      <c r="E180" s="38">
        <v>1091.3000000000002</v>
      </c>
      <c r="F180" s="38">
        <v>1076.95</v>
      </c>
      <c r="G180" s="38">
        <v>1063.9000000000001</v>
      </c>
      <c r="H180" s="38">
        <v>1118.7000000000003</v>
      </c>
      <c r="I180" s="38">
        <v>1131.75</v>
      </c>
      <c r="J180" s="38">
        <v>1146.1000000000004</v>
      </c>
      <c r="K180" s="31">
        <v>1117.4000000000001</v>
      </c>
      <c r="L180" s="31">
        <v>1090</v>
      </c>
      <c r="M180" s="31">
        <v>0.35822999999999999</v>
      </c>
      <c r="N180" s="1"/>
      <c r="O180" s="1"/>
    </row>
    <row r="181" spans="1:15" ht="12.75" customHeight="1">
      <c r="A181" s="33">
        <v>171</v>
      </c>
      <c r="B181" s="58" t="s">
        <v>395</v>
      </c>
      <c r="C181" s="31">
        <v>1683.15</v>
      </c>
      <c r="D181" s="38">
        <v>1691.5</v>
      </c>
      <c r="E181" s="38">
        <v>1668</v>
      </c>
      <c r="F181" s="38">
        <v>1652.85</v>
      </c>
      <c r="G181" s="38">
        <v>1629.35</v>
      </c>
      <c r="H181" s="38">
        <v>1706.65</v>
      </c>
      <c r="I181" s="38">
        <v>1730.15</v>
      </c>
      <c r="J181" s="38">
        <v>1745.3000000000002</v>
      </c>
      <c r="K181" s="31">
        <v>1715</v>
      </c>
      <c r="L181" s="31">
        <v>1676.35</v>
      </c>
      <c r="M181" s="31">
        <v>0.82679999999999998</v>
      </c>
      <c r="N181" s="1"/>
      <c r="O181" s="1"/>
    </row>
    <row r="182" spans="1:15" ht="12.75" customHeight="1">
      <c r="A182" s="33">
        <v>172</v>
      </c>
      <c r="B182" s="58" t="s">
        <v>396</v>
      </c>
      <c r="C182" s="31">
        <v>462.55</v>
      </c>
      <c r="D182" s="38">
        <v>462.7166666666667</v>
      </c>
      <c r="E182" s="38">
        <v>460.13333333333338</v>
      </c>
      <c r="F182" s="38">
        <v>457.7166666666667</v>
      </c>
      <c r="G182" s="38">
        <v>455.13333333333338</v>
      </c>
      <c r="H182" s="38">
        <v>465.13333333333338</v>
      </c>
      <c r="I182" s="38">
        <v>467.71666666666664</v>
      </c>
      <c r="J182" s="38">
        <v>470.13333333333338</v>
      </c>
      <c r="K182" s="31">
        <v>465.3</v>
      </c>
      <c r="L182" s="31">
        <v>460.3</v>
      </c>
      <c r="M182" s="31">
        <v>0.41644999999999999</v>
      </c>
      <c r="N182" s="1"/>
      <c r="O182" s="1"/>
    </row>
    <row r="183" spans="1:15" ht="12.75" customHeight="1">
      <c r="A183" s="33">
        <v>173</v>
      </c>
      <c r="B183" s="58" t="s">
        <v>120</v>
      </c>
      <c r="C183" s="31">
        <v>1054.8499999999999</v>
      </c>
      <c r="D183" s="38">
        <v>1057.05</v>
      </c>
      <c r="E183" s="38">
        <v>1046.1499999999999</v>
      </c>
      <c r="F183" s="38">
        <v>1037.4499999999998</v>
      </c>
      <c r="G183" s="38">
        <v>1026.5499999999997</v>
      </c>
      <c r="H183" s="38">
        <v>1065.75</v>
      </c>
      <c r="I183" s="38">
        <v>1076.6500000000001</v>
      </c>
      <c r="J183" s="38">
        <v>1085.3500000000001</v>
      </c>
      <c r="K183" s="31">
        <v>1067.95</v>
      </c>
      <c r="L183" s="31">
        <v>1048.3499999999999</v>
      </c>
      <c r="M183" s="31">
        <v>5.0131600000000001</v>
      </c>
      <c r="N183" s="1"/>
      <c r="O183" s="1"/>
    </row>
    <row r="184" spans="1:15" ht="12.75" customHeight="1">
      <c r="A184" s="33">
        <v>174</v>
      </c>
      <c r="B184" s="58" t="s">
        <v>397</v>
      </c>
      <c r="C184" s="31">
        <v>488.45</v>
      </c>
      <c r="D184" s="38">
        <v>492.16666666666669</v>
      </c>
      <c r="E184" s="38">
        <v>479.63333333333338</v>
      </c>
      <c r="F184" s="38">
        <v>470.81666666666672</v>
      </c>
      <c r="G184" s="38">
        <v>458.28333333333342</v>
      </c>
      <c r="H184" s="38">
        <v>500.98333333333335</v>
      </c>
      <c r="I184" s="38">
        <v>513.51666666666665</v>
      </c>
      <c r="J184" s="38">
        <v>522.33333333333326</v>
      </c>
      <c r="K184" s="31">
        <v>504.7</v>
      </c>
      <c r="L184" s="31">
        <v>483.35</v>
      </c>
      <c r="M184" s="31">
        <v>1.14314</v>
      </c>
      <c r="N184" s="1"/>
      <c r="O184" s="1"/>
    </row>
    <row r="185" spans="1:15" ht="12.75" customHeight="1">
      <c r="A185" s="33">
        <v>175</v>
      </c>
      <c r="B185" s="58" t="s">
        <v>121</v>
      </c>
      <c r="C185" s="31">
        <v>1573.7</v>
      </c>
      <c r="D185" s="38">
        <v>1570.9833333333336</v>
      </c>
      <c r="E185" s="38">
        <v>1555.3666666666672</v>
      </c>
      <c r="F185" s="38">
        <v>1537.0333333333338</v>
      </c>
      <c r="G185" s="38">
        <v>1521.4166666666674</v>
      </c>
      <c r="H185" s="38">
        <v>1589.3166666666671</v>
      </c>
      <c r="I185" s="38">
        <v>1604.9333333333334</v>
      </c>
      <c r="J185" s="38">
        <v>1623.2666666666669</v>
      </c>
      <c r="K185" s="31">
        <v>1586.6</v>
      </c>
      <c r="L185" s="31">
        <v>1552.65</v>
      </c>
      <c r="M185" s="31">
        <v>2.1802600000000001</v>
      </c>
      <c r="N185" s="1"/>
      <c r="O185" s="1"/>
    </row>
    <row r="186" spans="1:15" ht="12.75" customHeight="1">
      <c r="A186" s="33">
        <v>176</v>
      </c>
      <c r="B186" s="58" t="s">
        <v>405</v>
      </c>
      <c r="C186" s="31">
        <v>119.3</v>
      </c>
      <c r="D186" s="38">
        <v>118.66666666666667</v>
      </c>
      <c r="E186" s="38">
        <v>117.43333333333334</v>
      </c>
      <c r="F186" s="38">
        <v>115.56666666666666</v>
      </c>
      <c r="G186" s="38">
        <v>114.33333333333333</v>
      </c>
      <c r="H186" s="38">
        <v>120.53333333333335</v>
      </c>
      <c r="I186" s="38">
        <v>121.76666666666667</v>
      </c>
      <c r="J186" s="38">
        <v>123.63333333333335</v>
      </c>
      <c r="K186" s="31">
        <v>119.9</v>
      </c>
      <c r="L186" s="31">
        <v>116.8</v>
      </c>
      <c r="M186" s="31">
        <v>9.08704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310.05</v>
      </c>
      <c r="D187" s="38">
        <v>312.18333333333334</v>
      </c>
      <c r="E187" s="38">
        <v>306.91666666666669</v>
      </c>
      <c r="F187" s="38">
        <v>303.78333333333336</v>
      </c>
      <c r="G187" s="38">
        <v>298.51666666666671</v>
      </c>
      <c r="H187" s="38">
        <v>315.31666666666666</v>
      </c>
      <c r="I187" s="38">
        <v>320.58333333333331</v>
      </c>
      <c r="J187" s="38">
        <v>323.71666666666664</v>
      </c>
      <c r="K187" s="31">
        <v>317.45</v>
      </c>
      <c r="L187" s="31">
        <v>309.05</v>
      </c>
      <c r="M187" s="31">
        <v>34.680039999999998</v>
      </c>
      <c r="N187" s="1"/>
      <c r="O187" s="1"/>
    </row>
    <row r="188" spans="1:15" ht="12.75" customHeight="1">
      <c r="A188" s="33">
        <v>178</v>
      </c>
      <c r="B188" s="58" t="s">
        <v>398</v>
      </c>
      <c r="C188" s="31">
        <v>402.6</v>
      </c>
      <c r="D188" s="38">
        <v>405.38333333333338</v>
      </c>
      <c r="E188" s="38">
        <v>398.06666666666678</v>
      </c>
      <c r="F188" s="38">
        <v>393.53333333333342</v>
      </c>
      <c r="G188" s="38">
        <v>386.21666666666681</v>
      </c>
      <c r="H188" s="38">
        <v>409.91666666666674</v>
      </c>
      <c r="I188" s="38">
        <v>417.23333333333335</v>
      </c>
      <c r="J188" s="38">
        <v>421.76666666666671</v>
      </c>
      <c r="K188" s="31">
        <v>412.7</v>
      </c>
      <c r="L188" s="31">
        <v>400.85</v>
      </c>
      <c r="M188" s="31">
        <v>5.1314500000000001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1743</v>
      </c>
      <c r="D189" s="38">
        <v>1745.1666666666667</v>
      </c>
      <c r="E189" s="38">
        <v>1731.0833333333335</v>
      </c>
      <c r="F189" s="38">
        <v>1719.1666666666667</v>
      </c>
      <c r="G189" s="38">
        <v>1705.0833333333335</v>
      </c>
      <c r="H189" s="38">
        <v>1757.0833333333335</v>
      </c>
      <c r="I189" s="38">
        <v>1771.166666666667</v>
      </c>
      <c r="J189" s="38">
        <v>1783.0833333333335</v>
      </c>
      <c r="K189" s="31">
        <v>1759.25</v>
      </c>
      <c r="L189" s="31">
        <v>1733.25</v>
      </c>
      <c r="M189" s="31">
        <v>4.5211499999999996</v>
      </c>
      <c r="N189" s="1"/>
      <c r="O189" s="1"/>
    </row>
    <row r="190" spans="1:15" ht="12.75" customHeight="1">
      <c r="A190" s="33">
        <v>180</v>
      </c>
      <c r="B190" s="58" t="s">
        <v>400</v>
      </c>
      <c r="C190" s="31">
        <v>345.1</v>
      </c>
      <c r="D190" s="38">
        <v>344.81666666666666</v>
      </c>
      <c r="E190" s="38">
        <v>341.2833333333333</v>
      </c>
      <c r="F190" s="38">
        <v>337.46666666666664</v>
      </c>
      <c r="G190" s="38">
        <v>333.93333333333328</v>
      </c>
      <c r="H190" s="38">
        <v>348.63333333333333</v>
      </c>
      <c r="I190" s="38">
        <v>352.16666666666674</v>
      </c>
      <c r="J190" s="38">
        <v>355.98333333333335</v>
      </c>
      <c r="K190" s="31">
        <v>348.35</v>
      </c>
      <c r="L190" s="31">
        <v>341</v>
      </c>
      <c r="M190" s="31">
        <v>2.1259000000000001</v>
      </c>
      <c r="N190" s="1"/>
      <c r="O190" s="1"/>
    </row>
    <row r="191" spans="1:15" ht="12.75" customHeight="1">
      <c r="A191" s="33">
        <v>181</v>
      </c>
      <c r="B191" s="58" t="s">
        <v>401</v>
      </c>
      <c r="C191" s="31">
        <v>2167.1</v>
      </c>
      <c r="D191" s="38">
        <v>2190.1</v>
      </c>
      <c r="E191" s="38">
        <v>2130.35</v>
      </c>
      <c r="F191" s="38">
        <v>2093.6</v>
      </c>
      <c r="G191" s="38">
        <v>2033.85</v>
      </c>
      <c r="H191" s="38">
        <v>2226.85</v>
      </c>
      <c r="I191" s="38">
        <v>2286.6</v>
      </c>
      <c r="J191" s="38">
        <v>2323.35</v>
      </c>
      <c r="K191" s="31">
        <v>2249.85</v>
      </c>
      <c r="L191" s="31">
        <v>2153.35</v>
      </c>
      <c r="M191" s="31">
        <v>0.33401999999999998</v>
      </c>
      <c r="N191" s="1"/>
      <c r="O191" s="1"/>
    </row>
    <row r="192" spans="1:15" ht="12.75" customHeight="1">
      <c r="A192" s="33">
        <v>182</v>
      </c>
      <c r="B192" s="58" t="s">
        <v>388</v>
      </c>
      <c r="C192" s="31">
        <v>1328.4</v>
      </c>
      <c r="D192" s="38">
        <v>1332.3333333333333</v>
      </c>
      <c r="E192" s="38">
        <v>1314.0666666666666</v>
      </c>
      <c r="F192" s="38">
        <v>1299.7333333333333</v>
      </c>
      <c r="G192" s="38">
        <v>1281.4666666666667</v>
      </c>
      <c r="H192" s="38">
        <v>1346.6666666666665</v>
      </c>
      <c r="I192" s="38">
        <v>1364.9333333333334</v>
      </c>
      <c r="J192" s="38">
        <v>1379.2666666666664</v>
      </c>
      <c r="K192" s="31">
        <v>1350.6</v>
      </c>
      <c r="L192" s="31">
        <v>1318</v>
      </c>
      <c r="M192" s="31">
        <v>0.43593999999999999</v>
      </c>
      <c r="N192" s="1"/>
      <c r="O192" s="1"/>
    </row>
    <row r="193" spans="1:15" ht="12.75" customHeight="1">
      <c r="A193" s="33">
        <v>183</v>
      </c>
      <c r="B193" s="58" t="s">
        <v>406</v>
      </c>
      <c r="C193" s="31">
        <v>167.6</v>
      </c>
      <c r="D193" s="38">
        <v>167.91666666666666</v>
      </c>
      <c r="E193" s="38">
        <v>165.93333333333331</v>
      </c>
      <c r="F193" s="38">
        <v>164.26666666666665</v>
      </c>
      <c r="G193" s="38">
        <v>162.2833333333333</v>
      </c>
      <c r="H193" s="38">
        <v>169.58333333333331</v>
      </c>
      <c r="I193" s="38">
        <v>171.56666666666666</v>
      </c>
      <c r="J193" s="38">
        <v>173.23333333333332</v>
      </c>
      <c r="K193" s="31">
        <v>169.9</v>
      </c>
      <c r="L193" s="31">
        <v>166.25</v>
      </c>
      <c r="M193" s="31">
        <v>23.740770000000001</v>
      </c>
      <c r="N193" s="1"/>
      <c r="O193" s="1"/>
    </row>
    <row r="194" spans="1:15" ht="12.75" customHeight="1">
      <c r="A194" s="33">
        <v>184</v>
      </c>
      <c r="B194" s="58" t="s">
        <v>280</v>
      </c>
      <c r="C194" s="31">
        <v>289.14999999999998</v>
      </c>
      <c r="D194" s="38">
        <v>288.25</v>
      </c>
      <c r="E194" s="38">
        <v>286.39999999999998</v>
      </c>
      <c r="F194" s="38">
        <v>283.64999999999998</v>
      </c>
      <c r="G194" s="38">
        <v>281.79999999999995</v>
      </c>
      <c r="H194" s="38">
        <v>291</v>
      </c>
      <c r="I194" s="38">
        <v>292.85000000000002</v>
      </c>
      <c r="J194" s="38">
        <v>295.60000000000002</v>
      </c>
      <c r="K194" s="31">
        <v>290.10000000000002</v>
      </c>
      <c r="L194" s="31">
        <v>285.5</v>
      </c>
      <c r="M194" s="31">
        <v>7.2562899999999999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688.1</v>
      </c>
      <c r="D195" s="38">
        <v>686.04999999999984</v>
      </c>
      <c r="E195" s="38">
        <v>679.09999999999968</v>
      </c>
      <c r="F195" s="38">
        <v>670.0999999999998</v>
      </c>
      <c r="G195" s="38">
        <v>663.14999999999964</v>
      </c>
      <c r="H195" s="38">
        <v>695.04999999999973</v>
      </c>
      <c r="I195" s="38">
        <v>701.99999999999977</v>
      </c>
      <c r="J195" s="38">
        <v>710.99999999999977</v>
      </c>
      <c r="K195" s="31">
        <v>693</v>
      </c>
      <c r="L195" s="31">
        <v>677.05</v>
      </c>
      <c r="M195" s="31">
        <v>2.4670700000000001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475.8</v>
      </c>
      <c r="D196" s="38">
        <v>475.16666666666669</v>
      </c>
      <c r="E196" s="38">
        <v>471.33333333333337</v>
      </c>
      <c r="F196" s="38">
        <v>466.86666666666667</v>
      </c>
      <c r="G196" s="38">
        <v>463.03333333333336</v>
      </c>
      <c r="H196" s="38">
        <v>479.63333333333338</v>
      </c>
      <c r="I196" s="38">
        <v>483.46666666666675</v>
      </c>
      <c r="J196" s="38">
        <v>487.93333333333339</v>
      </c>
      <c r="K196" s="31">
        <v>479</v>
      </c>
      <c r="L196" s="31">
        <v>470.7</v>
      </c>
      <c r="M196" s="31">
        <v>7.1096500000000002</v>
      </c>
      <c r="N196" s="1"/>
      <c r="O196" s="1"/>
    </row>
    <row r="197" spans="1:15" ht="12.75" customHeight="1">
      <c r="A197" s="33">
        <v>187</v>
      </c>
      <c r="B197" s="58" t="s">
        <v>125</v>
      </c>
      <c r="C197" s="31">
        <v>3776.45</v>
      </c>
      <c r="D197" s="38">
        <v>3772.5</v>
      </c>
      <c r="E197" s="38">
        <v>3745</v>
      </c>
      <c r="F197" s="38">
        <v>3713.55</v>
      </c>
      <c r="G197" s="38">
        <v>3686.05</v>
      </c>
      <c r="H197" s="38">
        <v>3803.95</v>
      </c>
      <c r="I197" s="38">
        <v>3831.45</v>
      </c>
      <c r="J197" s="38">
        <v>3862.8999999999996</v>
      </c>
      <c r="K197" s="31">
        <v>3800</v>
      </c>
      <c r="L197" s="31">
        <v>3741.05</v>
      </c>
      <c r="M197" s="31">
        <v>9.2530599999999996</v>
      </c>
      <c r="N197" s="1"/>
      <c r="O197" s="1"/>
    </row>
    <row r="198" spans="1:15" ht="12.75" customHeight="1">
      <c r="A198" s="33">
        <v>188</v>
      </c>
      <c r="B198" s="58" t="s">
        <v>410</v>
      </c>
      <c r="C198" s="31">
        <v>957.4</v>
      </c>
      <c r="D198" s="38">
        <v>965.5</v>
      </c>
      <c r="E198" s="38">
        <v>945.9</v>
      </c>
      <c r="F198" s="38">
        <v>934.4</v>
      </c>
      <c r="G198" s="38">
        <v>914.8</v>
      </c>
      <c r="H198" s="38">
        <v>977</v>
      </c>
      <c r="I198" s="38">
        <v>996.59999999999991</v>
      </c>
      <c r="J198" s="38">
        <v>1008.1</v>
      </c>
      <c r="K198" s="31">
        <v>985.1</v>
      </c>
      <c r="L198" s="31">
        <v>954</v>
      </c>
      <c r="M198" s="31">
        <v>3.1217899999999998</v>
      </c>
      <c r="N198" s="1"/>
      <c r="O198" s="1"/>
    </row>
    <row r="199" spans="1:15" ht="12.75" customHeight="1">
      <c r="A199" s="33">
        <v>189</v>
      </c>
      <c r="B199" s="58" t="s">
        <v>126</v>
      </c>
      <c r="C199" s="31">
        <v>1291.1500000000001</v>
      </c>
      <c r="D199" s="38">
        <v>1292.9666666666667</v>
      </c>
      <c r="E199" s="38">
        <v>1277.1833333333334</v>
      </c>
      <c r="F199" s="38">
        <v>1263.2166666666667</v>
      </c>
      <c r="G199" s="38">
        <v>1247.4333333333334</v>
      </c>
      <c r="H199" s="38">
        <v>1306.9333333333334</v>
      </c>
      <c r="I199" s="38">
        <v>1322.7166666666667</v>
      </c>
      <c r="J199" s="38">
        <v>1336.6833333333334</v>
      </c>
      <c r="K199" s="31">
        <v>1308.75</v>
      </c>
      <c r="L199" s="31">
        <v>1279</v>
      </c>
      <c r="M199" s="31">
        <v>6.4313900000000004</v>
      </c>
      <c r="N199" s="1"/>
      <c r="O199" s="1"/>
    </row>
    <row r="200" spans="1:15" ht="12.75" customHeight="1">
      <c r="A200" s="33">
        <v>190</v>
      </c>
      <c r="B200" s="58" t="s">
        <v>127</v>
      </c>
      <c r="C200" s="31">
        <v>1124.5</v>
      </c>
      <c r="D200" s="38">
        <v>1135.4666666666667</v>
      </c>
      <c r="E200" s="38">
        <v>1109.0333333333333</v>
      </c>
      <c r="F200" s="38">
        <v>1093.5666666666666</v>
      </c>
      <c r="G200" s="38">
        <v>1067.1333333333332</v>
      </c>
      <c r="H200" s="38">
        <v>1150.9333333333334</v>
      </c>
      <c r="I200" s="38">
        <v>1177.3666666666668</v>
      </c>
      <c r="J200" s="38">
        <v>1192.8333333333335</v>
      </c>
      <c r="K200" s="31">
        <v>1161.9000000000001</v>
      </c>
      <c r="L200" s="31">
        <v>1120</v>
      </c>
      <c r="M200" s="31">
        <v>39.603999999999999</v>
      </c>
      <c r="N200" s="1"/>
      <c r="O200" s="1"/>
    </row>
    <row r="201" spans="1:15" ht="12.75" customHeight="1">
      <c r="A201" s="33">
        <v>191</v>
      </c>
      <c r="B201" s="58" t="s">
        <v>128</v>
      </c>
      <c r="C201" s="31">
        <v>2765.45</v>
      </c>
      <c r="D201" s="38">
        <v>2772.2166666666667</v>
      </c>
      <c r="E201" s="38">
        <v>2745.2333333333336</v>
      </c>
      <c r="F201" s="38">
        <v>2725.0166666666669</v>
      </c>
      <c r="G201" s="38">
        <v>2698.0333333333338</v>
      </c>
      <c r="H201" s="38">
        <v>2792.4333333333334</v>
      </c>
      <c r="I201" s="38">
        <v>2819.4166666666661</v>
      </c>
      <c r="J201" s="38">
        <v>2839.6333333333332</v>
      </c>
      <c r="K201" s="31">
        <v>2799.2</v>
      </c>
      <c r="L201" s="31">
        <v>2752</v>
      </c>
      <c r="M201" s="31">
        <v>60.751579999999997</v>
      </c>
      <c r="N201" s="1"/>
      <c r="O201" s="1"/>
    </row>
    <row r="202" spans="1:15" ht="12.75" customHeight="1">
      <c r="A202" s="33">
        <v>192</v>
      </c>
      <c r="B202" s="58" t="s">
        <v>129</v>
      </c>
      <c r="C202" s="31">
        <v>2248.75</v>
      </c>
      <c r="D202" s="38">
        <v>2247.2666666666669</v>
      </c>
      <c r="E202" s="38">
        <v>2220.0333333333338</v>
      </c>
      <c r="F202" s="38">
        <v>2191.3166666666671</v>
      </c>
      <c r="G202" s="38">
        <v>2164.0833333333339</v>
      </c>
      <c r="H202" s="38">
        <v>2275.9833333333336</v>
      </c>
      <c r="I202" s="38">
        <v>2303.2166666666662</v>
      </c>
      <c r="J202" s="38">
        <v>2331.9333333333334</v>
      </c>
      <c r="K202" s="31">
        <v>2274.5</v>
      </c>
      <c r="L202" s="31">
        <v>2218.5500000000002</v>
      </c>
      <c r="M202" s="31">
        <v>2.3800300000000001</v>
      </c>
      <c r="N202" s="1"/>
      <c r="O202" s="1"/>
    </row>
    <row r="203" spans="1:15" ht="12.75" customHeight="1">
      <c r="A203" s="33">
        <v>193</v>
      </c>
      <c r="B203" s="58" t="s">
        <v>130</v>
      </c>
      <c r="C203" s="31">
        <v>1656.45</v>
      </c>
      <c r="D203" s="38">
        <v>1660.9666666666665</v>
      </c>
      <c r="E203" s="38">
        <v>1645.1833333333329</v>
      </c>
      <c r="F203" s="38">
        <v>1633.9166666666665</v>
      </c>
      <c r="G203" s="38">
        <v>1618.133333333333</v>
      </c>
      <c r="H203" s="38">
        <v>1672.2333333333329</v>
      </c>
      <c r="I203" s="38">
        <v>1688.0166666666662</v>
      </c>
      <c r="J203" s="38">
        <v>1699.2833333333328</v>
      </c>
      <c r="K203" s="31">
        <v>1676.75</v>
      </c>
      <c r="L203" s="31">
        <v>1649.7</v>
      </c>
      <c r="M203" s="31">
        <v>191.99221</v>
      </c>
      <c r="N203" s="1"/>
      <c r="O203" s="1"/>
    </row>
    <row r="204" spans="1:15" ht="12.75" customHeight="1">
      <c r="A204" s="33">
        <v>194</v>
      </c>
      <c r="B204" s="58" t="s">
        <v>131</v>
      </c>
      <c r="C204" s="31">
        <v>668.25</v>
      </c>
      <c r="D204" s="38">
        <v>667.35</v>
      </c>
      <c r="E204" s="38">
        <v>659.95</v>
      </c>
      <c r="F204" s="38">
        <v>651.65</v>
      </c>
      <c r="G204" s="38">
        <v>644.25</v>
      </c>
      <c r="H204" s="38">
        <v>675.65000000000009</v>
      </c>
      <c r="I204" s="38">
        <v>683.05</v>
      </c>
      <c r="J204" s="38">
        <v>691.35000000000014</v>
      </c>
      <c r="K204" s="31">
        <v>674.75</v>
      </c>
      <c r="L204" s="31">
        <v>659.05</v>
      </c>
      <c r="M204" s="31">
        <v>36.7699</v>
      </c>
      <c r="N204" s="1"/>
      <c r="O204" s="1"/>
    </row>
    <row r="205" spans="1:15" ht="12.75" customHeight="1">
      <c r="A205" s="33">
        <v>195</v>
      </c>
      <c r="B205" s="58" t="s">
        <v>407</v>
      </c>
      <c r="C205" s="31">
        <v>1551.7</v>
      </c>
      <c r="D205" s="38">
        <v>1564.8499999999997</v>
      </c>
      <c r="E205" s="38">
        <v>1532.4499999999994</v>
      </c>
      <c r="F205" s="38">
        <v>1513.1999999999996</v>
      </c>
      <c r="G205" s="38">
        <v>1480.7999999999993</v>
      </c>
      <c r="H205" s="38">
        <v>1584.0999999999995</v>
      </c>
      <c r="I205" s="38">
        <v>1616.4999999999995</v>
      </c>
      <c r="J205" s="38">
        <v>1635.7499999999995</v>
      </c>
      <c r="K205" s="31">
        <v>1597.25</v>
      </c>
      <c r="L205" s="31">
        <v>1545.6</v>
      </c>
      <c r="M205" s="31">
        <v>1.1287799999999999</v>
      </c>
      <c r="N205" s="1"/>
      <c r="O205" s="1"/>
    </row>
    <row r="206" spans="1:15" ht="12.75" customHeight="1">
      <c r="A206" s="33">
        <v>196</v>
      </c>
      <c r="B206" s="58" t="s">
        <v>132</v>
      </c>
      <c r="C206" s="31">
        <v>3123.7</v>
      </c>
      <c r="D206" s="38">
        <v>3131.9833333333331</v>
      </c>
      <c r="E206" s="38">
        <v>3077.6166666666663</v>
      </c>
      <c r="F206" s="38">
        <v>3031.5333333333333</v>
      </c>
      <c r="G206" s="38">
        <v>2977.1666666666665</v>
      </c>
      <c r="H206" s="38">
        <v>3178.0666666666662</v>
      </c>
      <c r="I206" s="38">
        <v>3232.4333333333329</v>
      </c>
      <c r="J206" s="38">
        <v>3278.516666666666</v>
      </c>
      <c r="K206" s="31">
        <v>3186.35</v>
      </c>
      <c r="L206" s="31">
        <v>3085.9</v>
      </c>
      <c r="M206" s="31">
        <v>5.7028100000000004</v>
      </c>
      <c r="N206" s="1"/>
      <c r="O206" s="1"/>
    </row>
    <row r="207" spans="1:15" ht="12.75" customHeight="1">
      <c r="A207" s="33">
        <v>197</v>
      </c>
      <c r="B207" s="58" t="s">
        <v>408</v>
      </c>
      <c r="C207" s="31">
        <v>65.3</v>
      </c>
      <c r="D207" s="38">
        <v>65.716666666666654</v>
      </c>
      <c r="E207" s="38">
        <v>64.583333333333314</v>
      </c>
      <c r="F207" s="38">
        <v>63.86666666666666</v>
      </c>
      <c r="G207" s="38">
        <v>62.73333333333332</v>
      </c>
      <c r="H207" s="38">
        <v>66.433333333333309</v>
      </c>
      <c r="I207" s="38">
        <v>67.566666666666663</v>
      </c>
      <c r="J207" s="38">
        <v>68.283333333333303</v>
      </c>
      <c r="K207" s="31">
        <v>66.849999999999994</v>
      </c>
      <c r="L207" s="31">
        <v>65</v>
      </c>
      <c r="M207" s="31">
        <v>30.5381</v>
      </c>
      <c r="N207" s="1"/>
      <c r="O207" s="1"/>
    </row>
    <row r="208" spans="1:15" ht="12.75" customHeight="1">
      <c r="A208" s="33">
        <v>198</v>
      </c>
      <c r="B208" s="58" t="s">
        <v>413</v>
      </c>
      <c r="C208" s="31">
        <v>1069.6500000000001</v>
      </c>
      <c r="D208" s="38">
        <v>1075.4833333333333</v>
      </c>
      <c r="E208" s="38">
        <v>1059.2166666666667</v>
      </c>
      <c r="F208" s="38">
        <v>1048.7833333333333</v>
      </c>
      <c r="G208" s="38">
        <v>1032.5166666666667</v>
      </c>
      <c r="H208" s="38">
        <v>1085.9166666666667</v>
      </c>
      <c r="I208" s="38">
        <v>1102.1833333333336</v>
      </c>
      <c r="J208" s="38">
        <v>1112.6166666666668</v>
      </c>
      <c r="K208" s="31">
        <v>1091.75</v>
      </c>
      <c r="L208" s="31">
        <v>1065.05</v>
      </c>
      <c r="M208" s="31">
        <v>0.18398</v>
      </c>
      <c r="N208" s="1"/>
      <c r="O208" s="1"/>
    </row>
    <row r="209" spans="1:15" ht="12.75" customHeight="1">
      <c r="A209" s="33">
        <v>199</v>
      </c>
      <c r="B209" s="58" t="s">
        <v>412</v>
      </c>
      <c r="C209" s="31">
        <v>298</v>
      </c>
      <c r="D209" s="38">
        <v>299.90000000000003</v>
      </c>
      <c r="E209" s="38">
        <v>294.10000000000008</v>
      </c>
      <c r="F209" s="38">
        <v>290.20000000000005</v>
      </c>
      <c r="G209" s="38">
        <v>284.40000000000009</v>
      </c>
      <c r="H209" s="38">
        <v>303.80000000000007</v>
      </c>
      <c r="I209" s="38">
        <v>309.60000000000002</v>
      </c>
      <c r="J209" s="38">
        <v>313.50000000000006</v>
      </c>
      <c r="K209" s="31">
        <v>305.7</v>
      </c>
      <c r="L209" s="31">
        <v>296</v>
      </c>
      <c r="M209" s="31">
        <v>3.1047899999999999</v>
      </c>
      <c r="N209" s="1"/>
      <c r="O209" s="1"/>
    </row>
    <row r="210" spans="1:15" ht="12.75" customHeight="1">
      <c r="A210" s="33">
        <v>200</v>
      </c>
      <c r="B210" s="58" t="s">
        <v>134</v>
      </c>
      <c r="C210" s="31">
        <v>427.85</v>
      </c>
      <c r="D210" s="38">
        <v>429.01666666666665</v>
      </c>
      <c r="E210" s="38">
        <v>421.83333333333331</v>
      </c>
      <c r="F210" s="38">
        <v>415.81666666666666</v>
      </c>
      <c r="G210" s="38">
        <v>408.63333333333333</v>
      </c>
      <c r="H210" s="38">
        <v>435.0333333333333</v>
      </c>
      <c r="I210" s="38">
        <v>442.2166666666667</v>
      </c>
      <c r="J210" s="38">
        <v>448.23333333333329</v>
      </c>
      <c r="K210" s="31">
        <v>436.2</v>
      </c>
      <c r="L210" s="31">
        <v>423</v>
      </c>
      <c r="M210" s="31">
        <v>65.022139999999993</v>
      </c>
      <c r="N210" s="1"/>
      <c r="O210" s="1"/>
    </row>
    <row r="211" spans="1:15" ht="12.75" customHeight="1">
      <c r="A211" s="33">
        <v>201</v>
      </c>
      <c r="B211" s="58" t="s">
        <v>135</v>
      </c>
      <c r="C211" s="31">
        <v>118</v>
      </c>
      <c r="D211" s="38">
        <v>118.86666666666667</v>
      </c>
      <c r="E211" s="38">
        <v>116.73333333333335</v>
      </c>
      <c r="F211" s="38">
        <v>115.46666666666667</v>
      </c>
      <c r="G211" s="38">
        <v>113.33333333333334</v>
      </c>
      <c r="H211" s="38">
        <v>120.13333333333335</v>
      </c>
      <c r="I211" s="38">
        <v>122.26666666666668</v>
      </c>
      <c r="J211" s="38">
        <v>123.53333333333336</v>
      </c>
      <c r="K211" s="31">
        <v>121</v>
      </c>
      <c r="L211" s="31">
        <v>117.6</v>
      </c>
      <c r="M211" s="31">
        <v>46.563580000000002</v>
      </c>
      <c r="N211" s="1"/>
      <c r="O211" s="1"/>
    </row>
    <row r="212" spans="1:15" ht="12.75" customHeight="1">
      <c r="A212" s="33">
        <v>202</v>
      </c>
      <c r="B212" s="58" t="s">
        <v>136</v>
      </c>
      <c r="C212" s="31">
        <v>298</v>
      </c>
      <c r="D212" s="38">
        <v>300.11666666666667</v>
      </c>
      <c r="E212" s="38">
        <v>292.23333333333335</v>
      </c>
      <c r="F212" s="38">
        <v>286.4666666666667</v>
      </c>
      <c r="G212" s="38">
        <v>278.58333333333337</v>
      </c>
      <c r="H212" s="38">
        <v>305.88333333333333</v>
      </c>
      <c r="I212" s="38">
        <v>313.76666666666665</v>
      </c>
      <c r="J212" s="38">
        <v>319.5333333333333</v>
      </c>
      <c r="K212" s="31">
        <v>308</v>
      </c>
      <c r="L212" s="31">
        <v>294.35000000000002</v>
      </c>
      <c r="M212" s="31">
        <v>41.51831</v>
      </c>
      <c r="N212" s="1"/>
      <c r="O212" s="1"/>
    </row>
    <row r="213" spans="1:15" ht="12.75" customHeight="1">
      <c r="A213" s="33">
        <v>203</v>
      </c>
      <c r="B213" s="58" t="s">
        <v>137</v>
      </c>
      <c r="C213" s="31">
        <v>2656.55</v>
      </c>
      <c r="D213" s="38">
        <v>2672.9666666666667</v>
      </c>
      <c r="E213" s="38">
        <v>2634.5833333333335</v>
      </c>
      <c r="F213" s="38">
        <v>2612.6166666666668</v>
      </c>
      <c r="G213" s="38">
        <v>2574.2333333333336</v>
      </c>
      <c r="H213" s="38">
        <v>2694.9333333333334</v>
      </c>
      <c r="I213" s="38">
        <v>2733.3166666666666</v>
      </c>
      <c r="J213" s="38">
        <v>2755.2833333333333</v>
      </c>
      <c r="K213" s="31">
        <v>2711.35</v>
      </c>
      <c r="L213" s="31">
        <v>2651</v>
      </c>
      <c r="M213" s="31">
        <v>15.18183</v>
      </c>
      <c r="N213" s="1"/>
      <c r="O213" s="1"/>
    </row>
    <row r="214" spans="1:15" ht="12.75" customHeight="1">
      <c r="A214" s="33">
        <v>204</v>
      </c>
      <c r="B214" s="58" t="s">
        <v>281</v>
      </c>
      <c r="C214" s="31">
        <v>327.85</v>
      </c>
      <c r="D214" s="38">
        <v>327.9666666666667</v>
      </c>
      <c r="E214" s="38">
        <v>323.93333333333339</v>
      </c>
      <c r="F214" s="38">
        <v>320.01666666666671</v>
      </c>
      <c r="G214" s="38">
        <v>315.98333333333341</v>
      </c>
      <c r="H214" s="38">
        <v>331.88333333333338</v>
      </c>
      <c r="I214" s="38">
        <v>335.91666666666669</v>
      </c>
      <c r="J214" s="38">
        <v>339.83333333333337</v>
      </c>
      <c r="K214" s="31">
        <v>332</v>
      </c>
      <c r="L214" s="31">
        <v>324.05</v>
      </c>
      <c r="M214" s="31">
        <v>26.488669999999999</v>
      </c>
      <c r="N214" s="1"/>
      <c r="O214" s="1"/>
    </row>
    <row r="215" spans="1:15" ht="12.75" customHeight="1">
      <c r="A215" s="33">
        <v>205</v>
      </c>
      <c r="B215" s="58" t="s">
        <v>409</v>
      </c>
      <c r="C215" s="31">
        <v>670.5</v>
      </c>
      <c r="D215" s="38">
        <v>672.43333333333328</v>
      </c>
      <c r="E215" s="38">
        <v>662.11666666666656</v>
      </c>
      <c r="F215" s="38">
        <v>653.73333333333323</v>
      </c>
      <c r="G215" s="38">
        <v>643.41666666666652</v>
      </c>
      <c r="H215" s="38">
        <v>680.81666666666661</v>
      </c>
      <c r="I215" s="38">
        <v>691.13333333333344</v>
      </c>
      <c r="J215" s="38">
        <v>699.51666666666665</v>
      </c>
      <c r="K215" s="31">
        <v>682.75</v>
      </c>
      <c r="L215" s="31">
        <v>664.05</v>
      </c>
      <c r="M215" s="31">
        <v>0.33590999999999999</v>
      </c>
      <c r="N215" s="1"/>
      <c r="O215" s="1"/>
    </row>
    <row r="216" spans="1:15" ht="12.75" customHeight="1">
      <c r="A216" s="33">
        <v>206</v>
      </c>
      <c r="B216" s="58" t="s">
        <v>415</v>
      </c>
      <c r="C216" s="31">
        <v>788.55</v>
      </c>
      <c r="D216" s="38">
        <v>786.18333333333328</v>
      </c>
      <c r="E216" s="38">
        <v>777.46666666666658</v>
      </c>
      <c r="F216" s="38">
        <v>766.38333333333333</v>
      </c>
      <c r="G216" s="38">
        <v>757.66666666666663</v>
      </c>
      <c r="H216" s="38">
        <v>797.26666666666654</v>
      </c>
      <c r="I216" s="38">
        <v>805.98333333333323</v>
      </c>
      <c r="J216" s="38">
        <v>817.06666666666649</v>
      </c>
      <c r="K216" s="31">
        <v>794.9</v>
      </c>
      <c r="L216" s="31">
        <v>775.1</v>
      </c>
      <c r="M216" s="31">
        <v>1.5236499999999999</v>
      </c>
      <c r="N216" s="1"/>
      <c r="O216" s="1"/>
    </row>
    <row r="217" spans="1:15" ht="12.75" customHeight="1">
      <c r="A217" s="33">
        <v>207</v>
      </c>
      <c r="B217" s="58" t="s">
        <v>282</v>
      </c>
      <c r="C217" s="31">
        <v>43369.85</v>
      </c>
      <c r="D217" s="38">
        <v>43061.15</v>
      </c>
      <c r="E217" s="38">
        <v>42673.3</v>
      </c>
      <c r="F217" s="38">
        <v>41976.75</v>
      </c>
      <c r="G217" s="38">
        <v>41588.9</v>
      </c>
      <c r="H217" s="38">
        <v>43757.700000000004</v>
      </c>
      <c r="I217" s="38">
        <v>44145.549999999996</v>
      </c>
      <c r="J217" s="38">
        <v>44842.100000000006</v>
      </c>
      <c r="K217" s="31">
        <v>43449</v>
      </c>
      <c r="L217" s="31">
        <v>42364.6</v>
      </c>
      <c r="M217" s="31">
        <v>0.19939999999999999</v>
      </c>
      <c r="N217" s="1"/>
      <c r="O217" s="1"/>
    </row>
    <row r="218" spans="1:15" ht="12.75" customHeight="1">
      <c r="A218" s="33">
        <v>208</v>
      </c>
      <c r="B218" s="58" t="s">
        <v>416</v>
      </c>
      <c r="C218" s="31">
        <v>59.15</v>
      </c>
      <c r="D218" s="38">
        <v>58.833333333333336</v>
      </c>
      <c r="E218" s="38">
        <v>58.116666666666674</v>
      </c>
      <c r="F218" s="38">
        <v>57.083333333333336</v>
      </c>
      <c r="G218" s="38">
        <v>56.366666666666674</v>
      </c>
      <c r="H218" s="38">
        <v>59.866666666666674</v>
      </c>
      <c r="I218" s="38">
        <v>60.583333333333329</v>
      </c>
      <c r="J218" s="38">
        <v>61.616666666666674</v>
      </c>
      <c r="K218" s="31">
        <v>59.55</v>
      </c>
      <c r="L218" s="31">
        <v>57.8</v>
      </c>
      <c r="M218" s="31">
        <v>82.051249999999996</v>
      </c>
      <c r="N218" s="1"/>
      <c r="O218" s="1"/>
    </row>
    <row r="219" spans="1:15" ht="12.75" customHeight="1">
      <c r="A219" s="33">
        <v>209</v>
      </c>
      <c r="B219" s="58" t="s">
        <v>422</v>
      </c>
      <c r="C219" s="31">
        <v>62.9</v>
      </c>
      <c r="D219" s="38">
        <v>62.75</v>
      </c>
      <c r="E219" s="38">
        <v>62.15</v>
      </c>
      <c r="F219" s="38">
        <v>61.4</v>
      </c>
      <c r="G219" s="38">
        <v>60.8</v>
      </c>
      <c r="H219" s="38">
        <v>63.5</v>
      </c>
      <c r="I219" s="38">
        <v>64.099999999999994</v>
      </c>
      <c r="J219" s="38">
        <v>64.849999999999994</v>
      </c>
      <c r="K219" s="31">
        <v>63.35</v>
      </c>
      <c r="L219" s="31">
        <v>62</v>
      </c>
      <c r="M219" s="31">
        <v>63.57206</v>
      </c>
      <c r="N219" s="1"/>
      <c r="O219" s="1"/>
    </row>
    <row r="220" spans="1:15" ht="12.75" customHeight="1">
      <c r="A220" s="33">
        <v>210</v>
      </c>
      <c r="B220" s="58" t="s">
        <v>138</v>
      </c>
      <c r="C220" s="31">
        <v>125.95</v>
      </c>
      <c r="D220" s="38">
        <v>127.7</v>
      </c>
      <c r="E220" s="38">
        <v>123.5</v>
      </c>
      <c r="F220" s="38">
        <v>121.05</v>
      </c>
      <c r="G220" s="38">
        <v>116.85</v>
      </c>
      <c r="H220" s="38">
        <v>130.15</v>
      </c>
      <c r="I220" s="38">
        <v>134.35000000000002</v>
      </c>
      <c r="J220" s="38">
        <v>136.80000000000001</v>
      </c>
      <c r="K220" s="31">
        <v>131.9</v>
      </c>
      <c r="L220" s="31">
        <v>125.25</v>
      </c>
      <c r="M220" s="31">
        <v>110.6485</v>
      </c>
      <c r="N220" s="1"/>
      <c r="O220" s="1"/>
    </row>
    <row r="221" spans="1:15" ht="12.75" customHeight="1">
      <c r="A221" s="33">
        <v>211</v>
      </c>
      <c r="B221" s="58" t="s">
        <v>139</v>
      </c>
      <c r="C221" s="31">
        <v>948.4</v>
      </c>
      <c r="D221" s="38">
        <v>947.55000000000007</v>
      </c>
      <c r="E221" s="38">
        <v>942.20000000000016</v>
      </c>
      <c r="F221" s="38">
        <v>936.00000000000011</v>
      </c>
      <c r="G221" s="38">
        <v>930.6500000000002</v>
      </c>
      <c r="H221" s="38">
        <v>953.75000000000011</v>
      </c>
      <c r="I221" s="38">
        <v>959.1</v>
      </c>
      <c r="J221" s="38">
        <v>965.30000000000007</v>
      </c>
      <c r="K221" s="31">
        <v>952.9</v>
      </c>
      <c r="L221" s="31">
        <v>941.35</v>
      </c>
      <c r="M221" s="31">
        <v>120.69184</v>
      </c>
      <c r="N221" s="1"/>
      <c r="O221" s="1"/>
    </row>
    <row r="222" spans="1:15" ht="12.75" customHeight="1">
      <c r="A222" s="33">
        <v>212</v>
      </c>
      <c r="B222" s="58" t="s">
        <v>140</v>
      </c>
      <c r="C222" s="31">
        <v>1342.8</v>
      </c>
      <c r="D222" s="38">
        <v>1337.05</v>
      </c>
      <c r="E222" s="38">
        <v>1327.6499999999999</v>
      </c>
      <c r="F222" s="38">
        <v>1312.5</v>
      </c>
      <c r="G222" s="38">
        <v>1303.0999999999999</v>
      </c>
      <c r="H222" s="38">
        <v>1352.1999999999998</v>
      </c>
      <c r="I222" s="38">
        <v>1361.6</v>
      </c>
      <c r="J222" s="38">
        <v>1376.7499999999998</v>
      </c>
      <c r="K222" s="31">
        <v>1346.45</v>
      </c>
      <c r="L222" s="31">
        <v>1321.9</v>
      </c>
      <c r="M222" s="31">
        <v>6.7190000000000003</v>
      </c>
      <c r="N222" s="1"/>
      <c r="O222" s="1"/>
    </row>
    <row r="223" spans="1:15" ht="12.75" customHeight="1">
      <c r="A223" s="33">
        <v>213</v>
      </c>
      <c r="B223" s="58" t="s">
        <v>141</v>
      </c>
      <c r="C223" s="31">
        <v>595</v>
      </c>
      <c r="D223" s="38">
        <v>590.26666666666665</v>
      </c>
      <c r="E223" s="38">
        <v>581.5333333333333</v>
      </c>
      <c r="F223" s="38">
        <v>568.06666666666661</v>
      </c>
      <c r="G223" s="38">
        <v>559.33333333333326</v>
      </c>
      <c r="H223" s="38">
        <v>603.73333333333335</v>
      </c>
      <c r="I223" s="38">
        <v>612.4666666666667</v>
      </c>
      <c r="J223" s="38">
        <v>625.93333333333339</v>
      </c>
      <c r="K223" s="31">
        <v>599</v>
      </c>
      <c r="L223" s="31">
        <v>576.79999999999995</v>
      </c>
      <c r="M223" s="31">
        <v>34.587009999999999</v>
      </c>
      <c r="N223" s="1"/>
      <c r="O223" s="1"/>
    </row>
    <row r="224" spans="1:15" ht="12.75" customHeight="1">
      <c r="A224" s="33">
        <v>214</v>
      </c>
      <c r="B224" s="58" t="s">
        <v>417</v>
      </c>
      <c r="C224" s="31">
        <v>58.55</v>
      </c>
      <c r="D224" s="38">
        <v>59.1</v>
      </c>
      <c r="E224" s="38">
        <v>57.7</v>
      </c>
      <c r="F224" s="38">
        <v>56.85</v>
      </c>
      <c r="G224" s="38">
        <v>55.45</v>
      </c>
      <c r="H224" s="38">
        <v>59.95</v>
      </c>
      <c r="I224" s="38">
        <v>61.349999999999994</v>
      </c>
      <c r="J224" s="38">
        <v>62.2</v>
      </c>
      <c r="K224" s="31">
        <v>60.5</v>
      </c>
      <c r="L224" s="31">
        <v>58.25</v>
      </c>
      <c r="M224" s="31">
        <v>285.45084000000003</v>
      </c>
      <c r="N224" s="1"/>
      <c r="O224" s="1"/>
    </row>
    <row r="225" spans="1:15" ht="12.75" customHeight="1">
      <c r="A225" s="33">
        <v>215</v>
      </c>
      <c r="B225" s="58" t="s">
        <v>142</v>
      </c>
      <c r="C225" s="31">
        <v>7.4</v>
      </c>
      <c r="D225" s="38">
        <v>7.3999999999999995</v>
      </c>
      <c r="E225" s="38">
        <v>7.2999999999999989</v>
      </c>
      <c r="F225" s="38">
        <v>7.1999999999999993</v>
      </c>
      <c r="G225" s="38">
        <v>7.0999999999999988</v>
      </c>
      <c r="H225" s="38">
        <v>7.4999999999999991</v>
      </c>
      <c r="I225" s="38">
        <v>7.5999999999999988</v>
      </c>
      <c r="J225" s="38">
        <v>7.6999999999999993</v>
      </c>
      <c r="K225" s="31">
        <v>7.5</v>
      </c>
      <c r="L225" s="31">
        <v>7.3</v>
      </c>
      <c r="M225" s="31">
        <v>578.73891000000003</v>
      </c>
      <c r="N225" s="1"/>
      <c r="O225" s="1"/>
    </row>
    <row r="226" spans="1:15" ht="12.75" customHeight="1">
      <c r="A226" s="33">
        <v>216</v>
      </c>
      <c r="B226" s="58" t="s">
        <v>143</v>
      </c>
      <c r="C226" s="31">
        <v>110.3</v>
      </c>
      <c r="D226" s="38">
        <v>110.78333333333335</v>
      </c>
      <c r="E226" s="38">
        <v>109.11666666666669</v>
      </c>
      <c r="F226" s="38">
        <v>107.93333333333334</v>
      </c>
      <c r="G226" s="38">
        <v>106.26666666666668</v>
      </c>
      <c r="H226" s="38">
        <v>111.9666666666667</v>
      </c>
      <c r="I226" s="38">
        <v>113.63333333333335</v>
      </c>
      <c r="J226" s="38">
        <v>114.81666666666671</v>
      </c>
      <c r="K226" s="31">
        <v>112.45</v>
      </c>
      <c r="L226" s="31">
        <v>109.6</v>
      </c>
      <c r="M226" s="31">
        <v>126.89964999999999</v>
      </c>
      <c r="N226" s="1"/>
      <c r="O226" s="1"/>
    </row>
    <row r="227" spans="1:15" ht="12.75" customHeight="1">
      <c r="A227" s="33">
        <v>217</v>
      </c>
      <c r="B227" s="58" t="s">
        <v>144</v>
      </c>
      <c r="C227" s="31">
        <v>79.25</v>
      </c>
      <c r="D227" s="38">
        <v>79.433333333333323</v>
      </c>
      <c r="E227" s="38">
        <v>78.666666666666643</v>
      </c>
      <c r="F227" s="38">
        <v>78.083333333333314</v>
      </c>
      <c r="G227" s="38">
        <v>77.316666666666634</v>
      </c>
      <c r="H227" s="38">
        <v>80.016666666666652</v>
      </c>
      <c r="I227" s="38">
        <v>80.783333333333331</v>
      </c>
      <c r="J227" s="38">
        <v>81.36666666666666</v>
      </c>
      <c r="K227" s="31">
        <v>80.2</v>
      </c>
      <c r="L227" s="31">
        <v>78.849999999999994</v>
      </c>
      <c r="M227" s="31">
        <v>235.09603000000001</v>
      </c>
      <c r="N227" s="1"/>
      <c r="O227" s="1"/>
    </row>
    <row r="228" spans="1:15" ht="12.75" customHeight="1">
      <c r="A228" s="33">
        <v>218</v>
      </c>
      <c r="B228" s="58" t="s">
        <v>145</v>
      </c>
      <c r="C228" s="31">
        <v>123.7</v>
      </c>
      <c r="D228" s="38">
        <v>124.21666666666668</v>
      </c>
      <c r="E228" s="38">
        <v>122.53333333333336</v>
      </c>
      <c r="F228" s="38">
        <v>121.36666666666667</v>
      </c>
      <c r="G228" s="38">
        <v>119.68333333333335</v>
      </c>
      <c r="H228" s="38">
        <v>125.38333333333337</v>
      </c>
      <c r="I228" s="38">
        <v>127.06666666666668</v>
      </c>
      <c r="J228" s="38">
        <v>128.23333333333338</v>
      </c>
      <c r="K228" s="31">
        <v>125.9</v>
      </c>
      <c r="L228" s="31">
        <v>123.05</v>
      </c>
      <c r="M228" s="31">
        <v>70.696870000000004</v>
      </c>
      <c r="N228" s="1"/>
      <c r="O228" s="1"/>
    </row>
    <row r="229" spans="1:15" ht="12.75" customHeight="1">
      <c r="A229" s="33">
        <v>219</v>
      </c>
      <c r="B229" s="58" t="s">
        <v>418</v>
      </c>
      <c r="C229" s="31">
        <v>831</v>
      </c>
      <c r="D229" s="38">
        <v>832.5</v>
      </c>
      <c r="E229" s="38">
        <v>823</v>
      </c>
      <c r="F229" s="38">
        <v>815</v>
      </c>
      <c r="G229" s="38">
        <v>805.5</v>
      </c>
      <c r="H229" s="38">
        <v>840.5</v>
      </c>
      <c r="I229" s="38">
        <v>850</v>
      </c>
      <c r="J229" s="38">
        <v>858</v>
      </c>
      <c r="K229" s="31">
        <v>842</v>
      </c>
      <c r="L229" s="31">
        <v>824.5</v>
      </c>
      <c r="M229" s="31">
        <v>0.44364999999999999</v>
      </c>
      <c r="N229" s="1"/>
      <c r="O229" s="1"/>
    </row>
    <row r="230" spans="1:15" ht="12.75" customHeight="1">
      <c r="A230" s="33">
        <v>220</v>
      </c>
      <c r="B230" s="58" t="s">
        <v>146</v>
      </c>
      <c r="C230" s="31">
        <v>483.15</v>
      </c>
      <c r="D230" s="38">
        <v>487.63333333333338</v>
      </c>
      <c r="E230" s="38">
        <v>477.51666666666677</v>
      </c>
      <c r="F230" s="38">
        <v>471.88333333333338</v>
      </c>
      <c r="G230" s="38">
        <v>461.76666666666677</v>
      </c>
      <c r="H230" s="38">
        <v>493.26666666666677</v>
      </c>
      <c r="I230" s="38">
        <v>503.38333333333344</v>
      </c>
      <c r="J230" s="38">
        <v>509.01666666666677</v>
      </c>
      <c r="K230" s="31">
        <v>497.75</v>
      </c>
      <c r="L230" s="31">
        <v>482</v>
      </c>
      <c r="M230" s="31">
        <v>8.6730999999999998</v>
      </c>
      <c r="N230" s="1"/>
      <c r="O230" s="1"/>
    </row>
    <row r="231" spans="1:15" ht="12.75" customHeight="1">
      <c r="A231" s="33">
        <v>221</v>
      </c>
      <c r="B231" s="58" t="s">
        <v>419</v>
      </c>
      <c r="C231" s="31">
        <v>540.04999999999995</v>
      </c>
      <c r="D231" s="38">
        <v>531.01666666666665</v>
      </c>
      <c r="E231" s="38">
        <v>517.0333333333333</v>
      </c>
      <c r="F231" s="38">
        <v>494.01666666666665</v>
      </c>
      <c r="G231" s="38">
        <v>480.0333333333333</v>
      </c>
      <c r="H231" s="38">
        <v>554.0333333333333</v>
      </c>
      <c r="I231" s="38">
        <v>568.01666666666665</v>
      </c>
      <c r="J231" s="38">
        <v>591.0333333333333</v>
      </c>
      <c r="K231" s="31">
        <v>545</v>
      </c>
      <c r="L231" s="31">
        <v>508</v>
      </c>
      <c r="M231" s="31">
        <v>13.060280000000001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384.85</v>
      </c>
      <c r="D232" s="38">
        <v>384.5333333333333</v>
      </c>
      <c r="E232" s="38">
        <v>381.56666666666661</v>
      </c>
      <c r="F232" s="38">
        <v>378.2833333333333</v>
      </c>
      <c r="G232" s="38">
        <v>375.31666666666661</v>
      </c>
      <c r="H232" s="38">
        <v>387.81666666666661</v>
      </c>
      <c r="I232" s="38">
        <v>390.7833333333333</v>
      </c>
      <c r="J232" s="38">
        <v>394.06666666666661</v>
      </c>
      <c r="K232" s="31">
        <v>387.5</v>
      </c>
      <c r="L232" s="31">
        <v>381.25</v>
      </c>
      <c r="M232" s="31">
        <v>18.884650000000001</v>
      </c>
      <c r="N232" s="1"/>
      <c r="O232" s="1"/>
    </row>
    <row r="233" spans="1:15" ht="12.75" customHeight="1">
      <c r="A233" s="33">
        <v>223</v>
      </c>
      <c r="B233" s="58" t="s">
        <v>148</v>
      </c>
      <c r="C233" s="31">
        <v>206.05</v>
      </c>
      <c r="D233" s="38">
        <v>207.76666666666665</v>
      </c>
      <c r="E233" s="38">
        <v>203.0333333333333</v>
      </c>
      <c r="F233" s="38">
        <v>200.01666666666665</v>
      </c>
      <c r="G233" s="38">
        <v>195.2833333333333</v>
      </c>
      <c r="H233" s="38">
        <v>210.7833333333333</v>
      </c>
      <c r="I233" s="38">
        <v>215.51666666666665</v>
      </c>
      <c r="J233" s="38">
        <v>218.5333333333333</v>
      </c>
      <c r="K233" s="31">
        <v>212.5</v>
      </c>
      <c r="L233" s="31">
        <v>204.75</v>
      </c>
      <c r="M233" s="31">
        <v>34.677070000000001</v>
      </c>
      <c r="N233" s="1"/>
      <c r="O233" s="1"/>
    </row>
    <row r="234" spans="1:15" ht="12.75" customHeight="1">
      <c r="A234" s="33">
        <v>224</v>
      </c>
      <c r="B234" s="58" t="s">
        <v>149</v>
      </c>
      <c r="C234" s="31">
        <v>2649.25</v>
      </c>
      <c r="D234" s="38">
        <v>2670.2166666666667</v>
      </c>
      <c r="E234" s="38">
        <v>2590.4333333333334</v>
      </c>
      <c r="F234" s="38">
        <v>2531.6166666666668</v>
      </c>
      <c r="G234" s="38">
        <v>2451.8333333333335</v>
      </c>
      <c r="H234" s="38">
        <v>2729.0333333333333</v>
      </c>
      <c r="I234" s="38">
        <v>2808.8166666666671</v>
      </c>
      <c r="J234" s="38">
        <v>2867.6333333333332</v>
      </c>
      <c r="K234" s="31">
        <v>2750</v>
      </c>
      <c r="L234" s="31">
        <v>2611.4</v>
      </c>
      <c r="M234" s="31">
        <v>3.1924899999999998</v>
      </c>
      <c r="N234" s="1"/>
      <c r="O234" s="1"/>
    </row>
    <row r="235" spans="1:15" ht="12.75" customHeight="1">
      <c r="A235" s="33">
        <v>225</v>
      </c>
      <c r="B235" s="58" t="s">
        <v>284</v>
      </c>
      <c r="C235" s="31">
        <v>310.05</v>
      </c>
      <c r="D235" s="38">
        <v>310.48333333333335</v>
      </c>
      <c r="E235" s="38">
        <v>306.41666666666669</v>
      </c>
      <c r="F235" s="38">
        <v>302.78333333333336</v>
      </c>
      <c r="G235" s="38">
        <v>298.7166666666667</v>
      </c>
      <c r="H235" s="38">
        <v>314.11666666666667</v>
      </c>
      <c r="I235" s="38">
        <v>318.18333333333328</v>
      </c>
      <c r="J235" s="38">
        <v>321.81666666666666</v>
      </c>
      <c r="K235" s="31">
        <v>314.55</v>
      </c>
      <c r="L235" s="31">
        <v>306.85000000000002</v>
      </c>
      <c r="M235" s="31">
        <v>14.023350000000001</v>
      </c>
      <c r="N235" s="1"/>
      <c r="O235" s="1"/>
    </row>
    <row r="236" spans="1:15" ht="12.75" customHeight="1">
      <c r="A236" s="33">
        <v>226</v>
      </c>
      <c r="B236" s="58" t="s">
        <v>150</v>
      </c>
      <c r="C236" s="31">
        <v>2671.6</v>
      </c>
      <c r="D236" s="38">
        <v>2662.15</v>
      </c>
      <c r="E236" s="38">
        <v>2629.3</v>
      </c>
      <c r="F236" s="38">
        <v>2587</v>
      </c>
      <c r="G236" s="38">
        <v>2554.15</v>
      </c>
      <c r="H236" s="38">
        <v>2704.4500000000003</v>
      </c>
      <c r="I236" s="38">
        <v>2737.2999999999997</v>
      </c>
      <c r="J236" s="38">
        <v>2779.6000000000004</v>
      </c>
      <c r="K236" s="31">
        <v>2695</v>
      </c>
      <c r="L236" s="31">
        <v>2619.85</v>
      </c>
      <c r="M236" s="31">
        <v>6.1090999999999998</v>
      </c>
      <c r="N236" s="1"/>
      <c r="O236" s="1"/>
    </row>
    <row r="237" spans="1:15" ht="12.75" customHeight="1">
      <c r="A237" s="33">
        <v>227</v>
      </c>
      <c r="B237" s="58" t="s">
        <v>425</v>
      </c>
      <c r="C237" s="31">
        <v>1439.75</v>
      </c>
      <c r="D237" s="38">
        <v>1443.5333333333335</v>
      </c>
      <c r="E237" s="38">
        <v>1428.2666666666671</v>
      </c>
      <c r="F237" s="38">
        <v>1416.7833333333335</v>
      </c>
      <c r="G237" s="38">
        <v>1401.5166666666671</v>
      </c>
      <c r="H237" s="38">
        <v>1455.0166666666671</v>
      </c>
      <c r="I237" s="38">
        <v>1470.2833333333335</v>
      </c>
      <c r="J237" s="38">
        <v>1481.7666666666671</v>
      </c>
      <c r="K237" s="31">
        <v>1458.8</v>
      </c>
      <c r="L237" s="31">
        <v>1432.05</v>
      </c>
      <c r="M237" s="31">
        <v>0.32871</v>
      </c>
      <c r="N237" s="1"/>
      <c r="O237" s="1"/>
    </row>
    <row r="238" spans="1:15" ht="12.75" customHeight="1">
      <c r="A238" s="33">
        <v>228</v>
      </c>
      <c r="B238" s="58" t="s">
        <v>151</v>
      </c>
      <c r="C238" s="31">
        <v>1367</v>
      </c>
      <c r="D238" s="38">
        <v>1361.5166666666667</v>
      </c>
      <c r="E238" s="38">
        <v>1350.6333333333332</v>
      </c>
      <c r="F238" s="38">
        <v>1334.2666666666667</v>
      </c>
      <c r="G238" s="38">
        <v>1323.3833333333332</v>
      </c>
      <c r="H238" s="38">
        <v>1377.8833333333332</v>
      </c>
      <c r="I238" s="38">
        <v>1388.7666666666669</v>
      </c>
      <c r="J238" s="38">
        <v>1405.1333333333332</v>
      </c>
      <c r="K238" s="31">
        <v>1372.4</v>
      </c>
      <c r="L238" s="31">
        <v>1345.15</v>
      </c>
      <c r="M238" s="31">
        <v>19.411100000000001</v>
      </c>
      <c r="N238" s="1"/>
      <c r="O238" s="1"/>
    </row>
    <row r="239" spans="1:15" ht="12.75" customHeight="1">
      <c r="A239" s="33">
        <v>229</v>
      </c>
      <c r="B239" s="58" t="s">
        <v>152</v>
      </c>
      <c r="C239" s="31">
        <v>162.5</v>
      </c>
      <c r="D239" s="38">
        <v>162.4</v>
      </c>
      <c r="E239" s="38">
        <v>160.65</v>
      </c>
      <c r="F239" s="38">
        <v>158.80000000000001</v>
      </c>
      <c r="G239" s="38">
        <v>157.05000000000001</v>
      </c>
      <c r="H239" s="38">
        <v>164.25</v>
      </c>
      <c r="I239" s="38">
        <v>166</v>
      </c>
      <c r="J239" s="38">
        <v>167.85</v>
      </c>
      <c r="K239" s="31">
        <v>164.15</v>
      </c>
      <c r="L239" s="31">
        <v>160.55000000000001</v>
      </c>
      <c r="M239" s="31">
        <v>35.61645</v>
      </c>
      <c r="N239" s="1"/>
      <c r="O239" s="1"/>
    </row>
    <row r="240" spans="1:15" ht="12.75" customHeight="1">
      <c r="A240" s="33">
        <v>230</v>
      </c>
      <c r="B240" s="58" t="s">
        <v>426</v>
      </c>
      <c r="C240" s="31">
        <v>15.4</v>
      </c>
      <c r="D240" s="38">
        <v>15.550000000000002</v>
      </c>
      <c r="E240" s="38">
        <v>15.150000000000006</v>
      </c>
      <c r="F240" s="38">
        <v>14.900000000000004</v>
      </c>
      <c r="G240" s="38">
        <v>14.500000000000007</v>
      </c>
      <c r="H240" s="38">
        <v>15.800000000000004</v>
      </c>
      <c r="I240" s="38">
        <v>16.2</v>
      </c>
      <c r="J240" s="38">
        <v>16.450000000000003</v>
      </c>
      <c r="K240" s="31">
        <v>15.95</v>
      </c>
      <c r="L240" s="31">
        <v>15.3</v>
      </c>
      <c r="M240" s="31">
        <v>104.83212</v>
      </c>
      <c r="N240" s="1"/>
      <c r="O240" s="1"/>
    </row>
    <row r="241" spans="1:15" ht="12.75" customHeight="1">
      <c r="A241" s="33">
        <v>231</v>
      </c>
      <c r="B241" s="58" t="s">
        <v>153</v>
      </c>
      <c r="C241" s="31">
        <v>1329.15</v>
      </c>
      <c r="D241" s="38">
        <v>1330.1166666666668</v>
      </c>
      <c r="E241" s="38">
        <v>1318.3333333333335</v>
      </c>
      <c r="F241" s="38">
        <v>1307.5166666666667</v>
      </c>
      <c r="G241" s="38">
        <v>1295.7333333333333</v>
      </c>
      <c r="H241" s="38">
        <v>1340.9333333333336</v>
      </c>
      <c r="I241" s="38">
        <v>1352.7166666666669</v>
      </c>
      <c r="J241" s="38">
        <v>1363.5333333333338</v>
      </c>
      <c r="K241" s="31">
        <v>1341.9</v>
      </c>
      <c r="L241" s="31">
        <v>1319.3</v>
      </c>
      <c r="M241" s="31">
        <v>39.403149999999997</v>
      </c>
      <c r="N241" s="1"/>
      <c r="O241" s="1"/>
    </row>
    <row r="242" spans="1:15" ht="12.75" customHeight="1">
      <c r="A242" s="33">
        <v>232</v>
      </c>
      <c r="B242" s="58" t="s">
        <v>887</v>
      </c>
      <c r="C242" s="31">
        <v>2729.35</v>
      </c>
      <c r="D242" s="38">
        <v>2740.2833333333328</v>
      </c>
      <c r="E242" s="38">
        <v>2707.1166666666659</v>
      </c>
      <c r="F242" s="38">
        <v>2684.8833333333332</v>
      </c>
      <c r="G242" s="38">
        <v>2651.7166666666662</v>
      </c>
      <c r="H242" s="38">
        <v>2762.5166666666655</v>
      </c>
      <c r="I242" s="38">
        <v>2795.6833333333325</v>
      </c>
      <c r="J242" s="38">
        <v>2817.9166666666652</v>
      </c>
      <c r="K242" s="31">
        <v>2773.45</v>
      </c>
      <c r="L242" s="31">
        <v>2718.05</v>
      </c>
      <c r="M242" s="31">
        <v>0.14058000000000001</v>
      </c>
      <c r="N242" s="1"/>
      <c r="O242" s="1"/>
    </row>
    <row r="243" spans="1:15" ht="12.75" customHeight="1">
      <c r="A243" s="33">
        <v>233</v>
      </c>
      <c r="B243" s="58" t="s">
        <v>154</v>
      </c>
      <c r="C243" s="31">
        <v>588.85</v>
      </c>
      <c r="D243" s="38">
        <v>594.65</v>
      </c>
      <c r="E243" s="38">
        <v>577.4</v>
      </c>
      <c r="F243" s="38">
        <v>565.95000000000005</v>
      </c>
      <c r="G243" s="38">
        <v>548.70000000000005</v>
      </c>
      <c r="H243" s="38">
        <v>606.09999999999991</v>
      </c>
      <c r="I243" s="38">
        <v>623.34999999999991</v>
      </c>
      <c r="J243" s="38">
        <v>634.79999999999984</v>
      </c>
      <c r="K243" s="31">
        <v>611.9</v>
      </c>
      <c r="L243" s="31">
        <v>583.20000000000005</v>
      </c>
      <c r="M243" s="31">
        <v>7.6014900000000001</v>
      </c>
      <c r="N243" s="1"/>
      <c r="O243" s="1"/>
    </row>
    <row r="244" spans="1:15" ht="12.75" customHeight="1">
      <c r="A244" s="33">
        <v>234</v>
      </c>
      <c r="B244" s="58" t="s">
        <v>423</v>
      </c>
      <c r="C244" s="31">
        <v>26.5</v>
      </c>
      <c r="D244" s="38">
        <v>26.666666666666668</v>
      </c>
      <c r="E244" s="38">
        <v>26.083333333333336</v>
      </c>
      <c r="F244" s="38">
        <v>25.666666666666668</v>
      </c>
      <c r="G244" s="38">
        <v>25.083333333333336</v>
      </c>
      <c r="H244" s="38">
        <v>27.083333333333336</v>
      </c>
      <c r="I244" s="38">
        <v>27.666666666666671</v>
      </c>
      <c r="J244" s="38">
        <v>28.083333333333336</v>
      </c>
      <c r="K244" s="31">
        <v>27.25</v>
      </c>
      <c r="L244" s="31">
        <v>26.25</v>
      </c>
      <c r="M244" s="31">
        <v>145.39901</v>
      </c>
      <c r="N244" s="1"/>
      <c r="O244" s="1"/>
    </row>
    <row r="245" spans="1:15" ht="12.75" customHeight="1">
      <c r="A245" s="33">
        <v>235</v>
      </c>
      <c r="B245" s="58" t="s">
        <v>155</v>
      </c>
      <c r="C245" s="31">
        <v>97.4</v>
      </c>
      <c r="D245" s="38">
        <v>98.65000000000002</v>
      </c>
      <c r="E245" s="38">
        <v>95.850000000000037</v>
      </c>
      <c r="F245" s="38">
        <v>94.300000000000011</v>
      </c>
      <c r="G245" s="38">
        <v>91.500000000000028</v>
      </c>
      <c r="H245" s="38">
        <v>100.20000000000005</v>
      </c>
      <c r="I245" s="38">
        <v>103.00000000000003</v>
      </c>
      <c r="J245" s="38">
        <v>104.55000000000005</v>
      </c>
      <c r="K245" s="31">
        <v>101.45</v>
      </c>
      <c r="L245" s="31">
        <v>97.1</v>
      </c>
      <c r="M245" s="31">
        <v>240.42759000000001</v>
      </c>
      <c r="N245" s="1"/>
      <c r="O245" s="1"/>
    </row>
    <row r="246" spans="1:15" ht="12.75" customHeight="1">
      <c r="A246" s="33">
        <v>236</v>
      </c>
      <c r="B246" s="58" t="s">
        <v>156</v>
      </c>
      <c r="C246" s="31">
        <v>755.05</v>
      </c>
      <c r="D246" s="38">
        <v>755.68333333333339</v>
      </c>
      <c r="E246" s="38">
        <v>748.31666666666683</v>
      </c>
      <c r="F246" s="38">
        <v>741.58333333333348</v>
      </c>
      <c r="G246" s="38">
        <v>734.21666666666692</v>
      </c>
      <c r="H246" s="38">
        <v>762.41666666666674</v>
      </c>
      <c r="I246" s="38">
        <v>769.7833333333333</v>
      </c>
      <c r="J246" s="38">
        <v>776.51666666666665</v>
      </c>
      <c r="K246" s="31">
        <v>763.05</v>
      </c>
      <c r="L246" s="31">
        <v>748.95</v>
      </c>
      <c r="M246" s="31">
        <v>1.5497000000000001</v>
      </c>
      <c r="N246" s="1"/>
      <c r="O246" s="1"/>
    </row>
    <row r="247" spans="1:15" ht="12.75" customHeight="1">
      <c r="A247" s="33">
        <v>237</v>
      </c>
      <c r="B247" s="58" t="s">
        <v>420</v>
      </c>
      <c r="C247" s="31">
        <v>26.65</v>
      </c>
      <c r="D247" s="38">
        <v>26.8</v>
      </c>
      <c r="E247" s="38">
        <v>26.450000000000003</v>
      </c>
      <c r="F247" s="38">
        <v>26.250000000000004</v>
      </c>
      <c r="G247" s="38">
        <v>25.900000000000006</v>
      </c>
      <c r="H247" s="38">
        <v>27</v>
      </c>
      <c r="I247" s="38">
        <v>27.35</v>
      </c>
      <c r="J247" s="38">
        <v>27.549999999999997</v>
      </c>
      <c r="K247" s="31">
        <v>27.15</v>
      </c>
      <c r="L247" s="31">
        <v>26.6</v>
      </c>
      <c r="M247" s="31">
        <v>96.720399999999998</v>
      </c>
      <c r="N247" s="1"/>
      <c r="O247" s="1"/>
    </row>
    <row r="248" spans="1:15" ht="12.75" customHeight="1">
      <c r="A248" s="33">
        <v>238</v>
      </c>
      <c r="B248" s="58" t="s">
        <v>157</v>
      </c>
      <c r="C248" s="31">
        <v>615.9</v>
      </c>
      <c r="D248" s="38">
        <v>620.75</v>
      </c>
      <c r="E248" s="38">
        <v>609.5</v>
      </c>
      <c r="F248" s="38">
        <v>603.1</v>
      </c>
      <c r="G248" s="38">
        <v>591.85</v>
      </c>
      <c r="H248" s="38">
        <v>627.15</v>
      </c>
      <c r="I248" s="38">
        <v>638.4</v>
      </c>
      <c r="J248" s="38">
        <v>644.79999999999995</v>
      </c>
      <c r="K248" s="31">
        <v>632</v>
      </c>
      <c r="L248" s="31">
        <v>614.35</v>
      </c>
      <c r="M248" s="31">
        <v>19.473559999999999</v>
      </c>
      <c r="N248" s="1"/>
      <c r="O248" s="1"/>
    </row>
    <row r="249" spans="1:15" ht="12.75" customHeight="1">
      <c r="A249" s="33">
        <v>239</v>
      </c>
      <c r="B249" s="58" t="s">
        <v>424</v>
      </c>
      <c r="C249" s="31">
        <v>32.950000000000003</v>
      </c>
      <c r="D249" s="38">
        <v>33</v>
      </c>
      <c r="E249" s="38">
        <v>32.75</v>
      </c>
      <c r="F249" s="38">
        <v>32.549999999999997</v>
      </c>
      <c r="G249" s="38">
        <v>32.299999999999997</v>
      </c>
      <c r="H249" s="38">
        <v>33.200000000000003</v>
      </c>
      <c r="I249" s="38">
        <v>33.450000000000003</v>
      </c>
      <c r="J249" s="38">
        <v>33.650000000000006</v>
      </c>
      <c r="K249" s="31">
        <v>33.25</v>
      </c>
      <c r="L249" s="31">
        <v>32.799999999999997</v>
      </c>
      <c r="M249" s="31">
        <v>132.0368</v>
      </c>
      <c r="N249" s="1"/>
      <c r="O249" s="1"/>
    </row>
    <row r="250" spans="1:15" ht="12.75" customHeight="1">
      <c r="A250" s="33">
        <v>240</v>
      </c>
      <c r="B250" s="58" t="s">
        <v>283</v>
      </c>
      <c r="C250" s="31">
        <v>610.15</v>
      </c>
      <c r="D250" s="38">
        <v>608.01666666666665</v>
      </c>
      <c r="E250" s="38">
        <v>603.08333333333326</v>
      </c>
      <c r="F250" s="38">
        <v>596.01666666666665</v>
      </c>
      <c r="G250" s="38">
        <v>591.08333333333326</v>
      </c>
      <c r="H250" s="38">
        <v>615.08333333333326</v>
      </c>
      <c r="I250" s="38">
        <v>620.01666666666665</v>
      </c>
      <c r="J250" s="38">
        <v>627.08333333333326</v>
      </c>
      <c r="K250" s="31">
        <v>612.95000000000005</v>
      </c>
      <c r="L250" s="31">
        <v>600.95000000000005</v>
      </c>
      <c r="M250" s="31">
        <v>5.6469699999999996</v>
      </c>
      <c r="N250" s="1"/>
      <c r="O250" s="1"/>
    </row>
    <row r="251" spans="1:15" ht="12.75" customHeight="1">
      <c r="A251" s="33">
        <v>241</v>
      </c>
      <c r="B251" s="58" t="s">
        <v>158</v>
      </c>
      <c r="C251" s="31">
        <v>465.85</v>
      </c>
      <c r="D251" s="38">
        <v>466.81666666666666</v>
      </c>
      <c r="E251" s="38">
        <v>462.73333333333335</v>
      </c>
      <c r="F251" s="38">
        <v>459.61666666666667</v>
      </c>
      <c r="G251" s="38">
        <v>455.53333333333336</v>
      </c>
      <c r="H251" s="38">
        <v>469.93333333333334</v>
      </c>
      <c r="I251" s="38">
        <v>474.01666666666671</v>
      </c>
      <c r="J251" s="38">
        <v>477.13333333333333</v>
      </c>
      <c r="K251" s="31">
        <v>470.9</v>
      </c>
      <c r="L251" s="31">
        <v>463.7</v>
      </c>
      <c r="M251" s="31">
        <v>65.212999999999994</v>
      </c>
      <c r="N251" s="1"/>
      <c r="O251" s="1"/>
    </row>
    <row r="252" spans="1:15" ht="12.75" customHeight="1">
      <c r="A252" s="33">
        <v>242</v>
      </c>
      <c r="B252" s="58" t="s">
        <v>421</v>
      </c>
      <c r="C252" s="31">
        <v>108.4</v>
      </c>
      <c r="D252" s="38">
        <v>108.26666666666667</v>
      </c>
      <c r="E252" s="38">
        <v>107.53333333333333</v>
      </c>
      <c r="F252" s="38">
        <v>106.66666666666667</v>
      </c>
      <c r="G252" s="38">
        <v>105.93333333333334</v>
      </c>
      <c r="H252" s="38">
        <v>109.13333333333333</v>
      </c>
      <c r="I252" s="38">
        <v>109.86666666666665</v>
      </c>
      <c r="J252" s="38">
        <v>110.73333333333332</v>
      </c>
      <c r="K252" s="31">
        <v>109</v>
      </c>
      <c r="L252" s="31">
        <v>107.4</v>
      </c>
      <c r="M252" s="31">
        <v>1.6527499999999999</v>
      </c>
      <c r="N252" s="1"/>
      <c r="O252" s="1"/>
    </row>
    <row r="253" spans="1:15" ht="12.75" customHeight="1">
      <c r="A253" s="33">
        <v>243</v>
      </c>
      <c r="B253" s="58" t="s">
        <v>432</v>
      </c>
      <c r="C253" s="31">
        <v>110.25</v>
      </c>
      <c r="D253" s="38">
        <v>112.2</v>
      </c>
      <c r="E253" s="38">
        <v>107.7</v>
      </c>
      <c r="F253" s="38">
        <v>105.15</v>
      </c>
      <c r="G253" s="38">
        <v>100.65</v>
      </c>
      <c r="H253" s="38">
        <v>114.75</v>
      </c>
      <c r="I253" s="38">
        <v>119.25</v>
      </c>
      <c r="J253" s="38">
        <v>121.8</v>
      </c>
      <c r="K253" s="31">
        <v>116.7</v>
      </c>
      <c r="L253" s="31">
        <v>109.65</v>
      </c>
      <c r="M253" s="31">
        <v>58.157409999999999</v>
      </c>
      <c r="N253" s="1"/>
      <c r="O253" s="1"/>
    </row>
    <row r="254" spans="1:15" ht="12.75" customHeight="1">
      <c r="A254" s="33">
        <v>244</v>
      </c>
      <c r="B254" s="58" t="s">
        <v>427</v>
      </c>
      <c r="C254" s="31">
        <v>2338.9</v>
      </c>
      <c r="D254" s="38">
        <v>2323.2166666666667</v>
      </c>
      <c r="E254" s="38">
        <v>2301.9333333333334</v>
      </c>
      <c r="F254" s="38">
        <v>2264.9666666666667</v>
      </c>
      <c r="G254" s="38">
        <v>2243.6833333333334</v>
      </c>
      <c r="H254" s="38">
        <v>2360.1833333333334</v>
      </c>
      <c r="I254" s="38">
        <v>2381.4666666666672</v>
      </c>
      <c r="J254" s="38">
        <v>2418.4333333333334</v>
      </c>
      <c r="K254" s="31">
        <v>2344.5</v>
      </c>
      <c r="L254" s="31">
        <v>2286.25</v>
      </c>
      <c r="M254" s="31">
        <v>0.37769999999999998</v>
      </c>
      <c r="N254" s="1"/>
      <c r="O254" s="1"/>
    </row>
    <row r="255" spans="1:15" ht="12.75" customHeight="1">
      <c r="A255" s="33">
        <v>245</v>
      </c>
      <c r="B255" s="58" t="s">
        <v>428</v>
      </c>
      <c r="C255" s="31">
        <v>1368.9</v>
      </c>
      <c r="D255" s="38">
        <v>1370.8833333333332</v>
      </c>
      <c r="E255" s="38">
        <v>1343.9666666666665</v>
      </c>
      <c r="F255" s="38">
        <v>1319.0333333333333</v>
      </c>
      <c r="G255" s="38">
        <v>1292.1166666666666</v>
      </c>
      <c r="H255" s="38">
        <v>1395.8166666666664</v>
      </c>
      <c r="I255" s="38">
        <v>1422.7333333333333</v>
      </c>
      <c r="J255" s="38">
        <v>1447.6666666666663</v>
      </c>
      <c r="K255" s="31">
        <v>1397.8</v>
      </c>
      <c r="L255" s="31">
        <v>1345.95</v>
      </c>
      <c r="M255" s="31">
        <v>6.35771</v>
      </c>
      <c r="N255" s="1"/>
      <c r="O255" s="1"/>
    </row>
    <row r="256" spans="1:15" ht="12.75" customHeight="1">
      <c r="A256" s="33">
        <v>246</v>
      </c>
      <c r="B256" s="58" t="s">
        <v>159</v>
      </c>
      <c r="C256" s="31">
        <v>626.35</v>
      </c>
      <c r="D256" s="38">
        <v>623.11666666666667</v>
      </c>
      <c r="E256" s="38">
        <v>612.73333333333335</v>
      </c>
      <c r="F256" s="38">
        <v>599.11666666666667</v>
      </c>
      <c r="G256" s="38">
        <v>588.73333333333335</v>
      </c>
      <c r="H256" s="38">
        <v>636.73333333333335</v>
      </c>
      <c r="I256" s="38">
        <v>647.11666666666679</v>
      </c>
      <c r="J256" s="38">
        <v>660.73333333333335</v>
      </c>
      <c r="K256" s="31">
        <v>633.5</v>
      </c>
      <c r="L256" s="31">
        <v>609.5</v>
      </c>
      <c r="M256" s="31">
        <v>37.321860000000001</v>
      </c>
      <c r="N256" s="1"/>
      <c r="O256" s="1"/>
    </row>
    <row r="257" spans="1:15" ht="12.75" customHeight="1">
      <c r="A257" s="33">
        <v>247</v>
      </c>
      <c r="B257" s="58" t="s">
        <v>888</v>
      </c>
      <c r="C257" s="31">
        <v>321.25</v>
      </c>
      <c r="D257" s="38">
        <v>322.73333333333335</v>
      </c>
      <c r="E257" s="38">
        <v>317.4666666666667</v>
      </c>
      <c r="F257" s="38">
        <v>313.68333333333334</v>
      </c>
      <c r="G257" s="38">
        <v>308.41666666666669</v>
      </c>
      <c r="H257" s="38">
        <v>326.51666666666671</v>
      </c>
      <c r="I257" s="38">
        <v>331.78333333333336</v>
      </c>
      <c r="J257" s="38">
        <v>335.56666666666672</v>
      </c>
      <c r="K257" s="31">
        <v>328</v>
      </c>
      <c r="L257" s="31">
        <v>318.95</v>
      </c>
      <c r="M257" s="31">
        <v>0.31036999999999998</v>
      </c>
      <c r="N257" s="1"/>
      <c r="O257" s="1"/>
    </row>
    <row r="258" spans="1:15" ht="12.75" customHeight="1">
      <c r="A258" s="33">
        <v>248</v>
      </c>
      <c r="B258" s="58" t="s">
        <v>160</v>
      </c>
      <c r="C258" s="31">
        <v>3321.45</v>
      </c>
      <c r="D258" s="38">
        <v>3312.5166666666664</v>
      </c>
      <c r="E258" s="38">
        <v>3285.0333333333328</v>
      </c>
      <c r="F258" s="38">
        <v>3248.6166666666663</v>
      </c>
      <c r="G258" s="38">
        <v>3221.1333333333328</v>
      </c>
      <c r="H258" s="38">
        <v>3348.9333333333329</v>
      </c>
      <c r="I258" s="38">
        <v>3376.4166666666665</v>
      </c>
      <c r="J258" s="38">
        <v>3412.833333333333</v>
      </c>
      <c r="K258" s="31">
        <v>3340</v>
      </c>
      <c r="L258" s="31">
        <v>3276.1</v>
      </c>
      <c r="M258" s="31">
        <v>0.30064000000000002</v>
      </c>
      <c r="N258" s="1"/>
      <c r="O258" s="1"/>
    </row>
    <row r="259" spans="1:15" ht="12.75" customHeight="1">
      <c r="A259" s="33">
        <v>249</v>
      </c>
      <c r="B259" s="58" t="s">
        <v>429</v>
      </c>
      <c r="C259" s="31">
        <v>680.3</v>
      </c>
      <c r="D259" s="38">
        <v>680.5333333333333</v>
      </c>
      <c r="E259" s="38">
        <v>673.16666666666663</v>
      </c>
      <c r="F259" s="38">
        <v>666.0333333333333</v>
      </c>
      <c r="G259" s="38">
        <v>658.66666666666663</v>
      </c>
      <c r="H259" s="38">
        <v>687.66666666666663</v>
      </c>
      <c r="I259" s="38">
        <v>695.03333333333342</v>
      </c>
      <c r="J259" s="38">
        <v>702.16666666666663</v>
      </c>
      <c r="K259" s="31">
        <v>687.9</v>
      </c>
      <c r="L259" s="31">
        <v>673.4</v>
      </c>
      <c r="M259" s="31">
        <v>1.8731500000000001</v>
      </c>
      <c r="N259" s="1"/>
      <c r="O259" s="1"/>
    </row>
    <row r="260" spans="1:15" ht="12.75" customHeight="1">
      <c r="A260" s="33">
        <v>250</v>
      </c>
      <c r="B260" s="58" t="s">
        <v>430</v>
      </c>
      <c r="C260" s="31">
        <v>307.14999999999998</v>
      </c>
      <c r="D260" s="38">
        <v>308.98333333333329</v>
      </c>
      <c r="E260" s="38">
        <v>304.56666666666661</v>
      </c>
      <c r="F260" s="38">
        <v>301.98333333333329</v>
      </c>
      <c r="G260" s="38">
        <v>297.56666666666661</v>
      </c>
      <c r="H260" s="38">
        <v>311.56666666666661</v>
      </c>
      <c r="I260" s="38">
        <v>315.98333333333323</v>
      </c>
      <c r="J260" s="38">
        <v>318.56666666666661</v>
      </c>
      <c r="K260" s="31">
        <v>313.39999999999998</v>
      </c>
      <c r="L260" s="31">
        <v>306.39999999999998</v>
      </c>
      <c r="M260" s="31">
        <v>5.9315600000000002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73.599999999999994</v>
      </c>
      <c r="D261" s="38">
        <v>74</v>
      </c>
      <c r="E261" s="38">
        <v>72.849999999999994</v>
      </c>
      <c r="F261" s="38">
        <v>72.099999999999994</v>
      </c>
      <c r="G261" s="38">
        <v>70.949999999999989</v>
      </c>
      <c r="H261" s="38">
        <v>74.75</v>
      </c>
      <c r="I261" s="38">
        <v>75.900000000000006</v>
      </c>
      <c r="J261" s="38">
        <v>76.650000000000006</v>
      </c>
      <c r="K261" s="31">
        <v>75.150000000000006</v>
      </c>
      <c r="L261" s="31">
        <v>73.25</v>
      </c>
      <c r="M261" s="31">
        <v>7.3851199999999997</v>
      </c>
      <c r="N261" s="1"/>
      <c r="O261" s="1"/>
    </row>
    <row r="262" spans="1:15" ht="12.75" customHeight="1">
      <c r="A262" s="33">
        <v>252</v>
      </c>
      <c r="B262" s="58" t="s">
        <v>433</v>
      </c>
      <c r="C262" s="31">
        <v>355.35</v>
      </c>
      <c r="D262" s="38">
        <v>358.01666666666665</v>
      </c>
      <c r="E262" s="38">
        <v>349.08333333333331</v>
      </c>
      <c r="F262" s="38">
        <v>342.81666666666666</v>
      </c>
      <c r="G262" s="38">
        <v>333.88333333333333</v>
      </c>
      <c r="H262" s="38">
        <v>364.2833333333333</v>
      </c>
      <c r="I262" s="38">
        <v>373.2166666666667</v>
      </c>
      <c r="J262" s="38">
        <v>379.48333333333329</v>
      </c>
      <c r="K262" s="31">
        <v>366.95</v>
      </c>
      <c r="L262" s="31">
        <v>351.75</v>
      </c>
      <c r="M262" s="31">
        <v>10.20919</v>
      </c>
      <c r="N262" s="1"/>
      <c r="O262" s="1"/>
    </row>
    <row r="263" spans="1:15" ht="12.75" customHeight="1">
      <c r="A263" s="33">
        <v>253</v>
      </c>
      <c r="B263" s="58" t="s">
        <v>285</v>
      </c>
      <c r="C263" s="31">
        <v>304.55</v>
      </c>
      <c r="D263" s="38">
        <v>307.61666666666667</v>
      </c>
      <c r="E263" s="38">
        <v>295.28333333333336</v>
      </c>
      <c r="F263" s="38">
        <v>286.01666666666671</v>
      </c>
      <c r="G263" s="38">
        <v>273.68333333333339</v>
      </c>
      <c r="H263" s="38">
        <v>316.88333333333333</v>
      </c>
      <c r="I263" s="38">
        <v>329.21666666666658</v>
      </c>
      <c r="J263" s="38">
        <v>338.48333333333329</v>
      </c>
      <c r="K263" s="31">
        <v>319.95</v>
      </c>
      <c r="L263" s="31">
        <v>298.35000000000002</v>
      </c>
      <c r="M263" s="31">
        <v>50.816510000000001</v>
      </c>
      <c r="N263" s="1"/>
      <c r="O263" s="1"/>
    </row>
    <row r="264" spans="1:15" ht="12.75" customHeight="1">
      <c r="A264" s="33">
        <v>254</v>
      </c>
      <c r="B264" s="58" t="s">
        <v>161</v>
      </c>
      <c r="C264" s="31">
        <v>810.6</v>
      </c>
      <c r="D264" s="38">
        <v>804.05000000000007</v>
      </c>
      <c r="E264" s="38">
        <v>794.30000000000018</v>
      </c>
      <c r="F264" s="38">
        <v>778.00000000000011</v>
      </c>
      <c r="G264" s="38">
        <v>768.25000000000023</v>
      </c>
      <c r="H264" s="38">
        <v>820.35000000000014</v>
      </c>
      <c r="I264" s="38">
        <v>830.09999999999991</v>
      </c>
      <c r="J264" s="38">
        <v>846.40000000000009</v>
      </c>
      <c r="K264" s="31">
        <v>813.8</v>
      </c>
      <c r="L264" s="31">
        <v>787.75</v>
      </c>
      <c r="M264" s="31">
        <v>47.775399999999998</v>
      </c>
      <c r="N264" s="1"/>
      <c r="O264" s="1"/>
    </row>
    <row r="265" spans="1:15" ht="12.75" customHeight="1">
      <c r="A265" s="33">
        <v>255</v>
      </c>
      <c r="B265" s="58" t="s">
        <v>162</v>
      </c>
      <c r="C265" s="31">
        <v>481.5</v>
      </c>
      <c r="D265" s="38">
        <v>486.55</v>
      </c>
      <c r="E265" s="38">
        <v>475.1</v>
      </c>
      <c r="F265" s="38">
        <v>468.7</v>
      </c>
      <c r="G265" s="38">
        <v>457.25</v>
      </c>
      <c r="H265" s="38">
        <v>492.95000000000005</v>
      </c>
      <c r="I265" s="38">
        <v>504.4</v>
      </c>
      <c r="J265" s="38">
        <v>510.80000000000007</v>
      </c>
      <c r="K265" s="31">
        <v>498</v>
      </c>
      <c r="L265" s="31">
        <v>480.15</v>
      </c>
      <c r="M265" s="31">
        <v>25.583459999999999</v>
      </c>
      <c r="N265" s="1"/>
      <c r="O265" s="1"/>
    </row>
    <row r="266" spans="1:15" ht="12.75" customHeight="1">
      <c r="A266" s="33">
        <v>256</v>
      </c>
      <c r="B266" s="58" t="s">
        <v>434</v>
      </c>
      <c r="C266" s="31">
        <v>406.1</v>
      </c>
      <c r="D266" s="38">
        <v>406.09999999999997</v>
      </c>
      <c r="E266" s="38">
        <v>401.29999999999995</v>
      </c>
      <c r="F266" s="38">
        <v>396.5</v>
      </c>
      <c r="G266" s="38">
        <v>391.7</v>
      </c>
      <c r="H266" s="38">
        <v>410.89999999999992</v>
      </c>
      <c r="I266" s="38">
        <v>415.7</v>
      </c>
      <c r="J266" s="38">
        <v>420.49999999999989</v>
      </c>
      <c r="K266" s="31">
        <v>410.9</v>
      </c>
      <c r="L266" s="31">
        <v>401.3</v>
      </c>
      <c r="M266" s="31">
        <v>3.5534300000000001</v>
      </c>
      <c r="N266" s="1"/>
      <c r="O266" s="1"/>
    </row>
    <row r="267" spans="1:15" ht="12.75" customHeight="1">
      <c r="A267" s="33">
        <v>257</v>
      </c>
      <c r="B267" s="58" t="s">
        <v>435</v>
      </c>
      <c r="C267" s="31">
        <v>385.9</v>
      </c>
      <c r="D267" s="38">
        <v>387.66666666666669</v>
      </c>
      <c r="E267" s="38">
        <v>381.38333333333338</v>
      </c>
      <c r="F267" s="38">
        <v>376.86666666666667</v>
      </c>
      <c r="G267" s="38">
        <v>370.58333333333337</v>
      </c>
      <c r="H267" s="38">
        <v>392.18333333333339</v>
      </c>
      <c r="I267" s="38">
        <v>398.4666666666667</v>
      </c>
      <c r="J267" s="38">
        <v>402.98333333333341</v>
      </c>
      <c r="K267" s="31">
        <v>393.95</v>
      </c>
      <c r="L267" s="31">
        <v>383.15</v>
      </c>
      <c r="M267" s="31">
        <v>0.65163000000000004</v>
      </c>
      <c r="N267" s="1"/>
      <c r="O267" s="1"/>
    </row>
    <row r="268" spans="1:15" ht="12.75" customHeight="1">
      <c r="A268" s="33">
        <v>258</v>
      </c>
      <c r="B268" s="58" t="s">
        <v>436</v>
      </c>
      <c r="C268" s="31">
        <v>730.35</v>
      </c>
      <c r="D268" s="38">
        <v>733.08333333333337</v>
      </c>
      <c r="E268" s="38">
        <v>723.51666666666677</v>
      </c>
      <c r="F268" s="38">
        <v>716.68333333333339</v>
      </c>
      <c r="G268" s="38">
        <v>707.11666666666679</v>
      </c>
      <c r="H268" s="38">
        <v>739.91666666666674</v>
      </c>
      <c r="I268" s="38">
        <v>749.48333333333335</v>
      </c>
      <c r="J268" s="38">
        <v>756.31666666666672</v>
      </c>
      <c r="K268" s="31">
        <v>742.65</v>
      </c>
      <c r="L268" s="31">
        <v>726.25</v>
      </c>
      <c r="M268" s="31">
        <v>0.71062999999999998</v>
      </c>
      <c r="N268" s="1"/>
      <c r="O268" s="1"/>
    </row>
    <row r="269" spans="1:15" ht="12.75" customHeight="1">
      <c r="A269" s="33">
        <v>259</v>
      </c>
      <c r="B269" s="58" t="s">
        <v>437</v>
      </c>
      <c r="C269" s="31">
        <v>238</v>
      </c>
      <c r="D269" s="38">
        <v>236.79999999999998</v>
      </c>
      <c r="E269" s="38">
        <v>233.59999999999997</v>
      </c>
      <c r="F269" s="38">
        <v>229.2</v>
      </c>
      <c r="G269" s="38">
        <v>225.99999999999997</v>
      </c>
      <c r="H269" s="38">
        <v>241.19999999999996</v>
      </c>
      <c r="I269" s="38">
        <v>244.39999999999995</v>
      </c>
      <c r="J269" s="38">
        <v>248.79999999999995</v>
      </c>
      <c r="K269" s="31">
        <v>240</v>
      </c>
      <c r="L269" s="31">
        <v>232.4</v>
      </c>
      <c r="M269" s="31">
        <v>4.9360900000000001</v>
      </c>
      <c r="N269" s="1"/>
      <c r="O269" s="1"/>
    </row>
    <row r="270" spans="1:15" ht="12.75" customHeight="1">
      <c r="A270" s="33">
        <v>260</v>
      </c>
      <c r="B270" s="58" t="s">
        <v>443</v>
      </c>
      <c r="C270" s="31">
        <v>1259.25</v>
      </c>
      <c r="D270" s="38">
        <v>1257.1499999999999</v>
      </c>
      <c r="E270" s="38">
        <v>1231.2999999999997</v>
      </c>
      <c r="F270" s="38">
        <v>1203.3499999999999</v>
      </c>
      <c r="G270" s="38">
        <v>1177.4999999999998</v>
      </c>
      <c r="H270" s="38">
        <v>1285.0999999999997</v>
      </c>
      <c r="I270" s="38">
        <v>1310.9499999999996</v>
      </c>
      <c r="J270" s="38">
        <v>1338.8999999999996</v>
      </c>
      <c r="K270" s="31">
        <v>1283</v>
      </c>
      <c r="L270" s="31">
        <v>1229.2</v>
      </c>
      <c r="M270" s="31">
        <v>3.7168399999999999</v>
      </c>
      <c r="N270" s="1"/>
      <c r="O270" s="1"/>
    </row>
    <row r="271" spans="1:15" ht="12.75" customHeight="1">
      <c r="A271" s="33">
        <v>261</v>
      </c>
      <c r="B271" s="58" t="s">
        <v>444</v>
      </c>
      <c r="C271" s="31">
        <v>163.80000000000001</v>
      </c>
      <c r="D271" s="38">
        <v>162</v>
      </c>
      <c r="E271" s="38">
        <v>159</v>
      </c>
      <c r="F271" s="38">
        <v>154.19999999999999</v>
      </c>
      <c r="G271" s="38">
        <v>151.19999999999999</v>
      </c>
      <c r="H271" s="38">
        <v>166.8</v>
      </c>
      <c r="I271" s="38">
        <v>169.8</v>
      </c>
      <c r="J271" s="38">
        <v>174.60000000000002</v>
      </c>
      <c r="K271" s="31">
        <v>165</v>
      </c>
      <c r="L271" s="31">
        <v>157.19999999999999</v>
      </c>
      <c r="M271" s="31">
        <v>92.400890000000004</v>
      </c>
      <c r="N271" s="1"/>
      <c r="O271" s="1"/>
    </row>
    <row r="272" spans="1:15" ht="12.75" customHeight="1">
      <c r="A272" s="33">
        <v>262</v>
      </c>
      <c r="B272" s="58" t="s">
        <v>445</v>
      </c>
      <c r="C272" s="31">
        <v>308.35000000000002</v>
      </c>
      <c r="D272" s="38">
        <v>309.90000000000003</v>
      </c>
      <c r="E272" s="38">
        <v>304.45000000000005</v>
      </c>
      <c r="F272" s="38">
        <v>300.55</v>
      </c>
      <c r="G272" s="38">
        <v>295.10000000000002</v>
      </c>
      <c r="H272" s="38">
        <v>313.80000000000007</v>
      </c>
      <c r="I272" s="38">
        <v>319.25</v>
      </c>
      <c r="J272" s="38">
        <v>323.15000000000009</v>
      </c>
      <c r="K272" s="31">
        <v>315.35000000000002</v>
      </c>
      <c r="L272" s="31">
        <v>306</v>
      </c>
      <c r="M272" s="31">
        <v>2.42388</v>
      </c>
      <c r="N272" s="1"/>
      <c r="O272" s="1"/>
    </row>
    <row r="273" spans="1:15" ht="12.75" customHeight="1">
      <c r="A273" s="33">
        <v>263</v>
      </c>
      <c r="B273" s="58" t="s">
        <v>446</v>
      </c>
      <c r="C273" s="31">
        <v>124.75</v>
      </c>
      <c r="D273" s="38">
        <v>126.21666666666665</v>
      </c>
      <c r="E273" s="38">
        <v>122.5333333333333</v>
      </c>
      <c r="F273" s="38">
        <v>120.31666666666665</v>
      </c>
      <c r="G273" s="38">
        <v>116.6333333333333</v>
      </c>
      <c r="H273" s="38">
        <v>128.43333333333331</v>
      </c>
      <c r="I273" s="38">
        <v>132.11666666666667</v>
      </c>
      <c r="J273" s="38">
        <v>134.33333333333331</v>
      </c>
      <c r="K273" s="31">
        <v>129.9</v>
      </c>
      <c r="L273" s="31">
        <v>124</v>
      </c>
      <c r="M273" s="31">
        <v>15.494949999999999</v>
      </c>
      <c r="N273" s="1"/>
      <c r="O273" s="1"/>
    </row>
    <row r="274" spans="1:15" ht="12.75" customHeight="1">
      <c r="A274" s="33">
        <v>264</v>
      </c>
      <c r="B274" s="58" t="s">
        <v>447</v>
      </c>
      <c r="C274" s="31">
        <v>583.15</v>
      </c>
      <c r="D274" s="38">
        <v>586.78333333333342</v>
      </c>
      <c r="E274" s="38">
        <v>577.56666666666683</v>
      </c>
      <c r="F274" s="38">
        <v>571.98333333333346</v>
      </c>
      <c r="G274" s="38">
        <v>562.76666666666688</v>
      </c>
      <c r="H274" s="38">
        <v>592.36666666666679</v>
      </c>
      <c r="I274" s="38">
        <v>601.58333333333326</v>
      </c>
      <c r="J274" s="38">
        <v>607.16666666666674</v>
      </c>
      <c r="K274" s="31">
        <v>596</v>
      </c>
      <c r="L274" s="31">
        <v>581.20000000000005</v>
      </c>
      <c r="M274" s="31">
        <v>1.70536</v>
      </c>
      <c r="N274" s="1"/>
      <c r="O274" s="1"/>
    </row>
    <row r="275" spans="1:15" ht="12.75" customHeight="1">
      <c r="A275" s="33">
        <v>265</v>
      </c>
      <c r="B275" s="58" t="s">
        <v>439</v>
      </c>
      <c r="C275" s="31">
        <v>2299.5500000000002</v>
      </c>
      <c r="D275" s="38">
        <v>2309.8666666666668</v>
      </c>
      <c r="E275" s="38">
        <v>2279.7333333333336</v>
      </c>
      <c r="F275" s="38">
        <v>2259.916666666667</v>
      </c>
      <c r="G275" s="38">
        <v>2229.7833333333338</v>
      </c>
      <c r="H275" s="38">
        <v>2329.6833333333334</v>
      </c>
      <c r="I275" s="38">
        <v>2359.8166666666666</v>
      </c>
      <c r="J275" s="38">
        <v>2379.6333333333332</v>
      </c>
      <c r="K275" s="31">
        <v>2340</v>
      </c>
      <c r="L275" s="31">
        <v>2290.0500000000002</v>
      </c>
      <c r="M275" s="31">
        <v>0.75541000000000003</v>
      </c>
      <c r="N275" s="1"/>
      <c r="O275" s="1"/>
    </row>
    <row r="276" spans="1:15" ht="12.75" customHeight="1">
      <c r="A276" s="33">
        <v>266</v>
      </c>
      <c r="B276" s="58" t="s">
        <v>889</v>
      </c>
      <c r="C276" s="31">
        <v>2674.95</v>
      </c>
      <c r="D276" s="38">
        <v>2669.75</v>
      </c>
      <c r="E276" s="38">
        <v>2643.5</v>
      </c>
      <c r="F276" s="38">
        <v>2612.0500000000002</v>
      </c>
      <c r="G276" s="38">
        <v>2585.8000000000002</v>
      </c>
      <c r="H276" s="38">
        <v>2701.2</v>
      </c>
      <c r="I276" s="38">
        <v>2727.45</v>
      </c>
      <c r="J276" s="38">
        <v>2758.8999999999996</v>
      </c>
      <c r="K276" s="31">
        <v>2696</v>
      </c>
      <c r="L276" s="31">
        <v>2638.3</v>
      </c>
      <c r="M276" s="31">
        <v>0.1118</v>
      </c>
      <c r="N276" s="1"/>
      <c r="O276" s="1"/>
    </row>
    <row r="277" spans="1:15" ht="12.75" customHeight="1">
      <c r="A277" s="33">
        <v>267</v>
      </c>
      <c r="B277" s="58" t="s">
        <v>890</v>
      </c>
      <c r="C277" s="31">
        <v>351.6</v>
      </c>
      <c r="D277" s="38">
        <v>354.05</v>
      </c>
      <c r="E277" s="38">
        <v>348.1</v>
      </c>
      <c r="F277" s="38">
        <v>344.6</v>
      </c>
      <c r="G277" s="38">
        <v>338.65000000000003</v>
      </c>
      <c r="H277" s="38">
        <v>357.55</v>
      </c>
      <c r="I277" s="38">
        <v>363.49999999999994</v>
      </c>
      <c r="J277" s="38">
        <v>367</v>
      </c>
      <c r="K277" s="31">
        <v>360</v>
      </c>
      <c r="L277" s="31">
        <v>350.55</v>
      </c>
      <c r="M277" s="31">
        <v>6.1682600000000001</v>
      </c>
      <c r="N277" s="1"/>
      <c r="O277" s="1"/>
    </row>
    <row r="278" spans="1:15" ht="12.75" customHeight="1">
      <c r="A278" s="33">
        <v>268</v>
      </c>
      <c r="B278" s="58" t="s">
        <v>448</v>
      </c>
      <c r="C278" s="31">
        <v>1784.85</v>
      </c>
      <c r="D278" s="38">
        <v>1784.6833333333334</v>
      </c>
      <c r="E278" s="38">
        <v>1765.3666666666668</v>
      </c>
      <c r="F278" s="38">
        <v>1745.8833333333334</v>
      </c>
      <c r="G278" s="38">
        <v>1726.5666666666668</v>
      </c>
      <c r="H278" s="38">
        <v>1804.1666666666667</v>
      </c>
      <c r="I278" s="38">
        <v>1823.4833333333333</v>
      </c>
      <c r="J278" s="38">
        <v>1842.9666666666667</v>
      </c>
      <c r="K278" s="31">
        <v>1804</v>
      </c>
      <c r="L278" s="31">
        <v>1765.2</v>
      </c>
      <c r="M278" s="31">
        <v>3.2568600000000001</v>
      </c>
      <c r="N278" s="1"/>
      <c r="O278" s="1"/>
    </row>
    <row r="279" spans="1:15" ht="12.75" customHeight="1">
      <c r="A279" s="33">
        <v>269</v>
      </c>
      <c r="B279" s="58" t="s">
        <v>440</v>
      </c>
      <c r="C279" s="31">
        <v>248.25</v>
      </c>
      <c r="D279" s="38">
        <v>248.51666666666665</v>
      </c>
      <c r="E279" s="38">
        <v>245.5333333333333</v>
      </c>
      <c r="F279" s="38">
        <v>242.81666666666666</v>
      </c>
      <c r="G279" s="38">
        <v>239.83333333333331</v>
      </c>
      <c r="H279" s="38">
        <v>251.23333333333329</v>
      </c>
      <c r="I279" s="38">
        <v>254.21666666666664</v>
      </c>
      <c r="J279" s="38">
        <v>256.93333333333328</v>
      </c>
      <c r="K279" s="31">
        <v>251.5</v>
      </c>
      <c r="L279" s="31">
        <v>245.8</v>
      </c>
      <c r="M279" s="31">
        <v>3.9054799999999998</v>
      </c>
      <c r="N279" s="1"/>
      <c r="O279" s="1"/>
    </row>
    <row r="280" spans="1:15" ht="12.75" customHeight="1">
      <c r="A280" s="33">
        <v>270</v>
      </c>
      <c r="B280" s="58" t="s">
        <v>163</v>
      </c>
      <c r="C280" s="31">
        <v>1866.9</v>
      </c>
      <c r="D280" s="38">
        <v>1862.0833333333333</v>
      </c>
      <c r="E280" s="38">
        <v>1849.8166666666666</v>
      </c>
      <c r="F280" s="38">
        <v>1832.7333333333333</v>
      </c>
      <c r="G280" s="38">
        <v>1820.4666666666667</v>
      </c>
      <c r="H280" s="38">
        <v>1879.1666666666665</v>
      </c>
      <c r="I280" s="38">
        <v>1891.4333333333334</v>
      </c>
      <c r="J280" s="38">
        <v>1908.5166666666664</v>
      </c>
      <c r="K280" s="31">
        <v>1874.35</v>
      </c>
      <c r="L280" s="31">
        <v>1845</v>
      </c>
      <c r="M280" s="31">
        <v>34.375419999999998</v>
      </c>
      <c r="N280" s="1"/>
      <c r="O280" s="1"/>
    </row>
    <row r="281" spans="1:15" ht="12.75" customHeight="1">
      <c r="A281" s="33">
        <v>271</v>
      </c>
      <c r="B281" s="58" t="s">
        <v>874</v>
      </c>
      <c r="C281" s="31">
        <v>543.65</v>
      </c>
      <c r="D281" s="38">
        <v>547.9</v>
      </c>
      <c r="E281" s="38">
        <v>536.75</v>
      </c>
      <c r="F281" s="38">
        <v>529.85</v>
      </c>
      <c r="G281" s="38">
        <v>518.70000000000005</v>
      </c>
      <c r="H281" s="38">
        <v>554.79999999999995</v>
      </c>
      <c r="I281" s="38">
        <v>565.94999999999982</v>
      </c>
      <c r="J281" s="38">
        <v>572.84999999999991</v>
      </c>
      <c r="K281" s="31">
        <v>559.04999999999995</v>
      </c>
      <c r="L281" s="31">
        <v>541</v>
      </c>
      <c r="M281" s="31">
        <v>0.93764000000000003</v>
      </c>
      <c r="N281" s="1"/>
      <c r="O281" s="1"/>
    </row>
    <row r="282" spans="1:15" ht="12.75" customHeight="1">
      <c r="A282" s="33">
        <v>272</v>
      </c>
      <c r="B282" s="58" t="s">
        <v>441</v>
      </c>
      <c r="C282" s="31">
        <v>1060.9000000000001</v>
      </c>
      <c r="D282" s="38">
        <v>1067.45</v>
      </c>
      <c r="E282" s="38">
        <v>1050.0500000000002</v>
      </c>
      <c r="F282" s="38">
        <v>1039.2</v>
      </c>
      <c r="G282" s="38">
        <v>1021.8000000000002</v>
      </c>
      <c r="H282" s="38">
        <v>1078.3000000000002</v>
      </c>
      <c r="I282" s="38">
        <v>1095.7000000000003</v>
      </c>
      <c r="J282" s="38">
        <v>1106.5500000000002</v>
      </c>
      <c r="K282" s="31">
        <v>1084.8499999999999</v>
      </c>
      <c r="L282" s="31">
        <v>1056.5999999999999</v>
      </c>
      <c r="M282" s="31">
        <v>3.5901000000000001</v>
      </c>
      <c r="N282" s="1"/>
      <c r="O282" s="1"/>
    </row>
    <row r="283" spans="1:15" ht="12.75" customHeight="1">
      <c r="A283" s="33">
        <v>273</v>
      </c>
      <c r="B283" s="58" t="s">
        <v>438</v>
      </c>
      <c r="C283" s="31">
        <v>630.75</v>
      </c>
      <c r="D283" s="38">
        <v>633.66666666666663</v>
      </c>
      <c r="E283" s="38">
        <v>622.38333333333321</v>
      </c>
      <c r="F283" s="38">
        <v>614.01666666666654</v>
      </c>
      <c r="G283" s="38">
        <v>602.73333333333312</v>
      </c>
      <c r="H283" s="38">
        <v>642.0333333333333</v>
      </c>
      <c r="I283" s="38">
        <v>653.31666666666683</v>
      </c>
      <c r="J283" s="38">
        <v>661.68333333333339</v>
      </c>
      <c r="K283" s="31">
        <v>644.95000000000005</v>
      </c>
      <c r="L283" s="31">
        <v>625.29999999999995</v>
      </c>
      <c r="M283" s="31">
        <v>1.6019300000000001</v>
      </c>
      <c r="N283" s="1"/>
      <c r="O283" s="1"/>
    </row>
    <row r="284" spans="1:15" ht="12.75" customHeight="1">
      <c r="A284" s="33">
        <v>274</v>
      </c>
      <c r="B284" s="58" t="s">
        <v>442</v>
      </c>
      <c r="C284" s="31">
        <v>345.45</v>
      </c>
      <c r="D284" s="38">
        <v>347.90000000000003</v>
      </c>
      <c r="E284" s="38">
        <v>341.60000000000008</v>
      </c>
      <c r="F284" s="38">
        <v>337.75000000000006</v>
      </c>
      <c r="G284" s="38">
        <v>331.4500000000001</v>
      </c>
      <c r="H284" s="38">
        <v>351.75000000000006</v>
      </c>
      <c r="I284" s="38">
        <v>358.05</v>
      </c>
      <c r="J284" s="38">
        <v>361.90000000000003</v>
      </c>
      <c r="K284" s="31">
        <v>354.2</v>
      </c>
      <c r="L284" s="31">
        <v>344.05</v>
      </c>
      <c r="M284" s="31">
        <v>3.3843999999999999</v>
      </c>
      <c r="N284" s="1"/>
      <c r="O284" s="1"/>
    </row>
    <row r="285" spans="1:15" ht="12.75" customHeight="1">
      <c r="A285" s="33">
        <v>275</v>
      </c>
      <c r="B285" s="58" t="s">
        <v>891</v>
      </c>
      <c r="C285" s="31">
        <v>2114.0500000000002</v>
      </c>
      <c r="D285" s="38">
        <v>2108.65</v>
      </c>
      <c r="E285" s="38">
        <v>2092.3000000000002</v>
      </c>
      <c r="F285" s="38">
        <v>2070.5500000000002</v>
      </c>
      <c r="G285" s="38">
        <v>2054.2000000000003</v>
      </c>
      <c r="H285" s="38">
        <v>2130.4</v>
      </c>
      <c r="I285" s="38">
        <v>2146.7499999999995</v>
      </c>
      <c r="J285" s="38">
        <v>2168.5</v>
      </c>
      <c r="K285" s="31">
        <v>2125</v>
      </c>
      <c r="L285" s="31">
        <v>2086.9</v>
      </c>
      <c r="M285" s="31">
        <v>0.18163000000000001</v>
      </c>
      <c r="N285" s="1"/>
      <c r="O285" s="1"/>
    </row>
    <row r="286" spans="1:15" ht="12.75" customHeight="1">
      <c r="A286" s="33">
        <v>276</v>
      </c>
      <c r="B286" s="58" t="s">
        <v>164</v>
      </c>
      <c r="C286" s="31">
        <v>132.6</v>
      </c>
      <c r="D286" s="38">
        <v>131.99999999999997</v>
      </c>
      <c r="E286" s="38">
        <v>130.79999999999995</v>
      </c>
      <c r="F286" s="38">
        <v>128.99999999999997</v>
      </c>
      <c r="G286" s="38">
        <v>127.79999999999995</v>
      </c>
      <c r="H286" s="38">
        <v>133.79999999999995</v>
      </c>
      <c r="I286" s="38">
        <v>134.99999999999994</v>
      </c>
      <c r="J286" s="38">
        <v>136.79999999999995</v>
      </c>
      <c r="K286" s="31">
        <v>133.19999999999999</v>
      </c>
      <c r="L286" s="31">
        <v>130.19999999999999</v>
      </c>
      <c r="M286" s="31">
        <v>73.798580000000001</v>
      </c>
      <c r="N286" s="1"/>
      <c r="O286" s="1"/>
    </row>
    <row r="287" spans="1:15" ht="12.75" customHeight="1">
      <c r="A287" s="33">
        <v>277</v>
      </c>
      <c r="B287" s="58" t="s">
        <v>165</v>
      </c>
      <c r="C287" s="31">
        <v>2392.5</v>
      </c>
      <c r="D287" s="38">
        <v>2386.5</v>
      </c>
      <c r="E287" s="38">
        <v>2366</v>
      </c>
      <c r="F287" s="38">
        <v>2339.5</v>
      </c>
      <c r="G287" s="38">
        <v>2319</v>
      </c>
      <c r="H287" s="38">
        <v>2413</v>
      </c>
      <c r="I287" s="38">
        <v>2433.5</v>
      </c>
      <c r="J287" s="38">
        <v>2460</v>
      </c>
      <c r="K287" s="31">
        <v>2407</v>
      </c>
      <c r="L287" s="31">
        <v>2360</v>
      </c>
      <c r="M287" s="31">
        <v>3.7662399999999998</v>
      </c>
      <c r="N287" s="1"/>
      <c r="O287" s="1"/>
    </row>
    <row r="288" spans="1:15" ht="12.75" customHeight="1">
      <c r="A288" s="33">
        <v>278</v>
      </c>
      <c r="B288" s="58" t="s">
        <v>450</v>
      </c>
      <c r="C288" s="31">
        <v>369.45</v>
      </c>
      <c r="D288" s="38">
        <v>372.2833333333333</v>
      </c>
      <c r="E288" s="38">
        <v>364.86666666666662</v>
      </c>
      <c r="F288" s="38">
        <v>360.2833333333333</v>
      </c>
      <c r="G288" s="38">
        <v>352.86666666666662</v>
      </c>
      <c r="H288" s="38">
        <v>376.86666666666662</v>
      </c>
      <c r="I288" s="38">
        <v>384.28333333333336</v>
      </c>
      <c r="J288" s="38">
        <v>388.86666666666662</v>
      </c>
      <c r="K288" s="31">
        <v>379.7</v>
      </c>
      <c r="L288" s="31">
        <v>367.7</v>
      </c>
      <c r="M288" s="31">
        <v>4.2144399999999997</v>
      </c>
      <c r="N288" s="1"/>
      <c r="O288" s="1"/>
    </row>
    <row r="289" spans="1:15" ht="12.75" customHeight="1">
      <c r="A289" s="33">
        <v>279</v>
      </c>
      <c r="B289" s="58" t="s">
        <v>166</v>
      </c>
      <c r="C289" s="31">
        <v>358</v>
      </c>
      <c r="D289" s="38">
        <v>360.26666666666665</v>
      </c>
      <c r="E289" s="38">
        <v>353.7833333333333</v>
      </c>
      <c r="F289" s="38">
        <v>349.56666666666666</v>
      </c>
      <c r="G289" s="38">
        <v>343.08333333333331</v>
      </c>
      <c r="H289" s="38">
        <v>364.48333333333329</v>
      </c>
      <c r="I289" s="38">
        <v>370.96666666666664</v>
      </c>
      <c r="J289" s="38">
        <v>375.18333333333328</v>
      </c>
      <c r="K289" s="31">
        <v>366.75</v>
      </c>
      <c r="L289" s="31">
        <v>356.05</v>
      </c>
      <c r="M289" s="31">
        <v>15.23991</v>
      </c>
      <c r="N289" s="1"/>
      <c r="O289" s="1"/>
    </row>
    <row r="290" spans="1:15" ht="12.75" customHeight="1">
      <c r="A290" s="33">
        <v>280</v>
      </c>
      <c r="B290" s="58" t="s">
        <v>449</v>
      </c>
      <c r="C290" s="31">
        <v>13667.75</v>
      </c>
      <c r="D290" s="38">
        <v>13653.65</v>
      </c>
      <c r="E290" s="38">
        <v>13514.449999999999</v>
      </c>
      <c r="F290" s="38">
        <v>13361.15</v>
      </c>
      <c r="G290" s="38">
        <v>13221.949999999999</v>
      </c>
      <c r="H290" s="38">
        <v>13806.949999999999</v>
      </c>
      <c r="I290" s="38">
        <v>13946.15</v>
      </c>
      <c r="J290" s="38">
        <v>14099.449999999999</v>
      </c>
      <c r="K290" s="31">
        <v>13792.85</v>
      </c>
      <c r="L290" s="31">
        <v>13500.35</v>
      </c>
      <c r="M290" s="31">
        <v>6.608E-2</v>
      </c>
      <c r="N290" s="1"/>
      <c r="O290" s="1"/>
    </row>
    <row r="291" spans="1:15" ht="12.75" customHeight="1">
      <c r="A291" s="33">
        <v>281</v>
      </c>
      <c r="B291" s="58" t="s">
        <v>452</v>
      </c>
      <c r="C291" s="31">
        <v>90.15</v>
      </c>
      <c r="D291" s="38">
        <v>90.683333333333337</v>
      </c>
      <c r="E291" s="38">
        <v>89.366666666666674</v>
      </c>
      <c r="F291" s="38">
        <v>88.583333333333343</v>
      </c>
      <c r="G291" s="38">
        <v>87.26666666666668</v>
      </c>
      <c r="H291" s="38">
        <v>91.466666666666669</v>
      </c>
      <c r="I291" s="38">
        <v>92.783333333333331</v>
      </c>
      <c r="J291" s="38">
        <v>93.566666666666663</v>
      </c>
      <c r="K291" s="31">
        <v>92</v>
      </c>
      <c r="L291" s="31">
        <v>89.9</v>
      </c>
      <c r="M291" s="31">
        <v>42.50244</v>
      </c>
      <c r="N291" s="1"/>
      <c r="O291" s="1"/>
    </row>
    <row r="292" spans="1:15" ht="12.75" customHeight="1">
      <c r="A292" s="33">
        <v>282</v>
      </c>
      <c r="B292" s="58" t="s">
        <v>167</v>
      </c>
      <c r="C292" s="31">
        <v>389.9</v>
      </c>
      <c r="D292" s="38">
        <v>390.01666666666665</v>
      </c>
      <c r="E292" s="38">
        <v>387.08333333333331</v>
      </c>
      <c r="F292" s="38">
        <v>384.26666666666665</v>
      </c>
      <c r="G292" s="38">
        <v>381.33333333333331</v>
      </c>
      <c r="H292" s="38">
        <v>392.83333333333331</v>
      </c>
      <c r="I292" s="38">
        <v>395.76666666666671</v>
      </c>
      <c r="J292" s="38">
        <v>398.58333333333331</v>
      </c>
      <c r="K292" s="31">
        <v>392.95</v>
      </c>
      <c r="L292" s="31">
        <v>387.2</v>
      </c>
      <c r="M292" s="31">
        <v>9.8582400000000003</v>
      </c>
      <c r="N292" s="1"/>
      <c r="O292" s="1"/>
    </row>
    <row r="293" spans="1:15" ht="12.75" customHeight="1">
      <c r="A293" s="33">
        <v>283</v>
      </c>
      <c r="B293" s="58" t="s">
        <v>286</v>
      </c>
      <c r="C293" s="31">
        <v>618.54999999999995</v>
      </c>
      <c r="D293" s="38">
        <v>619.75</v>
      </c>
      <c r="E293" s="38">
        <v>615.79999999999995</v>
      </c>
      <c r="F293" s="38">
        <v>613.04999999999995</v>
      </c>
      <c r="G293" s="38">
        <v>609.09999999999991</v>
      </c>
      <c r="H293" s="38">
        <v>622.5</v>
      </c>
      <c r="I293" s="38">
        <v>626.45000000000005</v>
      </c>
      <c r="J293" s="38">
        <v>629.20000000000005</v>
      </c>
      <c r="K293" s="31">
        <v>623.70000000000005</v>
      </c>
      <c r="L293" s="31">
        <v>617</v>
      </c>
      <c r="M293" s="31">
        <v>7.9157599999999997</v>
      </c>
      <c r="N293" s="1"/>
      <c r="O293" s="1"/>
    </row>
    <row r="294" spans="1:15" ht="12.75" customHeight="1">
      <c r="A294" s="33">
        <v>284</v>
      </c>
      <c r="B294" s="58" t="s">
        <v>287</v>
      </c>
      <c r="C294" s="31">
        <v>4306.6000000000004</v>
      </c>
      <c r="D294" s="38">
        <v>4316.8499999999995</v>
      </c>
      <c r="E294" s="38">
        <v>4284.7499999999991</v>
      </c>
      <c r="F294" s="38">
        <v>4262.8999999999996</v>
      </c>
      <c r="G294" s="38">
        <v>4230.7999999999993</v>
      </c>
      <c r="H294" s="38">
        <v>4338.6999999999989</v>
      </c>
      <c r="I294" s="38">
        <v>4370.7999999999993</v>
      </c>
      <c r="J294" s="38">
        <v>4392.6499999999987</v>
      </c>
      <c r="K294" s="31">
        <v>4348.95</v>
      </c>
      <c r="L294" s="31">
        <v>4295</v>
      </c>
      <c r="M294" s="31">
        <v>0.12523000000000001</v>
      </c>
      <c r="N294" s="1"/>
      <c r="O294" s="1"/>
    </row>
    <row r="295" spans="1:15" ht="12.75" customHeight="1">
      <c r="A295" s="33">
        <v>285</v>
      </c>
      <c r="B295" s="58" t="s">
        <v>456</v>
      </c>
      <c r="C295" s="31">
        <v>675.75</v>
      </c>
      <c r="D295" s="38">
        <v>683.21666666666658</v>
      </c>
      <c r="E295" s="38">
        <v>662.83333333333314</v>
      </c>
      <c r="F295" s="38">
        <v>649.91666666666652</v>
      </c>
      <c r="G295" s="38">
        <v>629.53333333333308</v>
      </c>
      <c r="H295" s="38">
        <v>696.13333333333321</v>
      </c>
      <c r="I295" s="38">
        <v>716.51666666666665</v>
      </c>
      <c r="J295" s="38">
        <v>729.43333333333328</v>
      </c>
      <c r="K295" s="31">
        <v>703.6</v>
      </c>
      <c r="L295" s="31">
        <v>670.3</v>
      </c>
      <c r="M295" s="31">
        <v>6.83955</v>
      </c>
      <c r="N295" s="1"/>
      <c r="O295" s="1"/>
    </row>
    <row r="296" spans="1:15" ht="12.75" customHeight="1">
      <c r="A296" s="33">
        <v>286</v>
      </c>
      <c r="B296" s="58" t="s">
        <v>168</v>
      </c>
      <c r="C296" s="31">
        <v>2438.75</v>
      </c>
      <c r="D296" s="38">
        <v>2440.7000000000003</v>
      </c>
      <c r="E296" s="38">
        <v>2418.0500000000006</v>
      </c>
      <c r="F296" s="38">
        <v>2397.3500000000004</v>
      </c>
      <c r="G296" s="38">
        <v>2374.7000000000007</v>
      </c>
      <c r="H296" s="38">
        <v>2461.4000000000005</v>
      </c>
      <c r="I296" s="38">
        <v>2484.0500000000002</v>
      </c>
      <c r="J296" s="38">
        <v>2504.7500000000005</v>
      </c>
      <c r="K296" s="31">
        <v>2463.35</v>
      </c>
      <c r="L296" s="31">
        <v>2420</v>
      </c>
      <c r="M296" s="31">
        <v>11.784789999999999</v>
      </c>
      <c r="N296" s="1"/>
      <c r="O296" s="1"/>
    </row>
    <row r="297" spans="1:15" ht="12.75" customHeight="1">
      <c r="A297" s="33">
        <v>287</v>
      </c>
      <c r="B297" s="58" t="s">
        <v>169</v>
      </c>
      <c r="C297" s="31">
        <v>4997.75</v>
      </c>
      <c r="D297" s="38">
        <v>5019.5999999999995</v>
      </c>
      <c r="E297" s="38">
        <v>4940.1999999999989</v>
      </c>
      <c r="F297" s="38">
        <v>4882.6499999999996</v>
      </c>
      <c r="G297" s="38">
        <v>4803.2499999999991</v>
      </c>
      <c r="H297" s="38">
        <v>5077.1499999999987</v>
      </c>
      <c r="I297" s="38">
        <v>5156.5499999999984</v>
      </c>
      <c r="J297" s="38">
        <v>5214.0999999999985</v>
      </c>
      <c r="K297" s="31">
        <v>5099</v>
      </c>
      <c r="L297" s="31">
        <v>4962.05</v>
      </c>
      <c r="M297" s="31">
        <v>5.6005799999999999</v>
      </c>
      <c r="N297" s="1"/>
      <c r="O297" s="1"/>
    </row>
    <row r="298" spans="1:15" ht="12.75" customHeight="1">
      <c r="A298" s="33">
        <v>288</v>
      </c>
      <c r="B298" s="58" t="s">
        <v>170</v>
      </c>
      <c r="C298" s="31">
        <v>3918.65</v>
      </c>
      <c r="D298" s="38">
        <v>3916.2166666666667</v>
      </c>
      <c r="E298" s="38">
        <v>3852.4333333333334</v>
      </c>
      <c r="F298" s="38">
        <v>3786.2166666666667</v>
      </c>
      <c r="G298" s="38">
        <v>3722.4333333333334</v>
      </c>
      <c r="H298" s="38">
        <v>3982.4333333333334</v>
      </c>
      <c r="I298" s="38">
        <v>4046.2166666666672</v>
      </c>
      <c r="J298" s="38">
        <v>4112.4333333333334</v>
      </c>
      <c r="K298" s="31">
        <v>3980</v>
      </c>
      <c r="L298" s="31">
        <v>3850</v>
      </c>
      <c r="M298" s="31">
        <v>2.6839200000000001</v>
      </c>
      <c r="N298" s="1"/>
      <c r="O298" s="1"/>
    </row>
    <row r="299" spans="1:15" ht="12.75" customHeight="1">
      <c r="A299" s="33">
        <v>289</v>
      </c>
      <c r="B299" s="58" t="s">
        <v>171</v>
      </c>
      <c r="C299" s="31">
        <v>900.85</v>
      </c>
      <c r="D299" s="38">
        <v>901.9666666666667</v>
      </c>
      <c r="E299" s="38">
        <v>895.28333333333342</v>
      </c>
      <c r="F299" s="38">
        <v>889.7166666666667</v>
      </c>
      <c r="G299" s="38">
        <v>883.03333333333342</v>
      </c>
      <c r="H299" s="38">
        <v>907.53333333333342</v>
      </c>
      <c r="I299" s="38">
        <v>914.21666666666681</v>
      </c>
      <c r="J299" s="38">
        <v>919.78333333333342</v>
      </c>
      <c r="K299" s="31">
        <v>908.65</v>
      </c>
      <c r="L299" s="31">
        <v>896.4</v>
      </c>
      <c r="M299" s="31">
        <v>4.72539</v>
      </c>
      <c r="N299" s="1"/>
      <c r="O299" s="1"/>
    </row>
    <row r="300" spans="1:15" ht="12.75" customHeight="1">
      <c r="A300" s="33">
        <v>290</v>
      </c>
      <c r="B300" s="58" t="s">
        <v>453</v>
      </c>
      <c r="C300" s="31">
        <v>1475.65</v>
      </c>
      <c r="D300" s="38">
        <v>1482.6499999999999</v>
      </c>
      <c r="E300" s="38">
        <v>1462.2999999999997</v>
      </c>
      <c r="F300" s="38">
        <v>1448.9499999999998</v>
      </c>
      <c r="G300" s="38">
        <v>1428.5999999999997</v>
      </c>
      <c r="H300" s="38">
        <v>1495.9999999999998</v>
      </c>
      <c r="I300" s="38">
        <v>1516.3499999999997</v>
      </c>
      <c r="J300" s="38">
        <v>1529.6999999999998</v>
      </c>
      <c r="K300" s="31">
        <v>1503</v>
      </c>
      <c r="L300" s="31">
        <v>1469.3</v>
      </c>
      <c r="M300" s="31">
        <v>0.33588000000000001</v>
      </c>
      <c r="N300" s="1"/>
      <c r="O300" s="1"/>
    </row>
    <row r="301" spans="1:15" ht="12.75" customHeight="1">
      <c r="A301" s="33">
        <v>291</v>
      </c>
      <c r="B301" s="58" t="s">
        <v>451</v>
      </c>
      <c r="C301" s="31">
        <v>250.8</v>
      </c>
      <c r="D301" s="38">
        <v>253.88333333333333</v>
      </c>
      <c r="E301" s="38">
        <v>246.01666666666665</v>
      </c>
      <c r="F301" s="38">
        <v>241.23333333333332</v>
      </c>
      <c r="G301" s="38">
        <v>233.36666666666665</v>
      </c>
      <c r="H301" s="38">
        <v>258.66666666666663</v>
      </c>
      <c r="I301" s="38">
        <v>266.5333333333333</v>
      </c>
      <c r="J301" s="38">
        <v>271.31666666666666</v>
      </c>
      <c r="K301" s="31">
        <v>261.75</v>
      </c>
      <c r="L301" s="31">
        <v>249.1</v>
      </c>
      <c r="M301" s="31">
        <v>5.5839100000000004</v>
      </c>
      <c r="N301" s="1"/>
      <c r="O301" s="1"/>
    </row>
    <row r="302" spans="1:15" ht="12.75" customHeight="1">
      <c r="A302" s="33">
        <v>292</v>
      </c>
      <c r="B302" s="58" t="s">
        <v>172</v>
      </c>
      <c r="C302" s="31">
        <v>1551.4</v>
      </c>
      <c r="D302" s="38">
        <v>1558.7833333333335</v>
      </c>
      <c r="E302" s="38">
        <v>1538.5666666666671</v>
      </c>
      <c r="F302" s="38">
        <v>1525.7333333333336</v>
      </c>
      <c r="G302" s="38">
        <v>1505.5166666666671</v>
      </c>
      <c r="H302" s="38">
        <v>1571.616666666667</v>
      </c>
      <c r="I302" s="38">
        <v>1591.8333333333337</v>
      </c>
      <c r="J302" s="38">
        <v>1604.666666666667</v>
      </c>
      <c r="K302" s="31">
        <v>1579</v>
      </c>
      <c r="L302" s="31">
        <v>1545.95</v>
      </c>
      <c r="M302" s="31">
        <v>22.76342</v>
      </c>
      <c r="N302" s="1"/>
      <c r="O302" s="1"/>
    </row>
    <row r="303" spans="1:15" ht="12.75" customHeight="1">
      <c r="A303" s="33">
        <v>293</v>
      </c>
      <c r="B303" s="58" t="s">
        <v>173</v>
      </c>
      <c r="C303" s="31">
        <v>328.5</v>
      </c>
      <c r="D303" s="38">
        <v>329.05</v>
      </c>
      <c r="E303" s="38">
        <v>324.95000000000005</v>
      </c>
      <c r="F303" s="38">
        <v>321.40000000000003</v>
      </c>
      <c r="G303" s="38">
        <v>317.30000000000007</v>
      </c>
      <c r="H303" s="38">
        <v>332.6</v>
      </c>
      <c r="I303" s="38">
        <v>336.70000000000005</v>
      </c>
      <c r="J303" s="38">
        <v>340.25</v>
      </c>
      <c r="K303" s="31">
        <v>333.15</v>
      </c>
      <c r="L303" s="31">
        <v>325.5</v>
      </c>
      <c r="M303" s="31">
        <v>38.04278</v>
      </c>
      <c r="N303" s="1"/>
      <c r="O303" s="1"/>
    </row>
    <row r="304" spans="1:15" ht="12.75" customHeight="1">
      <c r="A304" s="33">
        <v>294</v>
      </c>
      <c r="B304" s="58" t="s">
        <v>338</v>
      </c>
      <c r="C304" s="31">
        <v>31.55</v>
      </c>
      <c r="D304" s="38">
        <v>31.883333333333329</v>
      </c>
      <c r="E304" s="38">
        <v>30.966666666666661</v>
      </c>
      <c r="F304" s="38">
        <v>30.383333333333333</v>
      </c>
      <c r="G304" s="38">
        <v>29.466666666666665</v>
      </c>
      <c r="H304" s="38">
        <v>32.466666666666654</v>
      </c>
      <c r="I304" s="38">
        <v>33.383333333333326</v>
      </c>
      <c r="J304" s="38">
        <v>33.966666666666654</v>
      </c>
      <c r="K304" s="31">
        <v>32.799999999999997</v>
      </c>
      <c r="L304" s="31">
        <v>31.3</v>
      </c>
      <c r="M304" s="31">
        <v>498.76155999999997</v>
      </c>
      <c r="N304" s="1"/>
      <c r="O304" s="1"/>
    </row>
    <row r="305" spans="1:15" ht="12.75" customHeight="1">
      <c r="A305" s="33">
        <v>295</v>
      </c>
      <c r="B305" s="58" t="s">
        <v>458</v>
      </c>
      <c r="C305" s="31">
        <v>484.7</v>
      </c>
      <c r="D305" s="38">
        <v>481.3</v>
      </c>
      <c r="E305" s="38">
        <v>475.6</v>
      </c>
      <c r="F305" s="38">
        <v>466.5</v>
      </c>
      <c r="G305" s="38">
        <v>460.8</v>
      </c>
      <c r="H305" s="38">
        <v>490.40000000000003</v>
      </c>
      <c r="I305" s="38">
        <v>496.09999999999997</v>
      </c>
      <c r="J305" s="38">
        <v>505.20000000000005</v>
      </c>
      <c r="K305" s="31">
        <v>487</v>
      </c>
      <c r="L305" s="31">
        <v>472.2</v>
      </c>
      <c r="M305" s="31">
        <v>1.7222</v>
      </c>
      <c r="N305" s="1"/>
      <c r="O305" s="1"/>
    </row>
    <row r="306" spans="1:15" ht="12.75" customHeight="1">
      <c r="A306" s="33">
        <v>296</v>
      </c>
      <c r="B306" s="58" t="s">
        <v>459</v>
      </c>
      <c r="C306" s="31">
        <v>378.25</v>
      </c>
      <c r="D306" s="38">
        <v>380.36666666666662</v>
      </c>
      <c r="E306" s="38">
        <v>375.28333333333325</v>
      </c>
      <c r="F306" s="38">
        <v>372.31666666666661</v>
      </c>
      <c r="G306" s="38">
        <v>367.23333333333323</v>
      </c>
      <c r="H306" s="38">
        <v>383.33333333333326</v>
      </c>
      <c r="I306" s="38">
        <v>388.41666666666663</v>
      </c>
      <c r="J306" s="38">
        <v>391.38333333333327</v>
      </c>
      <c r="K306" s="31">
        <v>385.45</v>
      </c>
      <c r="L306" s="31">
        <v>377.4</v>
      </c>
      <c r="M306" s="31">
        <v>0.91639999999999999</v>
      </c>
      <c r="N306" s="1"/>
      <c r="O306" s="1"/>
    </row>
    <row r="307" spans="1:15" ht="12.75" customHeight="1">
      <c r="A307" s="33">
        <v>297</v>
      </c>
      <c r="B307" s="58" t="s">
        <v>174</v>
      </c>
      <c r="C307" s="31">
        <v>131.65</v>
      </c>
      <c r="D307" s="38">
        <v>130.33333333333334</v>
      </c>
      <c r="E307" s="38">
        <v>128.4666666666667</v>
      </c>
      <c r="F307" s="38">
        <v>125.28333333333336</v>
      </c>
      <c r="G307" s="38">
        <v>123.41666666666671</v>
      </c>
      <c r="H307" s="38">
        <v>133.51666666666668</v>
      </c>
      <c r="I307" s="38">
        <v>135.3833333333333</v>
      </c>
      <c r="J307" s="38">
        <v>138.56666666666666</v>
      </c>
      <c r="K307" s="31">
        <v>132.19999999999999</v>
      </c>
      <c r="L307" s="31">
        <v>127.15</v>
      </c>
      <c r="M307" s="31">
        <v>63.91234</v>
      </c>
      <c r="N307" s="1"/>
      <c r="O307" s="1"/>
    </row>
    <row r="308" spans="1:15" ht="12.75" customHeight="1">
      <c r="A308" s="33">
        <v>298</v>
      </c>
      <c r="B308" s="58" t="s">
        <v>556</v>
      </c>
      <c r="C308" s="31">
        <v>1230.45</v>
      </c>
      <c r="D308" s="38">
        <v>1227.1666666666667</v>
      </c>
      <c r="E308" s="38">
        <v>1208.3333333333335</v>
      </c>
      <c r="F308" s="38">
        <v>1186.2166666666667</v>
      </c>
      <c r="G308" s="38">
        <v>1167.3833333333334</v>
      </c>
      <c r="H308" s="38">
        <v>1249.2833333333335</v>
      </c>
      <c r="I308" s="38">
        <v>1268.116666666667</v>
      </c>
      <c r="J308" s="38">
        <v>1290.2333333333336</v>
      </c>
      <c r="K308" s="31">
        <v>1246</v>
      </c>
      <c r="L308" s="31">
        <v>1205.05</v>
      </c>
      <c r="M308" s="31">
        <v>4.4033800000000003</v>
      </c>
      <c r="N308" s="1"/>
      <c r="O308" s="1"/>
    </row>
    <row r="309" spans="1:15" ht="12.75" customHeight="1">
      <c r="A309" s="33">
        <v>299</v>
      </c>
      <c r="B309" s="58" t="s">
        <v>348</v>
      </c>
      <c r="C309" s="31">
        <v>1245.2</v>
      </c>
      <c r="D309" s="38">
        <v>1233.0666666666668</v>
      </c>
      <c r="E309" s="38">
        <v>1212.2333333333336</v>
      </c>
      <c r="F309" s="38">
        <v>1179.2666666666667</v>
      </c>
      <c r="G309" s="38">
        <v>1158.4333333333334</v>
      </c>
      <c r="H309" s="38">
        <v>1266.0333333333338</v>
      </c>
      <c r="I309" s="38">
        <v>1286.8666666666672</v>
      </c>
      <c r="J309" s="38">
        <v>1319.8333333333339</v>
      </c>
      <c r="K309" s="31">
        <v>1253.9000000000001</v>
      </c>
      <c r="L309" s="31">
        <v>1200.0999999999999</v>
      </c>
      <c r="M309" s="31">
        <v>0.99424000000000001</v>
      </c>
      <c r="N309" s="1"/>
      <c r="O309" s="1"/>
    </row>
    <row r="310" spans="1:15" ht="12.75" customHeight="1">
      <c r="A310" s="33">
        <v>300</v>
      </c>
      <c r="B310" s="58" t="s">
        <v>175</v>
      </c>
      <c r="C310" s="31">
        <v>527.1</v>
      </c>
      <c r="D310" s="38">
        <v>524.48333333333335</v>
      </c>
      <c r="E310" s="38">
        <v>519.16666666666674</v>
      </c>
      <c r="F310" s="38">
        <v>511.23333333333335</v>
      </c>
      <c r="G310" s="38">
        <v>505.91666666666674</v>
      </c>
      <c r="H310" s="38">
        <v>532.41666666666674</v>
      </c>
      <c r="I310" s="38">
        <v>537.73333333333335</v>
      </c>
      <c r="J310" s="38">
        <v>545.66666666666674</v>
      </c>
      <c r="K310" s="31">
        <v>529.79999999999995</v>
      </c>
      <c r="L310" s="31">
        <v>516.54999999999995</v>
      </c>
      <c r="M310" s="31">
        <v>16.512699999999999</v>
      </c>
      <c r="N310" s="1"/>
      <c r="O310" s="1"/>
    </row>
    <row r="311" spans="1:15" ht="12.75" customHeight="1">
      <c r="A311" s="33">
        <v>301</v>
      </c>
      <c r="B311" s="58" t="s">
        <v>176</v>
      </c>
      <c r="C311" s="31">
        <v>9736.2999999999993</v>
      </c>
      <c r="D311" s="38">
        <v>9796.4666666666672</v>
      </c>
      <c r="E311" s="38">
        <v>9659.5833333333339</v>
      </c>
      <c r="F311" s="38">
        <v>9582.8666666666668</v>
      </c>
      <c r="G311" s="38">
        <v>9445.9833333333336</v>
      </c>
      <c r="H311" s="38">
        <v>9873.1833333333343</v>
      </c>
      <c r="I311" s="38">
        <v>10010.066666666666</v>
      </c>
      <c r="J311" s="38">
        <v>10086.783333333335</v>
      </c>
      <c r="K311" s="31">
        <v>9933.35</v>
      </c>
      <c r="L311" s="31">
        <v>9719.75</v>
      </c>
      <c r="M311" s="31">
        <v>2.7200799999999998</v>
      </c>
      <c r="N311" s="1"/>
      <c r="O311" s="1"/>
    </row>
    <row r="312" spans="1:15" ht="12.75" customHeight="1">
      <c r="A312" s="33">
        <v>302</v>
      </c>
      <c r="B312" s="58" t="s">
        <v>461</v>
      </c>
      <c r="C312" s="31">
        <v>1945.65</v>
      </c>
      <c r="D312" s="38">
        <v>1952.5333333333335</v>
      </c>
      <c r="E312" s="38">
        <v>1930.166666666667</v>
      </c>
      <c r="F312" s="38">
        <v>1914.6833333333334</v>
      </c>
      <c r="G312" s="38">
        <v>1892.3166666666668</v>
      </c>
      <c r="H312" s="38">
        <v>1968.0166666666671</v>
      </c>
      <c r="I312" s="38">
        <v>1990.3833333333334</v>
      </c>
      <c r="J312" s="38">
        <v>2005.8666666666672</v>
      </c>
      <c r="K312" s="31">
        <v>1974.9</v>
      </c>
      <c r="L312" s="31">
        <v>1937.05</v>
      </c>
      <c r="M312" s="31">
        <v>0.27018999999999999</v>
      </c>
      <c r="N312" s="1"/>
      <c r="O312" s="1"/>
    </row>
    <row r="313" spans="1:15" ht="12.75" customHeight="1">
      <c r="A313" s="33">
        <v>303</v>
      </c>
      <c r="B313" s="58" t="s">
        <v>288</v>
      </c>
      <c r="C313" s="31">
        <v>612.65</v>
      </c>
      <c r="D313" s="38">
        <v>612.81666666666661</v>
      </c>
      <c r="E313" s="38">
        <v>608.43333333333317</v>
      </c>
      <c r="F313" s="38">
        <v>604.21666666666658</v>
      </c>
      <c r="G313" s="38">
        <v>599.83333333333314</v>
      </c>
      <c r="H313" s="38">
        <v>617.03333333333319</v>
      </c>
      <c r="I313" s="38">
        <v>621.41666666666663</v>
      </c>
      <c r="J313" s="38">
        <v>625.63333333333321</v>
      </c>
      <c r="K313" s="31">
        <v>617.20000000000005</v>
      </c>
      <c r="L313" s="31">
        <v>608.6</v>
      </c>
      <c r="M313" s="31">
        <v>8.1269299999999998</v>
      </c>
      <c r="N313" s="1"/>
      <c r="O313" s="1"/>
    </row>
    <row r="314" spans="1:15" ht="12.75" customHeight="1">
      <c r="A314" s="33">
        <v>304</v>
      </c>
      <c r="B314" s="58" t="s">
        <v>462</v>
      </c>
      <c r="C314" s="31">
        <v>1447.15</v>
      </c>
      <c r="D314" s="38">
        <v>1401.4333333333334</v>
      </c>
      <c r="E314" s="38">
        <v>1348.0166666666669</v>
      </c>
      <c r="F314" s="38">
        <v>1248.8833333333334</v>
      </c>
      <c r="G314" s="38">
        <v>1195.4666666666669</v>
      </c>
      <c r="H314" s="38">
        <v>1500.5666666666668</v>
      </c>
      <c r="I314" s="38">
        <v>1553.9833333333333</v>
      </c>
      <c r="J314" s="38">
        <v>1653.1166666666668</v>
      </c>
      <c r="K314" s="31">
        <v>1454.85</v>
      </c>
      <c r="L314" s="31">
        <v>1302.3</v>
      </c>
      <c r="M314" s="31">
        <v>76.018950000000004</v>
      </c>
      <c r="N314" s="1"/>
      <c r="O314" s="1"/>
    </row>
    <row r="315" spans="1:15" ht="12.75" customHeight="1">
      <c r="A315" s="33">
        <v>305</v>
      </c>
      <c r="B315" s="58" t="s">
        <v>177</v>
      </c>
      <c r="C315" s="31">
        <v>914.9</v>
      </c>
      <c r="D315" s="38">
        <v>913.56666666666661</v>
      </c>
      <c r="E315" s="38">
        <v>906.53333333333319</v>
      </c>
      <c r="F315" s="38">
        <v>898.16666666666663</v>
      </c>
      <c r="G315" s="38">
        <v>891.13333333333321</v>
      </c>
      <c r="H315" s="38">
        <v>921.93333333333317</v>
      </c>
      <c r="I315" s="38">
        <v>928.96666666666647</v>
      </c>
      <c r="J315" s="38">
        <v>937.33333333333314</v>
      </c>
      <c r="K315" s="31">
        <v>920.6</v>
      </c>
      <c r="L315" s="31">
        <v>905.2</v>
      </c>
      <c r="M315" s="31">
        <v>8.9614799999999999</v>
      </c>
      <c r="N315" s="1"/>
      <c r="O315" s="1"/>
    </row>
    <row r="316" spans="1:15" ht="12.75" customHeight="1">
      <c r="A316" s="33">
        <v>306</v>
      </c>
      <c r="B316" s="58" t="s">
        <v>178</v>
      </c>
      <c r="C316" s="31">
        <v>1576.55</v>
      </c>
      <c r="D316" s="38">
        <v>1587.3</v>
      </c>
      <c r="E316" s="38">
        <v>1559.6999999999998</v>
      </c>
      <c r="F316" s="38">
        <v>1542.85</v>
      </c>
      <c r="G316" s="38">
        <v>1515.2499999999998</v>
      </c>
      <c r="H316" s="38">
        <v>1604.1499999999999</v>
      </c>
      <c r="I316" s="38">
        <v>1631.7499999999998</v>
      </c>
      <c r="J316" s="38">
        <v>1648.6</v>
      </c>
      <c r="K316" s="31">
        <v>1614.9</v>
      </c>
      <c r="L316" s="31">
        <v>1570.45</v>
      </c>
      <c r="M316" s="31">
        <v>2.6694200000000001</v>
      </c>
      <c r="N316" s="1"/>
      <c r="O316" s="1"/>
    </row>
    <row r="317" spans="1:15" ht="12.75" customHeight="1">
      <c r="A317" s="33">
        <v>307</v>
      </c>
      <c r="B317" s="58" t="s">
        <v>892</v>
      </c>
      <c r="C317" s="31">
        <v>693.65</v>
      </c>
      <c r="D317" s="38">
        <v>694.4</v>
      </c>
      <c r="E317" s="38">
        <v>689.3</v>
      </c>
      <c r="F317" s="38">
        <v>684.94999999999993</v>
      </c>
      <c r="G317" s="38">
        <v>679.84999999999991</v>
      </c>
      <c r="H317" s="38">
        <v>698.75</v>
      </c>
      <c r="I317" s="38">
        <v>703.85000000000014</v>
      </c>
      <c r="J317" s="38">
        <v>708.2</v>
      </c>
      <c r="K317" s="31">
        <v>699.5</v>
      </c>
      <c r="L317" s="31">
        <v>690.05</v>
      </c>
      <c r="M317" s="31">
        <v>2.7770899999999998</v>
      </c>
      <c r="N317" s="1"/>
      <c r="O317" s="1"/>
    </row>
    <row r="318" spans="1:15" ht="12.75" customHeight="1">
      <c r="A318" s="33">
        <v>308</v>
      </c>
      <c r="B318" s="58" t="s">
        <v>463</v>
      </c>
      <c r="C318" s="31">
        <v>814.1</v>
      </c>
      <c r="D318" s="38">
        <v>816.31666666666661</v>
      </c>
      <c r="E318" s="38">
        <v>802.73333333333323</v>
      </c>
      <c r="F318" s="38">
        <v>791.36666666666667</v>
      </c>
      <c r="G318" s="38">
        <v>777.7833333333333</v>
      </c>
      <c r="H318" s="38">
        <v>827.68333333333317</v>
      </c>
      <c r="I318" s="38">
        <v>841.26666666666665</v>
      </c>
      <c r="J318" s="38">
        <v>852.6333333333331</v>
      </c>
      <c r="K318" s="31">
        <v>829.9</v>
      </c>
      <c r="L318" s="31">
        <v>804.95</v>
      </c>
      <c r="M318" s="31">
        <v>0.92732000000000003</v>
      </c>
      <c r="N318" s="1"/>
      <c r="O318" s="1"/>
    </row>
    <row r="319" spans="1:15" ht="12.75" customHeight="1">
      <c r="A319" s="33">
        <v>309</v>
      </c>
      <c r="B319" s="58" t="s">
        <v>464</v>
      </c>
      <c r="C319" s="31">
        <v>1003.7</v>
      </c>
      <c r="D319" s="38">
        <v>1006.0833333333334</v>
      </c>
      <c r="E319" s="38">
        <v>992.26666666666677</v>
      </c>
      <c r="F319" s="38">
        <v>980.83333333333337</v>
      </c>
      <c r="G319" s="38">
        <v>967.01666666666677</v>
      </c>
      <c r="H319" s="38">
        <v>1017.5166666666668</v>
      </c>
      <c r="I319" s="38">
        <v>1031.3333333333335</v>
      </c>
      <c r="J319" s="38">
        <v>1042.7666666666669</v>
      </c>
      <c r="K319" s="31">
        <v>1019.9</v>
      </c>
      <c r="L319" s="31">
        <v>994.65</v>
      </c>
      <c r="M319" s="31">
        <v>0.66288999999999998</v>
      </c>
      <c r="N319" s="1"/>
      <c r="O319" s="1"/>
    </row>
    <row r="320" spans="1:15" ht="12.75" customHeight="1">
      <c r="A320" s="33">
        <v>310</v>
      </c>
      <c r="B320" s="58" t="s">
        <v>179</v>
      </c>
      <c r="C320" s="31">
        <v>1449.6</v>
      </c>
      <c r="D320" s="38">
        <v>1456.3833333333332</v>
      </c>
      <c r="E320" s="38">
        <v>1437.7666666666664</v>
      </c>
      <c r="F320" s="38">
        <v>1425.9333333333332</v>
      </c>
      <c r="G320" s="38">
        <v>1407.3166666666664</v>
      </c>
      <c r="H320" s="38">
        <v>1468.2166666666665</v>
      </c>
      <c r="I320" s="38">
        <v>1486.8333333333333</v>
      </c>
      <c r="J320" s="38">
        <v>1498.6666666666665</v>
      </c>
      <c r="K320" s="31">
        <v>1475</v>
      </c>
      <c r="L320" s="31">
        <v>1444.55</v>
      </c>
      <c r="M320" s="31">
        <v>2.24804</v>
      </c>
      <c r="N320" s="1"/>
      <c r="O320" s="1"/>
    </row>
    <row r="321" spans="1:15" ht="12.75" customHeight="1">
      <c r="A321" s="33">
        <v>311</v>
      </c>
      <c r="B321" s="58" t="s">
        <v>893</v>
      </c>
      <c r="C321" s="31">
        <v>1019.75</v>
      </c>
      <c r="D321" s="38">
        <v>1026.3500000000001</v>
      </c>
      <c r="E321" s="38">
        <v>1005.6000000000004</v>
      </c>
      <c r="F321" s="38">
        <v>991.45000000000027</v>
      </c>
      <c r="G321" s="38">
        <v>970.7000000000005</v>
      </c>
      <c r="H321" s="38">
        <v>1040.5000000000002</v>
      </c>
      <c r="I321" s="38">
        <v>1061.2499999999998</v>
      </c>
      <c r="J321" s="38">
        <v>1075.4000000000001</v>
      </c>
      <c r="K321" s="31">
        <v>1047.0999999999999</v>
      </c>
      <c r="L321" s="31">
        <v>1012.2</v>
      </c>
      <c r="M321" s="31">
        <v>0.49007000000000001</v>
      </c>
      <c r="N321" s="1"/>
      <c r="O321" s="1"/>
    </row>
    <row r="322" spans="1:15" ht="12.75" customHeight="1">
      <c r="A322" s="33">
        <v>312</v>
      </c>
      <c r="B322" s="58" t="s">
        <v>180</v>
      </c>
      <c r="C322" s="31">
        <v>809.35</v>
      </c>
      <c r="D322" s="38">
        <v>807.65000000000009</v>
      </c>
      <c r="E322" s="38">
        <v>801.10000000000014</v>
      </c>
      <c r="F322" s="38">
        <v>792.85</v>
      </c>
      <c r="G322" s="38">
        <v>786.30000000000007</v>
      </c>
      <c r="H322" s="38">
        <v>815.9000000000002</v>
      </c>
      <c r="I322" s="38">
        <v>822.45000000000016</v>
      </c>
      <c r="J322" s="38">
        <v>830.70000000000027</v>
      </c>
      <c r="K322" s="31">
        <v>814.2</v>
      </c>
      <c r="L322" s="31">
        <v>799.4</v>
      </c>
      <c r="M322" s="31">
        <v>3.7772700000000001</v>
      </c>
      <c r="N322" s="1"/>
      <c r="O322" s="1"/>
    </row>
    <row r="323" spans="1:15" ht="12.75" customHeight="1">
      <c r="A323" s="33">
        <v>313</v>
      </c>
      <c r="B323" s="58" t="s">
        <v>181</v>
      </c>
      <c r="C323" s="31">
        <v>1100</v>
      </c>
      <c r="D323" s="38">
        <v>1102.2166666666665</v>
      </c>
      <c r="E323" s="38">
        <v>1087.833333333333</v>
      </c>
      <c r="F323" s="38">
        <v>1075.6666666666665</v>
      </c>
      <c r="G323" s="38">
        <v>1061.2833333333331</v>
      </c>
      <c r="H323" s="38">
        <v>1114.383333333333</v>
      </c>
      <c r="I323" s="38">
        <v>1128.7666666666667</v>
      </c>
      <c r="J323" s="38">
        <v>1140.9333333333329</v>
      </c>
      <c r="K323" s="31">
        <v>1116.5999999999999</v>
      </c>
      <c r="L323" s="31">
        <v>1090.05</v>
      </c>
      <c r="M323" s="31">
        <v>2.7092299999999998</v>
      </c>
      <c r="N323" s="1"/>
      <c r="O323" s="1"/>
    </row>
    <row r="324" spans="1:15" ht="12.75" customHeight="1">
      <c r="A324" s="33">
        <v>314</v>
      </c>
      <c r="B324" s="58" t="s">
        <v>457</v>
      </c>
      <c r="C324" s="31">
        <v>307.5</v>
      </c>
      <c r="D324" s="38">
        <v>306.16666666666669</v>
      </c>
      <c r="E324" s="38">
        <v>300.33333333333337</v>
      </c>
      <c r="F324" s="38">
        <v>293.16666666666669</v>
      </c>
      <c r="G324" s="38">
        <v>287.33333333333337</v>
      </c>
      <c r="H324" s="38">
        <v>313.33333333333337</v>
      </c>
      <c r="I324" s="38">
        <v>319.16666666666674</v>
      </c>
      <c r="J324" s="38">
        <v>326.33333333333337</v>
      </c>
      <c r="K324" s="31">
        <v>312</v>
      </c>
      <c r="L324" s="31">
        <v>299</v>
      </c>
      <c r="M324" s="31">
        <v>8.0396199999999993</v>
      </c>
      <c r="N324" s="1"/>
      <c r="O324" s="1"/>
    </row>
    <row r="325" spans="1:15" ht="12.75" customHeight="1">
      <c r="A325" s="33">
        <v>315</v>
      </c>
      <c r="B325" s="58" t="s">
        <v>454</v>
      </c>
      <c r="C325" s="31">
        <v>32.15</v>
      </c>
      <c r="D325" s="38">
        <v>32.316666666666663</v>
      </c>
      <c r="E325" s="38">
        <v>31.833333333333329</v>
      </c>
      <c r="F325" s="38">
        <v>31.516666666666666</v>
      </c>
      <c r="G325" s="38">
        <v>31.033333333333331</v>
      </c>
      <c r="H325" s="38">
        <v>32.633333333333326</v>
      </c>
      <c r="I325" s="38">
        <v>33.11666666666666</v>
      </c>
      <c r="J325" s="38">
        <v>33.433333333333323</v>
      </c>
      <c r="K325" s="31">
        <v>32.799999999999997</v>
      </c>
      <c r="L325" s="31">
        <v>32</v>
      </c>
      <c r="M325" s="31">
        <v>11.58446</v>
      </c>
      <c r="N325" s="1"/>
      <c r="O325" s="1"/>
    </row>
    <row r="326" spans="1:15" ht="12.75" customHeight="1">
      <c r="A326" s="33">
        <v>316</v>
      </c>
      <c r="B326" s="58" t="s">
        <v>182</v>
      </c>
      <c r="C326" s="31">
        <v>90.8</v>
      </c>
      <c r="D326" s="38">
        <v>91.166666666666671</v>
      </c>
      <c r="E326" s="38">
        <v>89.88333333333334</v>
      </c>
      <c r="F326" s="38">
        <v>88.966666666666669</v>
      </c>
      <c r="G326" s="38">
        <v>87.683333333333337</v>
      </c>
      <c r="H326" s="38">
        <v>92.083333333333343</v>
      </c>
      <c r="I326" s="38">
        <v>93.366666666666674</v>
      </c>
      <c r="J326" s="38">
        <v>94.283333333333346</v>
      </c>
      <c r="K326" s="31">
        <v>92.45</v>
      </c>
      <c r="L326" s="31">
        <v>90.25</v>
      </c>
      <c r="M326" s="31">
        <v>61.467480000000002</v>
      </c>
      <c r="N326" s="1"/>
      <c r="O326" s="1"/>
    </row>
    <row r="327" spans="1:15" ht="12.75" customHeight="1">
      <c r="A327" s="33">
        <v>317</v>
      </c>
      <c r="B327" s="58" t="s">
        <v>465</v>
      </c>
      <c r="C327" s="31">
        <v>734.9</v>
      </c>
      <c r="D327" s="38">
        <v>734.1</v>
      </c>
      <c r="E327" s="38">
        <v>722.80000000000007</v>
      </c>
      <c r="F327" s="38">
        <v>710.7</v>
      </c>
      <c r="G327" s="38">
        <v>699.40000000000009</v>
      </c>
      <c r="H327" s="38">
        <v>746.2</v>
      </c>
      <c r="I327" s="38">
        <v>757.5</v>
      </c>
      <c r="J327" s="38">
        <v>769.6</v>
      </c>
      <c r="K327" s="31">
        <v>745.4</v>
      </c>
      <c r="L327" s="31">
        <v>722</v>
      </c>
      <c r="M327" s="31">
        <v>1.26013</v>
      </c>
      <c r="N327" s="1"/>
      <c r="O327" s="1"/>
    </row>
    <row r="328" spans="1:15" ht="12.75" customHeight="1">
      <c r="A328" s="33">
        <v>318</v>
      </c>
      <c r="B328" s="58" t="s">
        <v>183</v>
      </c>
      <c r="C328" s="31">
        <v>1884.6</v>
      </c>
      <c r="D328" s="38">
        <v>1875.6833333333334</v>
      </c>
      <c r="E328" s="38">
        <v>1858.9166666666667</v>
      </c>
      <c r="F328" s="38">
        <v>1833.2333333333333</v>
      </c>
      <c r="G328" s="38">
        <v>1816.4666666666667</v>
      </c>
      <c r="H328" s="38">
        <v>1901.3666666666668</v>
      </c>
      <c r="I328" s="38">
        <v>1918.1333333333332</v>
      </c>
      <c r="J328" s="38">
        <v>1943.8166666666668</v>
      </c>
      <c r="K328" s="31">
        <v>1892.45</v>
      </c>
      <c r="L328" s="31">
        <v>1850</v>
      </c>
      <c r="M328" s="31">
        <v>4.3417300000000001</v>
      </c>
      <c r="N328" s="1"/>
      <c r="O328" s="1"/>
    </row>
    <row r="329" spans="1:15" ht="12.75" customHeight="1">
      <c r="A329" s="33">
        <v>319</v>
      </c>
      <c r="B329" s="58" t="s">
        <v>184</v>
      </c>
      <c r="C329" s="31">
        <v>100602.85</v>
      </c>
      <c r="D329" s="38">
        <v>100948.46666666667</v>
      </c>
      <c r="E329" s="38">
        <v>100054.63333333335</v>
      </c>
      <c r="F329" s="38">
        <v>99506.416666666672</v>
      </c>
      <c r="G329" s="38">
        <v>98612.583333333343</v>
      </c>
      <c r="H329" s="38">
        <v>101496.68333333335</v>
      </c>
      <c r="I329" s="38">
        <v>102390.51666666666</v>
      </c>
      <c r="J329" s="38">
        <v>102938.73333333335</v>
      </c>
      <c r="K329" s="31">
        <v>101842.3</v>
      </c>
      <c r="L329" s="31">
        <v>100400.25</v>
      </c>
      <c r="M329" s="31">
        <v>5.534E-2</v>
      </c>
      <c r="N329" s="1"/>
      <c r="O329" s="1"/>
    </row>
    <row r="330" spans="1:15" ht="12.75" customHeight="1">
      <c r="A330" s="33">
        <v>320</v>
      </c>
      <c r="B330" s="58" t="s">
        <v>460</v>
      </c>
      <c r="C330" s="31">
        <v>84.4</v>
      </c>
      <c r="D330" s="38">
        <v>85.666666666666671</v>
      </c>
      <c r="E330" s="38">
        <v>82.733333333333348</v>
      </c>
      <c r="F330" s="38">
        <v>81.066666666666677</v>
      </c>
      <c r="G330" s="38">
        <v>78.133333333333354</v>
      </c>
      <c r="H330" s="38">
        <v>87.333333333333343</v>
      </c>
      <c r="I330" s="38">
        <v>90.266666666666652</v>
      </c>
      <c r="J330" s="38">
        <v>91.933333333333337</v>
      </c>
      <c r="K330" s="31">
        <v>88.6</v>
      </c>
      <c r="L330" s="31">
        <v>84</v>
      </c>
      <c r="M330" s="31">
        <v>75.532870000000003</v>
      </c>
      <c r="N330" s="1"/>
      <c r="O330" s="1"/>
    </row>
    <row r="331" spans="1:15" ht="12.75" customHeight="1">
      <c r="A331" s="33">
        <v>321</v>
      </c>
      <c r="B331" s="58" t="s">
        <v>289</v>
      </c>
      <c r="C331" s="31">
        <v>57.85</v>
      </c>
      <c r="D331" s="38">
        <v>58.183333333333337</v>
      </c>
      <c r="E331" s="38">
        <v>57.366666666666674</v>
      </c>
      <c r="F331" s="38">
        <v>56.88333333333334</v>
      </c>
      <c r="G331" s="38">
        <v>56.066666666666677</v>
      </c>
      <c r="H331" s="38">
        <v>58.666666666666671</v>
      </c>
      <c r="I331" s="38">
        <v>59.483333333333334</v>
      </c>
      <c r="J331" s="38">
        <v>59.966666666666669</v>
      </c>
      <c r="K331" s="31">
        <v>59</v>
      </c>
      <c r="L331" s="31">
        <v>57.7</v>
      </c>
      <c r="M331" s="31">
        <v>22.15701</v>
      </c>
      <c r="N331" s="1"/>
      <c r="O331" s="1"/>
    </row>
    <row r="332" spans="1:15" ht="12.75" customHeight="1">
      <c r="A332" s="33">
        <v>322</v>
      </c>
      <c r="B332" s="58" t="s">
        <v>455</v>
      </c>
      <c r="C332" s="31">
        <v>1932.9</v>
      </c>
      <c r="D332" s="38">
        <v>1923.3333333333333</v>
      </c>
      <c r="E332" s="38">
        <v>1910.6666666666665</v>
      </c>
      <c r="F332" s="38">
        <v>1888.4333333333332</v>
      </c>
      <c r="G332" s="38">
        <v>1875.7666666666664</v>
      </c>
      <c r="H332" s="38">
        <v>1945.5666666666666</v>
      </c>
      <c r="I332" s="38">
        <v>1958.2333333333331</v>
      </c>
      <c r="J332" s="38">
        <v>1980.4666666666667</v>
      </c>
      <c r="K332" s="31">
        <v>1936</v>
      </c>
      <c r="L332" s="31">
        <v>1901.1</v>
      </c>
      <c r="M332" s="31">
        <v>1.58128</v>
      </c>
      <c r="N332" s="1"/>
      <c r="O332" s="1"/>
    </row>
    <row r="333" spans="1:15" ht="12.75" customHeight="1">
      <c r="A333" s="33">
        <v>323</v>
      </c>
      <c r="B333" s="58" t="s">
        <v>185</v>
      </c>
      <c r="C333" s="31">
        <v>1255.3499999999999</v>
      </c>
      <c r="D333" s="38">
        <v>1258.1166666666666</v>
      </c>
      <c r="E333" s="38">
        <v>1247.2333333333331</v>
      </c>
      <c r="F333" s="38">
        <v>1239.1166666666666</v>
      </c>
      <c r="G333" s="38">
        <v>1228.2333333333331</v>
      </c>
      <c r="H333" s="38">
        <v>1266.2333333333331</v>
      </c>
      <c r="I333" s="38">
        <v>1277.1166666666668</v>
      </c>
      <c r="J333" s="38">
        <v>1285.2333333333331</v>
      </c>
      <c r="K333" s="31">
        <v>1269</v>
      </c>
      <c r="L333" s="31">
        <v>1250</v>
      </c>
      <c r="M333" s="31">
        <v>2.3168199999999999</v>
      </c>
      <c r="N333" s="1"/>
      <c r="O333" s="1"/>
    </row>
    <row r="334" spans="1:15" ht="12.75" customHeight="1">
      <c r="A334" s="33">
        <v>324</v>
      </c>
      <c r="B334" s="58" t="s">
        <v>290</v>
      </c>
      <c r="C334" s="31">
        <v>286.89999999999998</v>
      </c>
      <c r="D334" s="38">
        <v>287.16666666666669</v>
      </c>
      <c r="E334" s="38">
        <v>284.83333333333337</v>
      </c>
      <c r="F334" s="38">
        <v>282.76666666666671</v>
      </c>
      <c r="G334" s="38">
        <v>280.43333333333339</v>
      </c>
      <c r="H334" s="38">
        <v>289.23333333333335</v>
      </c>
      <c r="I334" s="38">
        <v>291.56666666666672</v>
      </c>
      <c r="J334" s="38">
        <v>293.63333333333333</v>
      </c>
      <c r="K334" s="31">
        <v>289.5</v>
      </c>
      <c r="L334" s="31">
        <v>285.10000000000002</v>
      </c>
      <c r="M334" s="31">
        <v>3.3422800000000001</v>
      </c>
      <c r="N334" s="1"/>
      <c r="O334" s="1"/>
    </row>
    <row r="335" spans="1:15" ht="12.75" customHeight="1">
      <c r="A335" s="33">
        <v>325</v>
      </c>
      <c r="B335" s="58" t="s">
        <v>466</v>
      </c>
      <c r="C335" s="31">
        <v>683.85</v>
      </c>
      <c r="D335" s="38">
        <v>688.23333333333323</v>
      </c>
      <c r="E335" s="38">
        <v>676.71666666666647</v>
      </c>
      <c r="F335" s="38">
        <v>669.58333333333326</v>
      </c>
      <c r="G335" s="38">
        <v>658.06666666666649</v>
      </c>
      <c r="H335" s="38">
        <v>695.36666666666645</v>
      </c>
      <c r="I335" s="38">
        <v>706.8833333333331</v>
      </c>
      <c r="J335" s="38">
        <v>714.01666666666642</v>
      </c>
      <c r="K335" s="31">
        <v>699.75</v>
      </c>
      <c r="L335" s="31">
        <v>681.1</v>
      </c>
      <c r="M335" s="31">
        <v>5.5775600000000001</v>
      </c>
      <c r="N335" s="1"/>
      <c r="O335" s="1"/>
    </row>
    <row r="336" spans="1:15" ht="12.75" customHeight="1">
      <c r="A336" s="33">
        <v>326</v>
      </c>
      <c r="B336" s="58" t="s">
        <v>186</v>
      </c>
      <c r="C336" s="31">
        <v>83.35</v>
      </c>
      <c r="D336" s="38">
        <v>83.5</v>
      </c>
      <c r="E336" s="38">
        <v>82.5</v>
      </c>
      <c r="F336" s="38">
        <v>81.650000000000006</v>
      </c>
      <c r="G336" s="38">
        <v>80.650000000000006</v>
      </c>
      <c r="H336" s="38">
        <v>84.35</v>
      </c>
      <c r="I336" s="38">
        <v>85.35</v>
      </c>
      <c r="J336" s="38">
        <v>86.199999999999989</v>
      </c>
      <c r="K336" s="31">
        <v>84.5</v>
      </c>
      <c r="L336" s="31">
        <v>82.65</v>
      </c>
      <c r="M336" s="31">
        <v>82.460759999999993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4331.8500000000004</v>
      </c>
      <c r="D337" s="38">
        <v>4363.3166666666666</v>
      </c>
      <c r="E337" s="38">
        <v>4293.583333333333</v>
      </c>
      <c r="F337" s="38">
        <v>4255.3166666666666</v>
      </c>
      <c r="G337" s="38">
        <v>4185.583333333333</v>
      </c>
      <c r="H337" s="38">
        <v>4401.583333333333</v>
      </c>
      <c r="I337" s="38">
        <v>4471.3166666666666</v>
      </c>
      <c r="J337" s="38">
        <v>4509.583333333333</v>
      </c>
      <c r="K337" s="31">
        <v>4433.05</v>
      </c>
      <c r="L337" s="31">
        <v>4325.05</v>
      </c>
      <c r="M337" s="31">
        <v>1.04613</v>
      </c>
      <c r="N337" s="1"/>
      <c r="O337" s="1"/>
    </row>
    <row r="338" spans="1:15" ht="12.75" customHeight="1">
      <c r="A338" s="33">
        <v>328</v>
      </c>
      <c r="B338" s="58" t="s">
        <v>188</v>
      </c>
      <c r="C338" s="31">
        <v>4462.75</v>
      </c>
      <c r="D338" s="38">
        <v>4478.0666666666666</v>
      </c>
      <c r="E338" s="38">
        <v>4417.1833333333334</v>
      </c>
      <c r="F338" s="38">
        <v>4371.6166666666668</v>
      </c>
      <c r="G338" s="38">
        <v>4310.7333333333336</v>
      </c>
      <c r="H338" s="38">
        <v>4523.6333333333332</v>
      </c>
      <c r="I338" s="38">
        <v>4584.5166666666664</v>
      </c>
      <c r="J338" s="38">
        <v>4630.083333333333</v>
      </c>
      <c r="K338" s="31">
        <v>4538.95</v>
      </c>
      <c r="L338" s="31">
        <v>4432.5</v>
      </c>
      <c r="M338" s="31">
        <v>0.99707000000000001</v>
      </c>
      <c r="N338" s="1"/>
      <c r="O338" s="1"/>
    </row>
    <row r="339" spans="1:15" ht="12.75" customHeight="1">
      <c r="A339" s="33">
        <v>329</v>
      </c>
      <c r="B339" s="58" t="s">
        <v>473</v>
      </c>
      <c r="C339" s="31">
        <v>726.4</v>
      </c>
      <c r="D339" s="38">
        <v>727.7833333333333</v>
      </c>
      <c r="E339" s="38">
        <v>723.61666666666656</v>
      </c>
      <c r="F339" s="38">
        <v>720.83333333333326</v>
      </c>
      <c r="G339" s="38">
        <v>716.66666666666652</v>
      </c>
      <c r="H339" s="38">
        <v>730.56666666666661</v>
      </c>
      <c r="I339" s="38">
        <v>734.73333333333335</v>
      </c>
      <c r="J339" s="38">
        <v>737.51666666666665</v>
      </c>
      <c r="K339" s="31">
        <v>731.95</v>
      </c>
      <c r="L339" s="31">
        <v>725</v>
      </c>
      <c r="M339" s="31">
        <v>2.1221199999999998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41.1</v>
      </c>
      <c r="D340" s="38">
        <v>41.1</v>
      </c>
      <c r="E340" s="38">
        <v>40</v>
      </c>
      <c r="F340" s="38">
        <v>38.9</v>
      </c>
      <c r="G340" s="38">
        <v>37.799999999999997</v>
      </c>
      <c r="H340" s="38">
        <v>42.2</v>
      </c>
      <c r="I340" s="38">
        <v>43.300000000000011</v>
      </c>
      <c r="J340" s="38">
        <v>44.400000000000006</v>
      </c>
      <c r="K340" s="31">
        <v>42.2</v>
      </c>
      <c r="L340" s="31">
        <v>40</v>
      </c>
      <c r="M340" s="31">
        <v>153.67788999999999</v>
      </c>
      <c r="N340" s="1"/>
      <c r="O340" s="1"/>
    </row>
    <row r="341" spans="1:15" ht="12.75" customHeight="1">
      <c r="A341" s="33">
        <v>331</v>
      </c>
      <c r="B341" s="58" t="s">
        <v>468</v>
      </c>
      <c r="C341" s="31">
        <v>125.9</v>
      </c>
      <c r="D341" s="38">
        <v>126.31666666666668</v>
      </c>
      <c r="E341" s="38">
        <v>124.68333333333335</v>
      </c>
      <c r="F341" s="38">
        <v>123.46666666666667</v>
      </c>
      <c r="G341" s="38">
        <v>121.83333333333334</v>
      </c>
      <c r="H341" s="38">
        <v>127.53333333333336</v>
      </c>
      <c r="I341" s="38">
        <v>129.16666666666669</v>
      </c>
      <c r="J341" s="38">
        <v>130.38333333333338</v>
      </c>
      <c r="K341" s="31">
        <v>127.95</v>
      </c>
      <c r="L341" s="31">
        <v>125.1</v>
      </c>
      <c r="M341" s="31">
        <v>21.3813</v>
      </c>
      <c r="N341" s="1"/>
      <c r="O341" s="1"/>
    </row>
    <row r="342" spans="1:15" ht="12.75" customHeight="1">
      <c r="A342" s="33">
        <v>332</v>
      </c>
      <c r="B342" s="58" t="s">
        <v>189</v>
      </c>
      <c r="C342" s="31">
        <v>22580.25</v>
      </c>
      <c r="D342" s="38">
        <v>22724.216666666664</v>
      </c>
      <c r="E342" s="38">
        <v>22406.033333333326</v>
      </c>
      <c r="F342" s="38">
        <v>22231.816666666662</v>
      </c>
      <c r="G342" s="38">
        <v>21913.633333333324</v>
      </c>
      <c r="H342" s="38">
        <v>22898.433333333327</v>
      </c>
      <c r="I342" s="38">
        <v>23216.616666666669</v>
      </c>
      <c r="J342" s="38">
        <v>23390.833333333328</v>
      </c>
      <c r="K342" s="31">
        <v>23042.400000000001</v>
      </c>
      <c r="L342" s="31">
        <v>22550</v>
      </c>
      <c r="M342" s="31">
        <v>0.36387999999999998</v>
      </c>
      <c r="N342" s="1"/>
      <c r="O342" s="1"/>
    </row>
    <row r="343" spans="1:15" ht="12.75" customHeight="1">
      <c r="A343" s="33">
        <v>333</v>
      </c>
      <c r="B343" s="58" t="s">
        <v>474</v>
      </c>
      <c r="C343" s="31">
        <v>63.3</v>
      </c>
      <c r="D343" s="38">
        <v>63.93333333333333</v>
      </c>
      <c r="E343" s="38">
        <v>62.216666666666654</v>
      </c>
      <c r="F343" s="38">
        <v>61.133333333333326</v>
      </c>
      <c r="G343" s="38">
        <v>59.41666666666665</v>
      </c>
      <c r="H343" s="38">
        <v>65.016666666666652</v>
      </c>
      <c r="I343" s="38">
        <v>66.733333333333348</v>
      </c>
      <c r="J343" s="38">
        <v>67.816666666666663</v>
      </c>
      <c r="K343" s="31">
        <v>65.650000000000006</v>
      </c>
      <c r="L343" s="31">
        <v>62.85</v>
      </c>
      <c r="M343" s="31">
        <v>14.1881</v>
      </c>
      <c r="N343" s="1"/>
      <c r="O343" s="1"/>
    </row>
    <row r="344" spans="1:15" ht="12.75" customHeight="1">
      <c r="A344" s="33">
        <v>334</v>
      </c>
      <c r="B344" s="58" t="s">
        <v>472</v>
      </c>
      <c r="C344" s="31">
        <v>1017.75</v>
      </c>
      <c r="D344" s="38">
        <v>1012.0166666666668</v>
      </c>
      <c r="E344" s="38">
        <v>1001.8333333333335</v>
      </c>
      <c r="F344" s="38">
        <v>985.91666666666674</v>
      </c>
      <c r="G344" s="38">
        <v>975.73333333333346</v>
      </c>
      <c r="H344" s="38">
        <v>1027.9333333333334</v>
      </c>
      <c r="I344" s="38">
        <v>1038.1166666666668</v>
      </c>
      <c r="J344" s="38">
        <v>1054.0333333333335</v>
      </c>
      <c r="K344" s="31">
        <v>1022.2</v>
      </c>
      <c r="L344" s="31">
        <v>996.1</v>
      </c>
      <c r="M344" s="31">
        <v>2.1582400000000002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46</v>
      </c>
      <c r="D345" s="38">
        <v>45.866666666666667</v>
      </c>
      <c r="E345" s="38">
        <v>45.433333333333337</v>
      </c>
      <c r="F345" s="38">
        <v>44.866666666666667</v>
      </c>
      <c r="G345" s="38">
        <v>44.433333333333337</v>
      </c>
      <c r="H345" s="38">
        <v>46.433333333333337</v>
      </c>
      <c r="I345" s="38">
        <v>46.86666666666666</v>
      </c>
      <c r="J345" s="38">
        <v>47.433333333333337</v>
      </c>
      <c r="K345" s="31">
        <v>46.3</v>
      </c>
      <c r="L345" s="31">
        <v>45.3</v>
      </c>
      <c r="M345" s="31">
        <v>322.48973000000001</v>
      </c>
      <c r="N345" s="1"/>
      <c r="O345" s="1"/>
    </row>
    <row r="346" spans="1:15" ht="12.75" customHeight="1">
      <c r="A346" s="33">
        <v>336</v>
      </c>
      <c r="B346" s="58" t="s">
        <v>540</v>
      </c>
      <c r="C346" s="31">
        <v>120.05</v>
      </c>
      <c r="D346" s="38">
        <v>120.05</v>
      </c>
      <c r="E346" s="38">
        <v>117.89999999999999</v>
      </c>
      <c r="F346" s="38">
        <v>115.75</v>
      </c>
      <c r="G346" s="38">
        <v>113.6</v>
      </c>
      <c r="H346" s="38">
        <v>122.19999999999999</v>
      </c>
      <c r="I346" s="38">
        <v>124.35</v>
      </c>
      <c r="J346" s="38">
        <v>126.49999999999999</v>
      </c>
      <c r="K346" s="31">
        <v>122.2</v>
      </c>
      <c r="L346" s="31">
        <v>117.9</v>
      </c>
      <c r="M346" s="31">
        <v>14.824630000000001</v>
      </c>
      <c r="N346" s="1"/>
      <c r="O346" s="1"/>
    </row>
    <row r="347" spans="1:15" ht="12.75" customHeight="1">
      <c r="A347" s="33">
        <v>337</v>
      </c>
      <c r="B347" s="58" t="s">
        <v>470</v>
      </c>
      <c r="C347" s="31">
        <v>109.25</v>
      </c>
      <c r="D347" s="38">
        <v>108.98333333333333</v>
      </c>
      <c r="E347" s="38">
        <v>107.26666666666667</v>
      </c>
      <c r="F347" s="38">
        <v>105.28333333333333</v>
      </c>
      <c r="G347" s="38">
        <v>103.56666666666666</v>
      </c>
      <c r="H347" s="38">
        <v>110.96666666666667</v>
      </c>
      <c r="I347" s="38">
        <v>112.68333333333334</v>
      </c>
      <c r="J347" s="38">
        <v>114.66666666666667</v>
      </c>
      <c r="K347" s="31">
        <v>110.7</v>
      </c>
      <c r="L347" s="31">
        <v>107</v>
      </c>
      <c r="M347" s="31">
        <v>23.506810000000002</v>
      </c>
      <c r="N347" s="1"/>
      <c r="O347" s="1"/>
    </row>
    <row r="348" spans="1:15" ht="12.75" customHeight="1">
      <c r="A348" s="33">
        <v>338</v>
      </c>
      <c r="B348" s="58" t="s">
        <v>190</v>
      </c>
      <c r="C348" s="31">
        <v>107.8</v>
      </c>
      <c r="D348" s="38">
        <v>107.63333333333333</v>
      </c>
      <c r="E348" s="38">
        <v>106.56666666666665</v>
      </c>
      <c r="F348" s="38">
        <v>105.33333333333333</v>
      </c>
      <c r="G348" s="38">
        <v>104.26666666666665</v>
      </c>
      <c r="H348" s="38">
        <v>108.86666666666665</v>
      </c>
      <c r="I348" s="38">
        <v>109.93333333333331</v>
      </c>
      <c r="J348" s="38">
        <v>111.16666666666664</v>
      </c>
      <c r="K348" s="31">
        <v>108.7</v>
      </c>
      <c r="L348" s="31">
        <v>106.4</v>
      </c>
      <c r="M348" s="31">
        <v>96.914349999999999</v>
      </c>
      <c r="N348" s="1"/>
      <c r="O348" s="1"/>
    </row>
    <row r="349" spans="1:15" ht="12.75" customHeight="1">
      <c r="A349" s="33">
        <v>339</v>
      </c>
      <c r="B349" s="58" t="s">
        <v>471</v>
      </c>
      <c r="C349" s="31">
        <v>205.45</v>
      </c>
      <c r="D349" s="38">
        <v>207.9</v>
      </c>
      <c r="E349" s="38">
        <v>201.9</v>
      </c>
      <c r="F349" s="38">
        <v>198.35</v>
      </c>
      <c r="G349" s="38">
        <v>192.35</v>
      </c>
      <c r="H349" s="38">
        <v>211.45000000000002</v>
      </c>
      <c r="I349" s="38">
        <v>217.45000000000002</v>
      </c>
      <c r="J349" s="38">
        <v>221.00000000000003</v>
      </c>
      <c r="K349" s="31">
        <v>213.9</v>
      </c>
      <c r="L349" s="31">
        <v>204.35</v>
      </c>
      <c r="M349" s="31">
        <v>15.227589999999999</v>
      </c>
      <c r="N349" s="1"/>
      <c r="O349" s="1"/>
    </row>
    <row r="350" spans="1:15" ht="12.75" customHeight="1">
      <c r="A350" s="33">
        <v>340</v>
      </c>
      <c r="B350" s="58" t="s">
        <v>894</v>
      </c>
      <c r="C350" s="31">
        <v>43.7</v>
      </c>
      <c r="D350" s="38">
        <v>43.666666666666664</v>
      </c>
      <c r="E350" s="38">
        <v>43.333333333333329</v>
      </c>
      <c r="F350" s="38">
        <v>42.966666666666661</v>
      </c>
      <c r="G350" s="38">
        <v>42.633333333333326</v>
      </c>
      <c r="H350" s="38">
        <v>44.033333333333331</v>
      </c>
      <c r="I350" s="38">
        <v>44.36666666666666</v>
      </c>
      <c r="J350" s="38">
        <v>44.733333333333334</v>
      </c>
      <c r="K350" s="31">
        <v>44</v>
      </c>
      <c r="L350" s="31">
        <v>43.3</v>
      </c>
      <c r="M350" s="31">
        <v>19.383369999999999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191.55</v>
      </c>
      <c r="D351" s="38">
        <v>191.56666666666669</v>
      </c>
      <c r="E351" s="38">
        <v>189.78333333333339</v>
      </c>
      <c r="F351" s="38">
        <v>188.01666666666671</v>
      </c>
      <c r="G351" s="38">
        <v>186.23333333333341</v>
      </c>
      <c r="H351" s="38">
        <v>193.33333333333337</v>
      </c>
      <c r="I351" s="38">
        <v>195.11666666666667</v>
      </c>
      <c r="J351" s="38">
        <v>196.88333333333335</v>
      </c>
      <c r="K351" s="31">
        <v>193.35</v>
      </c>
      <c r="L351" s="31">
        <v>189.8</v>
      </c>
      <c r="M351" s="31">
        <v>102.38356</v>
      </c>
      <c r="N351" s="1"/>
      <c r="O351" s="1"/>
    </row>
    <row r="352" spans="1:15" ht="12.75" customHeight="1">
      <c r="A352" s="33">
        <v>342</v>
      </c>
      <c r="B352" s="58" t="s">
        <v>475</v>
      </c>
      <c r="C352" s="31">
        <v>347.75</v>
      </c>
      <c r="D352" s="38">
        <v>349.56666666666666</v>
      </c>
      <c r="E352" s="38">
        <v>344.18333333333334</v>
      </c>
      <c r="F352" s="38">
        <v>340.61666666666667</v>
      </c>
      <c r="G352" s="38">
        <v>335.23333333333335</v>
      </c>
      <c r="H352" s="38">
        <v>353.13333333333333</v>
      </c>
      <c r="I352" s="38">
        <v>358.51666666666665</v>
      </c>
      <c r="J352" s="38">
        <v>362.08333333333331</v>
      </c>
      <c r="K352" s="31">
        <v>354.95</v>
      </c>
      <c r="L352" s="31">
        <v>346</v>
      </c>
      <c r="M352" s="31">
        <v>0.62605999999999995</v>
      </c>
      <c r="N352" s="1"/>
      <c r="O352" s="1"/>
    </row>
    <row r="353" spans="1:15" ht="12.75" customHeight="1">
      <c r="A353" s="33">
        <v>343</v>
      </c>
      <c r="B353" s="58" t="s">
        <v>277</v>
      </c>
      <c r="C353" s="31">
        <v>139.44999999999999</v>
      </c>
      <c r="D353" s="38">
        <v>140.20000000000002</v>
      </c>
      <c r="E353" s="38">
        <v>137.90000000000003</v>
      </c>
      <c r="F353" s="38">
        <v>136.35000000000002</v>
      </c>
      <c r="G353" s="38">
        <v>134.05000000000004</v>
      </c>
      <c r="H353" s="38">
        <v>141.75000000000003</v>
      </c>
      <c r="I353" s="38">
        <v>144.05000000000004</v>
      </c>
      <c r="J353" s="38">
        <v>145.60000000000002</v>
      </c>
      <c r="K353" s="31">
        <v>142.5</v>
      </c>
      <c r="L353" s="31">
        <v>138.65</v>
      </c>
      <c r="M353" s="31">
        <v>53.224930000000001</v>
      </c>
      <c r="N353" s="1"/>
      <c r="O353" s="1"/>
    </row>
    <row r="354" spans="1:15" ht="12.75" customHeight="1">
      <c r="A354" s="33">
        <v>344</v>
      </c>
      <c r="B354" s="58" t="s">
        <v>193</v>
      </c>
      <c r="C354" s="31">
        <v>1017.95</v>
      </c>
      <c r="D354" s="38">
        <v>1016</v>
      </c>
      <c r="E354" s="38">
        <v>1006.3</v>
      </c>
      <c r="F354" s="38">
        <v>994.65</v>
      </c>
      <c r="G354" s="38">
        <v>984.94999999999993</v>
      </c>
      <c r="H354" s="38">
        <v>1027.6500000000001</v>
      </c>
      <c r="I354" s="38">
        <v>1037.3499999999999</v>
      </c>
      <c r="J354" s="38">
        <v>1049</v>
      </c>
      <c r="K354" s="31">
        <v>1025.7</v>
      </c>
      <c r="L354" s="31">
        <v>1004.35</v>
      </c>
      <c r="M354" s="31">
        <v>3.2045300000000001</v>
      </c>
      <c r="N354" s="1"/>
      <c r="O354" s="1"/>
    </row>
    <row r="355" spans="1:15" ht="12.75" customHeight="1">
      <c r="A355" s="33">
        <v>345</v>
      </c>
      <c r="B355" s="58" t="s">
        <v>194</v>
      </c>
      <c r="C355" s="31">
        <v>3753.1</v>
      </c>
      <c r="D355" s="38">
        <v>3775.1166666666668</v>
      </c>
      <c r="E355" s="38">
        <v>3715.2333333333336</v>
      </c>
      <c r="F355" s="38">
        <v>3677.3666666666668</v>
      </c>
      <c r="G355" s="38">
        <v>3617.4833333333336</v>
      </c>
      <c r="H355" s="38">
        <v>3812.9833333333336</v>
      </c>
      <c r="I355" s="38">
        <v>3872.8666666666668</v>
      </c>
      <c r="J355" s="38">
        <v>3910.7333333333336</v>
      </c>
      <c r="K355" s="31">
        <v>3835</v>
      </c>
      <c r="L355" s="31">
        <v>3737.25</v>
      </c>
      <c r="M355" s="31">
        <v>0.29984</v>
      </c>
      <c r="N355" s="1"/>
      <c r="O355" s="1"/>
    </row>
    <row r="356" spans="1:15" ht="12.75" customHeight="1">
      <c r="A356" s="33">
        <v>346</v>
      </c>
      <c r="B356" s="58" t="s">
        <v>291</v>
      </c>
      <c r="C356" s="31">
        <v>254.85</v>
      </c>
      <c r="D356" s="38">
        <v>255.04999999999998</v>
      </c>
      <c r="E356" s="38">
        <v>253.14999999999998</v>
      </c>
      <c r="F356" s="38">
        <v>251.45</v>
      </c>
      <c r="G356" s="38">
        <v>249.54999999999998</v>
      </c>
      <c r="H356" s="38">
        <v>256.75</v>
      </c>
      <c r="I356" s="38">
        <v>258.64999999999998</v>
      </c>
      <c r="J356" s="38">
        <v>260.34999999999997</v>
      </c>
      <c r="K356" s="31">
        <v>256.95</v>
      </c>
      <c r="L356" s="31">
        <v>253.35</v>
      </c>
      <c r="M356" s="31">
        <v>8.8104200000000006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1288</v>
      </c>
      <c r="D357" s="38">
        <v>1318.8999999999999</v>
      </c>
      <c r="E357" s="38">
        <v>1229.0999999999997</v>
      </c>
      <c r="F357" s="38">
        <v>1170.1999999999998</v>
      </c>
      <c r="G357" s="38">
        <v>1080.3999999999996</v>
      </c>
      <c r="H357" s="38">
        <v>1377.7999999999997</v>
      </c>
      <c r="I357" s="38">
        <v>1467.6</v>
      </c>
      <c r="J357" s="38">
        <v>1526.4999999999998</v>
      </c>
      <c r="K357" s="31">
        <v>1408.7</v>
      </c>
      <c r="L357" s="31">
        <v>1260</v>
      </c>
      <c r="M357" s="31">
        <v>225.48173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162.75</v>
      </c>
      <c r="D358" s="38">
        <v>163.54999999999998</v>
      </c>
      <c r="E358" s="38">
        <v>161.69999999999996</v>
      </c>
      <c r="F358" s="38">
        <v>160.64999999999998</v>
      </c>
      <c r="G358" s="38">
        <v>158.79999999999995</v>
      </c>
      <c r="H358" s="38">
        <v>164.59999999999997</v>
      </c>
      <c r="I358" s="38">
        <v>166.45</v>
      </c>
      <c r="J358" s="38">
        <v>167.49999999999997</v>
      </c>
      <c r="K358" s="31">
        <v>165.4</v>
      </c>
      <c r="L358" s="31">
        <v>162.5</v>
      </c>
      <c r="M358" s="31">
        <v>54.376869999999997</v>
      </c>
      <c r="N358" s="1"/>
      <c r="O358" s="1"/>
    </row>
    <row r="359" spans="1:15" ht="12.75" customHeight="1">
      <c r="A359" s="33">
        <v>349</v>
      </c>
      <c r="B359" s="58" t="s">
        <v>477</v>
      </c>
      <c r="C359" s="31">
        <v>257.75</v>
      </c>
      <c r="D359" s="38">
        <v>256.8</v>
      </c>
      <c r="E359" s="38">
        <v>253.95000000000005</v>
      </c>
      <c r="F359" s="38">
        <v>250.15000000000003</v>
      </c>
      <c r="G359" s="38">
        <v>247.30000000000007</v>
      </c>
      <c r="H359" s="38">
        <v>260.60000000000002</v>
      </c>
      <c r="I359" s="38">
        <v>263.45000000000005</v>
      </c>
      <c r="J359" s="38">
        <v>267.25</v>
      </c>
      <c r="K359" s="31">
        <v>259.64999999999998</v>
      </c>
      <c r="L359" s="31">
        <v>253</v>
      </c>
      <c r="M359" s="31">
        <v>7.7385099999999998</v>
      </c>
      <c r="N359" s="1"/>
      <c r="O359" s="1"/>
    </row>
    <row r="360" spans="1:15" ht="12.75" customHeight="1">
      <c r="A360" s="33">
        <v>350</v>
      </c>
      <c r="B360" s="58" t="s">
        <v>196</v>
      </c>
      <c r="C360" s="31">
        <v>36384.5</v>
      </c>
      <c r="D360" s="38">
        <v>36561.15</v>
      </c>
      <c r="E360" s="38">
        <v>36174.350000000006</v>
      </c>
      <c r="F360" s="38">
        <v>35964.200000000004</v>
      </c>
      <c r="G360" s="38">
        <v>35577.400000000009</v>
      </c>
      <c r="H360" s="38">
        <v>36771.300000000003</v>
      </c>
      <c r="I360" s="38">
        <v>37158.100000000006</v>
      </c>
      <c r="J360" s="38">
        <v>37368.25</v>
      </c>
      <c r="K360" s="31">
        <v>36947.949999999997</v>
      </c>
      <c r="L360" s="31">
        <v>36351</v>
      </c>
      <c r="M360" s="31">
        <v>0.16478000000000001</v>
      </c>
      <c r="N360" s="1"/>
      <c r="O360" s="1"/>
    </row>
    <row r="361" spans="1:15" ht="12.75" customHeight="1">
      <c r="A361" s="33">
        <v>351</v>
      </c>
      <c r="B361" s="58" t="s">
        <v>294</v>
      </c>
      <c r="C361" s="31">
        <v>1209.4000000000001</v>
      </c>
      <c r="D361" s="38">
        <v>1211.4833333333333</v>
      </c>
      <c r="E361" s="38">
        <v>1197.9666666666667</v>
      </c>
      <c r="F361" s="38">
        <v>1186.5333333333333</v>
      </c>
      <c r="G361" s="38">
        <v>1173.0166666666667</v>
      </c>
      <c r="H361" s="38">
        <v>1222.9166666666667</v>
      </c>
      <c r="I361" s="38">
        <v>1236.4333333333336</v>
      </c>
      <c r="J361" s="38">
        <v>1247.8666666666668</v>
      </c>
      <c r="K361" s="31">
        <v>1225</v>
      </c>
      <c r="L361" s="31">
        <v>1200.05</v>
      </c>
      <c r="M361" s="31">
        <v>3.2003300000000001</v>
      </c>
      <c r="N361" s="1"/>
      <c r="O361" s="1"/>
    </row>
    <row r="362" spans="1:15" ht="12.75" customHeight="1">
      <c r="A362" s="33">
        <v>352</v>
      </c>
      <c r="B362" s="58" t="s">
        <v>292</v>
      </c>
      <c r="C362" s="31">
        <v>823.55</v>
      </c>
      <c r="D362" s="38">
        <v>832.2166666666667</v>
      </c>
      <c r="E362" s="38">
        <v>809.43333333333339</v>
      </c>
      <c r="F362" s="38">
        <v>795.31666666666672</v>
      </c>
      <c r="G362" s="38">
        <v>772.53333333333342</v>
      </c>
      <c r="H362" s="38">
        <v>846.33333333333337</v>
      </c>
      <c r="I362" s="38">
        <v>869.11666666666667</v>
      </c>
      <c r="J362" s="38">
        <v>883.23333333333335</v>
      </c>
      <c r="K362" s="31">
        <v>855</v>
      </c>
      <c r="L362" s="31">
        <v>818.1</v>
      </c>
      <c r="M362" s="31">
        <v>25.21396</v>
      </c>
      <c r="N362" s="1"/>
      <c r="O362" s="1"/>
    </row>
    <row r="363" spans="1:15" ht="12.75" customHeight="1">
      <c r="A363" s="33">
        <v>353</v>
      </c>
      <c r="B363" s="58" t="s">
        <v>478</v>
      </c>
      <c r="C363" s="31">
        <v>163.05000000000001</v>
      </c>
      <c r="D363" s="38">
        <v>162.95000000000002</v>
      </c>
      <c r="E363" s="38">
        <v>160.60000000000002</v>
      </c>
      <c r="F363" s="38">
        <v>158.15</v>
      </c>
      <c r="G363" s="38">
        <v>155.80000000000001</v>
      </c>
      <c r="H363" s="38">
        <v>165.40000000000003</v>
      </c>
      <c r="I363" s="38">
        <v>167.75</v>
      </c>
      <c r="J363" s="38">
        <v>170.20000000000005</v>
      </c>
      <c r="K363" s="31">
        <v>165.3</v>
      </c>
      <c r="L363" s="31">
        <v>160.5</v>
      </c>
      <c r="M363" s="31">
        <v>17.276389999999999</v>
      </c>
      <c r="N363" s="1"/>
      <c r="O363" s="1"/>
    </row>
    <row r="364" spans="1:15" ht="12.75" customHeight="1">
      <c r="A364" s="33">
        <v>354</v>
      </c>
      <c r="B364" s="58" t="s">
        <v>197</v>
      </c>
      <c r="C364" s="31">
        <v>940.35</v>
      </c>
      <c r="D364" s="38">
        <v>934.35</v>
      </c>
      <c r="E364" s="38">
        <v>924.35</v>
      </c>
      <c r="F364" s="38">
        <v>908.35</v>
      </c>
      <c r="G364" s="38">
        <v>898.35</v>
      </c>
      <c r="H364" s="38">
        <v>950.35</v>
      </c>
      <c r="I364" s="38">
        <v>960.35</v>
      </c>
      <c r="J364" s="38">
        <v>976.35</v>
      </c>
      <c r="K364" s="31">
        <v>944.35</v>
      </c>
      <c r="L364" s="31">
        <v>918.35</v>
      </c>
      <c r="M364" s="31">
        <v>17.338010000000001</v>
      </c>
      <c r="N364" s="1"/>
      <c r="O364" s="1"/>
    </row>
    <row r="365" spans="1:15" ht="12.75" customHeight="1">
      <c r="A365" s="33">
        <v>355</v>
      </c>
      <c r="B365" s="58" t="s">
        <v>198</v>
      </c>
      <c r="C365" s="31">
        <v>4748.2</v>
      </c>
      <c r="D365" s="38">
        <v>4777.75</v>
      </c>
      <c r="E365" s="38">
        <v>4695.5</v>
      </c>
      <c r="F365" s="38">
        <v>4642.8</v>
      </c>
      <c r="G365" s="38">
        <v>4560.55</v>
      </c>
      <c r="H365" s="38">
        <v>4830.45</v>
      </c>
      <c r="I365" s="38">
        <v>4912.7</v>
      </c>
      <c r="J365" s="38">
        <v>4965.3999999999996</v>
      </c>
      <c r="K365" s="31">
        <v>4860</v>
      </c>
      <c r="L365" s="31">
        <v>4725.05</v>
      </c>
      <c r="M365" s="31">
        <v>2.2770899999999998</v>
      </c>
      <c r="N365" s="1"/>
      <c r="O365" s="1"/>
    </row>
    <row r="366" spans="1:15" ht="12.75" customHeight="1">
      <c r="A366" s="33">
        <v>356</v>
      </c>
      <c r="B366" s="58" t="s">
        <v>199</v>
      </c>
      <c r="C366" s="31">
        <v>228.55</v>
      </c>
      <c r="D366" s="38">
        <v>229.15</v>
      </c>
      <c r="E366" s="38">
        <v>227.15</v>
      </c>
      <c r="F366" s="38">
        <v>225.75</v>
      </c>
      <c r="G366" s="38">
        <v>223.75</v>
      </c>
      <c r="H366" s="38">
        <v>230.55</v>
      </c>
      <c r="I366" s="38">
        <v>232.55</v>
      </c>
      <c r="J366" s="38">
        <v>233.95000000000002</v>
      </c>
      <c r="K366" s="31">
        <v>231.15</v>
      </c>
      <c r="L366" s="31">
        <v>227.75</v>
      </c>
      <c r="M366" s="31">
        <v>14.74766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224.5</v>
      </c>
      <c r="D367" s="38">
        <v>222.51666666666665</v>
      </c>
      <c r="E367" s="38">
        <v>219.58333333333331</v>
      </c>
      <c r="F367" s="38">
        <v>214.66666666666666</v>
      </c>
      <c r="G367" s="38">
        <v>211.73333333333332</v>
      </c>
      <c r="H367" s="38">
        <v>227.43333333333331</v>
      </c>
      <c r="I367" s="38">
        <v>230.36666666666665</v>
      </c>
      <c r="J367" s="38">
        <v>235.2833333333333</v>
      </c>
      <c r="K367" s="31">
        <v>225.45</v>
      </c>
      <c r="L367" s="31">
        <v>217.6</v>
      </c>
      <c r="M367" s="31">
        <v>94.694879999999998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3792.9</v>
      </c>
      <c r="D368" s="38">
        <v>3792.6333333333332</v>
      </c>
      <c r="E368" s="38">
        <v>3775.2666666666664</v>
      </c>
      <c r="F368" s="38">
        <v>3757.6333333333332</v>
      </c>
      <c r="G368" s="38">
        <v>3740.2666666666664</v>
      </c>
      <c r="H368" s="38">
        <v>3810.2666666666664</v>
      </c>
      <c r="I368" s="38">
        <v>3827.6333333333332</v>
      </c>
      <c r="J368" s="38">
        <v>3845.2666666666664</v>
      </c>
      <c r="K368" s="31">
        <v>3810</v>
      </c>
      <c r="L368" s="31">
        <v>3775</v>
      </c>
      <c r="M368" s="31">
        <v>0.26561000000000001</v>
      </c>
      <c r="N368" s="1"/>
      <c r="O368" s="1"/>
    </row>
    <row r="369" spans="1:15" ht="12.75" customHeight="1">
      <c r="A369" s="33">
        <v>359</v>
      </c>
      <c r="B369" s="58" t="s">
        <v>297</v>
      </c>
      <c r="C369" s="31">
        <v>14529.6</v>
      </c>
      <c r="D369" s="38">
        <v>14630.199999999999</v>
      </c>
      <c r="E369" s="38">
        <v>14339.399999999998</v>
      </c>
      <c r="F369" s="38">
        <v>14149.199999999999</v>
      </c>
      <c r="G369" s="38">
        <v>13858.399999999998</v>
      </c>
      <c r="H369" s="38">
        <v>14820.399999999998</v>
      </c>
      <c r="I369" s="38">
        <v>15111.199999999997</v>
      </c>
      <c r="J369" s="38">
        <v>15301.399999999998</v>
      </c>
      <c r="K369" s="31">
        <v>14921</v>
      </c>
      <c r="L369" s="31">
        <v>14440</v>
      </c>
      <c r="M369" s="31">
        <v>4.3380000000000002E-2</v>
      </c>
      <c r="N369" s="1"/>
      <c r="O369" s="1"/>
    </row>
    <row r="370" spans="1:15" ht="12.75" customHeight="1">
      <c r="A370" s="33">
        <v>360</v>
      </c>
      <c r="B370" s="58" t="s">
        <v>482</v>
      </c>
      <c r="C370" s="31">
        <v>1577.6</v>
      </c>
      <c r="D370" s="38">
        <v>1594.2</v>
      </c>
      <c r="E370" s="38">
        <v>1553.45</v>
      </c>
      <c r="F370" s="38">
        <v>1529.3</v>
      </c>
      <c r="G370" s="38">
        <v>1488.55</v>
      </c>
      <c r="H370" s="38">
        <v>1618.3500000000001</v>
      </c>
      <c r="I370" s="38">
        <v>1659.1000000000001</v>
      </c>
      <c r="J370" s="38">
        <v>1683.2500000000002</v>
      </c>
      <c r="K370" s="31">
        <v>1634.95</v>
      </c>
      <c r="L370" s="31">
        <v>1570.05</v>
      </c>
      <c r="M370" s="31">
        <v>0.85624</v>
      </c>
      <c r="N370" s="1"/>
      <c r="O370" s="1"/>
    </row>
    <row r="371" spans="1:15" ht="12.75" customHeight="1">
      <c r="A371" s="33">
        <v>361</v>
      </c>
      <c r="B371" s="58" t="s">
        <v>201</v>
      </c>
      <c r="C371" s="31">
        <v>2595.85</v>
      </c>
      <c r="D371" s="38">
        <v>2599.2166666666667</v>
      </c>
      <c r="E371" s="38">
        <v>2577.6833333333334</v>
      </c>
      <c r="F371" s="38">
        <v>2559.5166666666669</v>
      </c>
      <c r="G371" s="38">
        <v>2537.9833333333336</v>
      </c>
      <c r="H371" s="38">
        <v>2617.3833333333332</v>
      </c>
      <c r="I371" s="38">
        <v>2638.916666666667</v>
      </c>
      <c r="J371" s="38">
        <v>2657.083333333333</v>
      </c>
      <c r="K371" s="31">
        <v>2620.75</v>
      </c>
      <c r="L371" s="31">
        <v>2581.0500000000002</v>
      </c>
      <c r="M371" s="31">
        <v>2.8098900000000002</v>
      </c>
      <c r="N371" s="1"/>
      <c r="O371" s="1"/>
    </row>
    <row r="372" spans="1:15" ht="12.75" customHeight="1">
      <c r="A372" s="33">
        <v>362</v>
      </c>
      <c r="B372" s="58" t="s">
        <v>202</v>
      </c>
      <c r="C372" s="31">
        <v>3679.3</v>
      </c>
      <c r="D372" s="38">
        <v>3716.4666666666667</v>
      </c>
      <c r="E372" s="38">
        <v>3637.6833333333334</v>
      </c>
      <c r="F372" s="38">
        <v>3596.0666666666666</v>
      </c>
      <c r="G372" s="38">
        <v>3517.2833333333333</v>
      </c>
      <c r="H372" s="38">
        <v>3758.0833333333335</v>
      </c>
      <c r="I372" s="38">
        <v>3836.8666666666672</v>
      </c>
      <c r="J372" s="38">
        <v>3878.4833333333336</v>
      </c>
      <c r="K372" s="31">
        <v>3795.25</v>
      </c>
      <c r="L372" s="31">
        <v>3674.85</v>
      </c>
      <c r="M372" s="31">
        <v>1.5848599999999999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60.6</v>
      </c>
      <c r="D373" s="38">
        <v>61</v>
      </c>
      <c r="E373" s="38">
        <v>59.65</v>
      </c>
      <c r="F373" s="38">
        <v>58.699999999999996</v>
      </c>
      <c r="G373" s="38">
        <v>57.349999999999994</v>
      </c>
      <c r="H373" s="38">
        <v>61.95</v>
      </c>
      <c r="I373" s="38">
        <v>63.3</v>
      </c>
      <c r="J373" s="38">
        <v>64.25</v>
      </c>
      <c r="K373" s="31">
        <v>62.35</v>
      </c>
      <c r="L373" s="31">
        <v>60.05</v>
      </c>
      <c r="M373" s="31">
        <v>1030.0492899999999</v>
      </c>
      <c r="N373" s="1"/>
      <c r="O373" s="1"/>
    </row>
    <row r="374" spans="1:15" ht="12.75" customHeight="1">
      <c r="A374" s="33">
        <v>364</v>
      </c>
      <c r="B374" s="58" t="s">
        <v>479</v>
      </c>
      <c r="C374" s="31">
        <v>601</v>
      </c>
      <c r="D374" s="38">
        <v>595.6</v>
      </c>
      <c r="E374" s="38">
        <v>583.25</v>
      </c>
      <c r="F374" s="38">
        <v>565.5</v>
      </c>
      <c r="G374" s="38">
        <v>553.15</v>
      </c>
      <c r="H374" s="38">
        <v>613.35</v>
      </c>
      <c r="I374" s="38">
        <v>625.70000000000016</v>
      </c>
      <c r="J374" s="38">
        <v>643.45000000000005</v>
      </c>
      <c r="K374" s="31">
        <v>607.95000000000005</v>
      </c>
      <c r="L374" s="31">
        <v>577.85</v>
      </c>
      <c r="M374" s="31">
        <v>9.0704200000000004</v>
      </c>
      <c r="N374" s="1"/>
      <c r="O374" s="1"/>
    </row>
    <row r="375" spans="1:15" ht="12.75" customHeight="1">
      <c r="A375" s="33">
        <v>365</v>
      </c>
      <c r="B375" s="58" t="s">
        <v>480</v>
      </c>
      <c r="C375" s="31">
        <v>347.1</v>
      </c>
      <c r="D375" s="38">
        <v>346.91666666666669</v>
      </c>
      <c r="E375" s="38">
        <v>340.18333333333339</v>
      </c>
      <c r="F375" s="38">
        <v>333.26666666666671</v>
      </c>
      <c r="G375" s="38">
        <v>326.53333333333342</v>
      </c>
      <c r="H375" s="38">
        <v>353.83333333333337</v>
      </c>
      <c r="I375" s="38">
        <v>360.56666666666661</v>
      </c>
      <c r="J375" s="38">
        <v>367.48333333333335</v>
      </c>
      <c r="K375" s="31">
        <v>353.65</v>
      </c>
      <c r="L375" s="31">
        <v>340</v>
      </c>
      <c r="M375" s="31">
        <v>2.19035</v>
      </c>
      <c r="N375" s="1"/>
      <c r="O375" s="1"/>
    </row>
    <row r="376" spans="1:15" ht="12.75" customHeight="1">
      <c r="A376" s="33">
        <v>366</v>
      </c>
      <c r="B376" s="58" t="s">
        <v>293</v>
      </c>
      <c r="C376" s="31">
        <v>700.5</v>
      </c>
      <c r="D376" s="38">
        <v>701.4</v>
      </c>
      <c r="E376" s="38">
        <v>694.84999999999991</v>
      </c>
      <c r="F376" s="38">
        <v>689.19999999999993</v>
      </c>
      <c r="G376" s="38">
        <v>682.64999999999986</v>
      </c>
      <c r="H376" s="38">
        <v>707.05</v>
      </c>
      <c r="I376" s="38">
        <v>713.59999999999991</v>
      </c>
      <c r="J376" s="38">
        <v>719.25</v>
      </c>
      <c r="K376" s="31">
        <v>707.95</v>
      </c>
      <c r="L376" s="31">
        <v>695.75</v>
      </c>
      <c r="M376" s="31">
        <v>10.65601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3546.7</v>
      </c>
      <c r="D377" s="38">
        <v>3540</v>
      </c>
      <c r="E377" s="38">
        <v>3513.25</v>
      </c>
      <c r="F377" s="38">
        <v>3479.8</v>
      </c>
      <c r="G377" s="38">
        <v>3453.05</v>
      </c>
      <c r="H377" s="38">
        <v>3573.45</v>
      </c>
      <c r="I377" s="38">
        <v>3600.2</v>
      </c>
      <c r="J377" s="38">
        <v>3633.6499999999996</v>
      </c>
      <c r="K377" s="31">
        <v>3566.75</v>
      </c>
      <c r="L377" s="31">
        <v>3506.55</v>
      </c>
      <c r="M377" s="31">
        <v>2.84687</v>
      </c>
      <c r="N377" s="1"/>
      <c r="O377" s="1"/>
    </row>
    <row r="378" spans="1:15" ht="12.75" customHeight="1">
      <c r="A378" s="33">
        <v>368</v>
      </c>
      <c r="B378" s="58" t="s">
        <v>484</v>
      </c>
      <c r="C378" s="31">
        <v>1144.55</v>
      </c>
      <c r="D378" s="38">
        <v>1147.6499999999999</v>
      </c>
      <c r="E378" s="38">
        <v>1133.4499999999998</v>
      </c>
      <c r="F378" s="38">
        <v>1122.3499999999999</v>
      </c>
      <c r="G378" s="38">
        <v>1108.1499999999999</v>
      </c>
      <c r="H378" s="38">
        <v>1158.7499999999998</v>
      </c>
      <c r="I378" s="38">
        <v>1172.95</v>
      </c>
      <c r="J378" s="38">
        <v>1184.0499999999997</v>
      </c>
      <c r="K378" s="31">
        <v>1161.8499999999999</v>
      </c>
      <c r="L378" s="31">
        <v>1136.55</v>
      </c>
      <c r="M378" s="31">
        <v>1.02423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1310.4000000000001</v>
      </c>
      <c r="D379" s="38">
        <v>1317.2833333333335</v>
      </c>
      <c r="E379" s="38">
        <v>1299.616666666667</v>
      </c>
      <c r="F379" s="38">
        <v>1288.8333333333335</v>
      </c>
      <c r="G379" s="38">
        <v>1271.166666666667</v>
      </c>
      <c r="H379" s="38">
        <v>1328.0666666666671</v>
      </c>
      <c r="I379" s="38">
        <v>1345.7333333333336</v>
      </c>
      <c r="J379" s="38">
        <v>1356.5166666666671</v>
      </c>
      <c r="K379" s="31">
        <v>1334.95</v>
      </c>
      <c r="L379" s="31">
        <v>1306.5</v>
      </c>
      <c r="M379" s="31">
        <v>0.61001000000000005</v>
      </c>
      <c r="N379" s="1"/>
      <c r="O379" s="1"/>
    </row>
    <row r="380" spans="1:15" ht="12.75" customHeight="1">
      <c r="A380" s="33">
        <v>370</v>
      </c>
      <c r="B380" s="58" t="s">
        <v>295</v>
      </c>
      <c r="C380" s="31">
        <v>362.9</v>
      </c>
      <c r="D380" s="38">
        <v>362.10000000000008</v>
      </c>
      <c r="E380" s="38">
        <v>358.40000000000015</v>
      </c>
      <c r="F380" s="38">
        <v>353.90000000000009</v>
      </c>
      <c r="G380" s="38">
        <v>350.20000000000016</v>
      </c>
      <c r="H380" s="38">
        <v>366.60000000000014</v>
      </c>
      <c r="I380" s="38">
        <v>370.30000000000007</v>
      </c>
      <c r="J380" s="38">
        <v>374.80000000000013</v>
      </c>
      <c r="K380" s="31">
        <v>365.8</v>
      </c>
      <c r="L380" s="31">
        <v>357.6</v>
      </c>
      <c r="M380" s="31">
        <v>15.1112</v>
      </c>
      <c r="N380" s="1"/>
      <c r="O380" s="1"/>
    </row>
    <row r="381" spans="1:15" ht="12.75" customHeight="1">
      <c r="A381" s="33">
        <v>371</v>
      </c>
      <c r="B381" s="58" t="s">
        <v>205</v>
      </c>
      <c r="C381" s="31">
        <v>250</v>
      </c>
      <c r="D381" s="38">
        <v>251.63333333333333</v>
      </c>
      <c r="E381" s="38">
        <v>246.86666666666667</v>
      </c>
      <c r="F381" s="38">
        <v>243.73333333333335</v>
      </c>
      <c r="G381" s="38">
        <v>238.9666666666667</v>
      </c>
      <c r="H381" s="38">
        <v>254.76666666666665</v>
      </c>
      <c r="I381" s="38">
        <v>259.5333333333333</v>
      </c>
      <c r="J381" s="38">
        <v>262.66666666666663</v>
      </c>
      <c r="K381" s="31">
        <v>256.39999999999998</v>
      </c>
      <c r="L381" s="31">
        <v>248.5</v>
      </c>
      <c r="M381" s="31">
        <v>114.89286</v>
      </c>
      <c r="N381" s="1"/>
      <c r="O381" s="1"/>
    </row>
    <row r="382" spans="1:15" ht="12.75" customHeight="1">
      <c r="A382" s="33">
        <v>372</v>
      </c>
      <c r="B382" s="58" t="s">
        <v>414</v>
      </c>
      <c r="C382" s="31">
        <v>4226.8</v>
      </c>
      <c r="D382" s="38">
        <v>4263.8666666666659</v>
      </c>
      <c r="E382" s="38">
        <v>4162.7333333333318</v>
      </c>
      <c r="F382" s="38">
        <v>4098.6666666666661</v>
      </c>
      <c r="G382" s="38">
        <v>3997.5333333333319</v>
      </c>
      <c r="H382" s="38">
        <v>4327.9333333333316</v>
      </c>
      <c r="I382" s="38">
        <v>4429.0666666666648</v>
      </c>
      <c r="J382" s="38">
        <v>4493.1333333333314</v>
      </c>
      <c r="K382" s="31">
        <v>4365</v>
      </c>
      <c r="L382" s="31">
        <v>4199.8</v>
      </c>
      <c r="M382" s="31">
        <v>0.18861</v>
      </c>
      <c r="N382" s="1"/>
      <c r="O382" s="1"/>
    </row>
    <row r="383" spans="1:15" ht="12.75" customHeight="1">
      <c r="A383" s="33">
        <v>373</v>
      </c>
      <c r="B383" s="58" t="s">
        <v>483</v>
      </c>
      <c r="C383" s="31">
        <v>91.3</v>
      </c>
      <c r="D383" s="38">
        <v>91.833333333333329</v>
      </c>
      <c r="E383" s="38">
        <v>90.566666666666663</v>
      </c>
      <c r="F383" s="38">
        <v>89.833333333333329</v>
      </c>
      <c r="G383" s="38">
        <v>88.566666666666663</v>
      </c>
      <c r="H383" s="38">
        <v>92.566666666666663</v>
      </c>
      <c r="I383" s="38">
        <v>93.833333333333343</v>
      </c>
      <c r="J383" s="38">
        <v>94.566666666666663</v>
      </c>
      <c r="K383" s="31">
        <v>93.1</v>
      </c>
      <c r="L383" s="31">
        <v>91.1</v>
      </c>
      <c r="M383" s="31">
        <v>30.33362</v>
      </c>
      <c r="N383" s="1"/>
      <c r="O383" s="1"/>
    </row>
    <row r="384" spans="1:15" ht="12.75" customHeight="1">
      <c r="A384" s="33">
        <v>374</v>
      </c>
      <c r="B384" s="58" t="s">
        <v>486</v>
      </c>
      <c r="C384" s="31">
        <v>409.25</v>
      </c>
      <c r="D384" s="38">
        <v>408.3</v>
      </c>
      <c r="E384" s="38">
        <v>401.20000000000005</v>
      </c>
      <c r="F384" s="38">
        <v>393.15000000000003</v>
      </c>
      <c r="G384" s="38">
        <v>386.05000000000007</v>
      </c>
      <c r="H384" s="38">
        <v>416.35</v>
      </c>
      <c r="I384" s="38">
        <v>423.45000000000005</v>
      </c>
      <c r="J384" s="38">
        <v>431.5</v>
      </c>
      <c r="K384" s="31">
        <v>415.4</v>
      </c>
      <c r="L384" s="31">
        <v>400.25</v>
      </c>
      <c r="M384" s="31">
        <v>46.9861</v>
      </c>
      <c r="N384" s="1"/>
      <c r="O384" s="1"/>
    </row>
    <row r="385" spans="1:15" ht="12.75" customHeight="1">
      <c r="A385" s="33">
        <v>375</v>
      </c>
      <c r="B385" s="58" t="s">
        <v>296</v>
      </c>
      <c r="C385" s="31">
        <v>590.29999999999995</v>
      </c>
      <c r="D385" s="38">
        <v>585.4666666666667</v>
      </c>
      <c r="E385" s="38">
        <v>577.93333333333339</v>
      </c>
      <c r="F385" s="38">
        <v>565.56666666666672</v>
      </c>
      <c r="G385" s="38">
        <v>558.03333333333342</v>
      </c>
      <c r="H385" s="38">
        <v>597.83333333333337</v>
      </c>
      <c r="I385" s="38">
        <v>605.36666666666667</v>
      </c>
      <c r="J385" s="38">
        <v>617.73333333333335</v>
      </c>
      <c r="K385" s="31">
        <v>593</v>
      </c>
      <c r="L385" s="31">
        <v>573.1</v>
      </c>
      <c r="M385" s="31">
        <v>3.1112099999999998</v>
      </c>
      <c r="N385" s="1"/>
      <c r="O385" s="1"/>
    </row>
    <row r="386" spans="1:15" ht="12.75" customHeight="1">
      <c r="A386" s="33">
        <v>376</v>
      </c>
      <c r="B386" s="58" t="s">
        <v>487</v>
      </c>
      <c r="C386" s="31">
        <v>644.1</v>
      </c>
      <c r="D386" s="38">
        <v>643.66666666666663</v>
      </c>
      <c r="E386" s="38">
        <v>636.5333333333333</v>
      </c>
      <c r="F386" s="38">
        <v>628.9666666666667</v>
      </c>
      <c r="G386" s="38">
        <v>621.83333333333337</v>
      </c>
      <c r="H386" s="38">
        <v>651.23333333333323</v>
      </c>
      <c r="I386" s="38">
        <v>658.36666666666667</v>
      </c>
      <c r="J386" s="38">
        <v>665.93333333333317</v>
      </c>
      <c r="K386" s="31">
        <v>650.79999999999995</v>
      </c>
      <c r="L386" s="31">
        <v>636.1</v>
      </c>
      <c r="M386" s="31">
        <v>1.3125899999999999</v>
      </c>
      <c r="N386" s="1"/>
      <c r="O386" s="1"/>
    </row>
    <row r="387" spans="1:15" ht="12.75" customHeight="1">
      <c r="A387" s="33">
        <v>377</v>
      </c>
      <c r="B387" s="58" t="s">
        <v>488</v>
      </c>
      <c r="C387" s="31">
        <v>124.95</v>
      </c>
      <c r="D387" s="38">
        <v>129.43333333333331</v>
      </c>
      <c r="E387" s="38">
        <v>119.36666666666662</v>
      </c>
      <c r="F387" s="38">
        <v>113.7833333333333</v>
      </c>
      <c r="G387" s="38">
        <v>103.71666666666661</v>
      </c>
      <c r="H387" s="38">
        <v>135.01666666666662</v>
      </c>
      <c r="I387" s="38">
        <v>145.08333333333329</v>
      </c>
      <c r="J387" s="38">
        <v>150.66666666666663</v>
      </c>
      <c r="K387" s="31">
        <v>139.5</v>
      </c>
      <c r="L387" s="31">
        <v>123.85</v>
      </c>
      <c r="M387" s="31">
        <v>29.70139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1421.7</v>
      </c>
      <c r="D388" s="38">
        <v>1422.4333333333334</v>
      </c>
      <c r="E388" s="38">
        <v>1398.9166666666667</v>
      </c>
      <c r="F388" s="38">
        <v>1376.1333333333334</v>
      </c>
      <c r="G388" s="38">
        <v>1352.6166666666668</v>
      </c>
      <c r="H388" s="38">
        <v>1445.2166666666667</v>
      </c>
      <c r="I388" s="38">
        <v>1468.7333333333331</v>
      </c>
      <c r="J388" s="38">
        <v>1491.5166666666667</v>
      </c>
      <c r="K388" s="31">
        <v>1445.95</v>
      </c>
      <c r="L388" s="31">
        <v>1399.65</v>
      </c>
      <c r="M388" s="31">
        <v>5.9059100000000004</v>
      </c>
      <c r="N388" s="1"/>
      <c r="O388" s="1"/>
    </row>
    <row r="389" spans="1:15" ht="12.75" customHeight="1">
      <c r="A389" s="33">
        <v>379</v>
      </c>
      <c r="B389" s="58" t="s">
        <v>489</v>
      </c>
      <c r="C389" s="31">
        <v>432.35</v>
      </c>
      <c r="D389" s="38">
        <v>431.7166666666667</v>
      </c>
      <c r="E389" s="38">
        <v>428.33333333333337</v>
      </c>
      <c r="F389" s="38">
        <v>424.31666666666666</v>
      </c>
      <c r="G389" s="38">
        <v>420.93333333333334</v>
      </c>
      <c r="H389" s="38">
        <v>435.73333333333341</v>
      </c>
      <c r="I389" s="38">
        <v>439.11666666666673</v>
      </c>
      <c r="J389" s="38">
        <v>443.13333333333344</v>
      </c>
      <c r="K389" s="31">
        <v>435.1</v>
      </c>
      <c r="L389" s="31">
        <v>427.7</v>
      </c>
      <c r="M389" s="31">
        <v>1.2327300000000001</v>
      </c>
      <c r="N389" s="1"/>
      <c r="O389" s="1"/>
    </row>
    <row r="390" spans="1:15" ht="12.75" customHeight="1">
      <c r="A390" s="33">
        <v>380</v>
      </c>
      <c r="B390" s="58" t="s">
        <v>492</v>
      </c>
      <c r="C390" s="31">
        <v>1347.9</v>
      </c>
      <c r="D390" s="38">
        <v>1347.6499999999999</v>
      </c>
      <c r="E390" s="38">
        <v>1335.2999999999997</v>
      </c>
      <c r="F390" s="38">
        <v>1322.6999999999998</v>
      </c>
      <c r="G390" s="38">
        <v>1310.3499999999997</v>
      </c>
      <c r="H390" s="38">
        <v>1360.2499999999998</v>
      </c>
      <c r="I390" s="38">
        <v>1372.5999999999997</v>
      </c>
      <c r="J390" s="38">
        <v>1385.1999999999998</v>
      </c>
      <c r="K390" s="31">
        <v>1360</v>
      </c>
      <c r="L390" s="31">
        <v>1335.05</v>
      </c>
      <c r="M390" s="31">
        <v>1.2651399999999999</v>
      </c>
      <c r="N390" s="1"/>
      <c r="O390" s="1"/>
    </row>
    <row r="391" spans="1:15" ht="12.75" customHeight="1">
      <c r="A391" s="33">
        <v>381</v>
      </c>
      <c r="B391" s="58" t="s">
        <v>208</v>
      </c>
      <c r="C391" s="31">
        <v>163.44999999999999</v>
      </c>
      <c r="D391" s="38">
        <v>163.75</v>
      </c>
      <c r="E391" s="38">
        <v>162.1</v>
      </c>
      <c r="F391" s="38">
        <v>160.75</v>
      </c>
      <c r="G391" s="38">
        <v>159.1</v>
      </c>
      <c r="H391" s="38">
        <v>165.1</v>
      </c>
      <c r="I391" s="38">
        <v>166.74999999999997</v>
      </c>
      <c r="J391" s="38">
        <v>168.1</v>
      </c>
      <c r="K391" s="31">
        <v>165.4</v>
      </c>
      <c r="L391" s="31">
        <v>162.4</v>
      </c>
      <c r="M391" s="31">
        <v>8.2486499999999996</v>
      </c>
      <c r="N391" s="1"/>
      <c r="O391" s="1"/>
    </row>
    <row r="392" spans="1:15" ht="12.75" customHeight="1">
      <c r="A392" s="33">
        <v>382</v>
      </c>
      <c r="B392" s="58" t="s">
        <v>494</v>
      </c>
      <c r="C392" s="31">
        <v>1030.25</v>
      </c>
      <c r="D392" s="38">
        <v>1028.55</v>
      </c>
      <c r="E392" s="38">
        <v>1015.0999999999999</v>
      </c>
      <c r="F392" s="38">
        <v>999.94999999999993</v>
      </c>
      <c r="G392" s="38">
        <v>986.49999999999989</v>
      </c>
      <c r="H392" s="38">
        <v>1043.6999999999998</v>
      </c>
      <c r="I392" s="38">
        <v>1057.1500000000001</v>
      </c>
      <c r="J392" s="38">
        <v>1072.3</v>
      </c>
      <c r="K392" s="31">
        <v>1042</v>
      </c>
      <c r="L392" s="31">
        <v>1013.4</v>
      </c>
      <c r="M392" s="31">
        <v>1.95228</v>
      </c>
      <c r="N392" s="1"/>
      <c r="O392" s="1"/>
    </row>
    <row r="393" spans="1:15" ht="12.75" customHeight="1">
      <c r="A393" s="33">
        <v>383</v>
      </c>
      <c r="B393" s="58" t="s">
        <v>495</v>
      </c>
      <c r="C393" s="31">
        <v>522.15</v>
      </c>
      <c r="D393" s="38">
        <v>527.31666666666661</v>
      </c>
      <c r="E393" s="38">
        <v>514.83333333333326</v>
      </c>
      <c r="F393" s="38">
        <v>507.51666666666665</v>
      </c>
      <c r="G393" s="38">
        <v>495.0333333333333</v>
      </c>
      <c r="H393" s="38">
        <v>534.63333333333321</v>
      </c>
      <c r="I393" s="38">
        <v>547.11666666666656</v>
      </c>
      <c r="J393" s="38">
        <v>554.43333333333317</v>
      </c>
      <c r="K393" s="31">
        <v>539.79999999999995</v>
      </c>
      <c r="L393" s="31">
        <v>520</v>
      </c>
      <c r="M393" s="31">
        <v>27.977160000000001</v>
      </c>
      <c r="N393" s="1"/>
      <c r="O393" s="1"/>
    </row>
    <row r="394" spans="1:15" ht="12.75" customHeight="1">
      <c r="A394" s="33">
        <v>384</v>
      </c>
      <c r="B394" s="58" t="s">
        <v>496</v>
      </c>
      <c r="C394" s="31">
        <v>208.8</v>
      </c>
      <c r="D394" s="38">
        <v>209.75</v>
      </c>
      <c r="E394" s="38">
        <v>207.25</v>
      </c>
      <c r="F394" s="38">
        <v>205.7</v>
      </c>
      <c r="G394" s="38">
        <v>203.2</v>
      </c>
      <c r="H394" s="38">
        <v>211.3</v>
      </c>
      <c r="I394" s="38">
        <v>213.8</v>
      </c>
      <c r="J394" s="38">
        <v>215.35000000000002</v>
      </c>
      <c r="K394" s="31">
        <v>212.25</v>
      </c>
      <c r="L394" s="31">
        <v>208.2</v>
      </c>
      <c r="M394" s="31">
        <v>3.7892700000000001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921.2</v>
      </c>
      <c r="D395" s="38">
        <v>925.9666666666667</v>
      </c>
      <c r="E395" s="38">
        <v>913.18333333333339</v>
      </c>
      <c r="F395" s="38">
        <v>905.16666666666674</v>
      </c>
      <c r="G395" s="38">
        <v>892.38333333333344</v>
      </c>
      <c r="H395" s="38">
        <v>933.98333333333335</v>
      </c>
      <c r="I395" s="38">
        <v>946.76666666666665</v>
      </c>
      <c r="J395" s="38">
        <v>954.7833333333333</v>
      </c>
      <c r="K395" s="31">
        <v>938.75</v>
      </c>
      <c r="L395" s="31">
        <v>917.95</v>
      </c>
      <c r="M395" s="31">
        <v>3.0982400000000001</v>
      </c>
      <c r="N395" s="1"/>
      <c r="O395" s="1"/>
    </row>
    <row r="396" spans="1:15" ht="12.75" customHeight="1">
      <c r="A396" s="33">
        <v>386</v>
      </c>
      <c r="B396" s="58" t="s">
        <v>498</v>
      </c>
      <c r="C396" s="31">
        <v>2384.75</v>
      </c>
      <c r="D396" s="38">
        <v>2395.0666666666666</v>
      </c>
      <c r="E396" s="38">
        <v>2356.6833333333334</v>
      </c>
      <c r="F396" s="38">
        <v>2328.6166666666668</v>
      </c>
      <c r="G396" s="38">
        <v>2290.2333333333336</v>
      </c>
      <c r="H396" s="38">
        <v>2423.1333333333332</v>
      </c>
      <c r="I396" s="38">
        <v>2461.5166666666664</v>
      </c>
      <c r="J396" s="38">
        <v>2489.583333333333</v>
      </c>
      <c r="K396" s="31">
        <v>2433.4499999999998</v>
      </c>
      <c r="L396" s="31">
        <v>2367</v>
      </c>
      <c r="M396" s="31">
        <v>0.14616000000000001</v>
      </c>
      <c r="N396" s="1"/>
      <c r="O396" s="1"/>
    </row>
    <row r="397" spans="1:15" ht="12.75" customHeight="1">
      <c r="A397" s="33">
        <v>387</v>
      </c>
      <c r="B397" s="58" t="s">
        <v>500</v>
      </c>
      <c r="C397" s="31">
        <v>1802.75</v>
      </c>
      <c r="D397" s="38">
        <v>1801.9666666666665</v>
      </c>
      <c r="E397" s="38">
        <v>1751.7833333333328</v>
      </c>
      <c r="F397" s="38">
        <v>1700.8166666666664</v>
      </c>
      <c r="G397" s="38">
        <v>1650.6333333333328</v>
      </c>
      <c r="H397" s="38">
        <v>1852.9333333333329</v>
      </c>
      <c r="I397" s="38">
        <v>1903.1166666666668</v>
      </c>
      <c r="J397" s="38">
        <v>1954.083333333333</v>
      </c>
      <c r="K397" s="31">
        <v>1852.15</v>
      </c>
      <c r="L397" s="31">
        <v>1751</v>
      </c>
      <c r="M397" s="31">
        <v>6.5205900000000003</v>
      </c>
      <c r="N397" s="1"/>
      <c r="O397" s="1"/>
    </row>
    <row r="398" spans="1:15" ht="12.75" customHeight="1">
      <c r="A398" s="33">
        <v>388</v>
      </c>
      <c r="B398" s="58" t="s">
        <v>503</v>
      </c>
      <c r="C398" s="31">
        <v>108.4</v>
      </c>
      <c r="D398" s="38">
        <v>108.98333333333335</v>
      </c>
      <c r="E398" s="38">
        <v>107.56666666666669</v>
      </c>
      <c r="F398" s="38">
        <v>106.73333333333335</v>
      </c>
      <c r="G398" s="38">
        <v>105.31666666666669</v>
      </c>
      <c r="H398" s="38">
        <v>109.81666666666669</v>
      </c>
      <c r="I398" s="38">
        <v>111.23333333333335</v>
      </c>
      <c r="J398" s="38">
        <v>112.06666666666669</v>
      </c>
      <c r="K398" s="31">
        <v>110.4</v>
      </c>
      <c r="L398" s="31">
        <v>108.15</v>
      </c>
      <c r="M398" s="31">
        <v>6.02963</v>
      </c>
      <c r="N398" s="1"/>
      <c r="O398" s="1"/>
    </row>
    <row r="399" spans="1:15" ht="12.75" customHeight="1">
      <c r="A399" s="33">
        <v>389</v>
      </c>
      <c r="B399" s="58" t="s">
        <v>210</v>
      </c>
      <c r="C399" s="31">
        <v>185.3</v>
      </c>
      <c r="D399" s="38">
        <v>185.29999999999998</v>
      </c>
      <c r="E399" s="38">
        <v>183.39999999999998</v>
      </c>
      <c r="F399" s="38">
        <v>181.5</v>
      </c>
      <c r="G399" s="38">
        <v>179.6</v>
      </c>
      <c r="H399" s="38">
        <v>187.19999999999996</v>
      </c>
      <c r="I399" s="38">
        <v>189.1</v>
      </c>
      <c r="J399" s="38">
        <v>190.99999999999994</v>
      </c>
      <c r="K399" s="31">
        <v>187.2</v>
      </c>
      <c r="L399" s="31">
        <v>183.4</v>
      </c>
      <c r="M399" s="31">
        <v>68.259870000000006</v>
      </c>
      <c r="N399" s="1"/>
      <c r="O399" s="1"/>
    </row>
    <row r="400" spans="1:15" ht="12.75" customHeight="1">
      <c r="A400" s="33">
        <v>390</v>
      </c>
      <c r="B400" s="58" t="s">
        <v>497</v>
      </c>
      <c r="C400" s="31">
        <v>117.6</v>
      </c>
      <c r="D400" s="38">
        <v>117.14999999999999</v>
      </c>
      <c r="E400" s="38">
        <v>114.79999999999998</v>
      </c>
      <c r="F400" s="38">
        <v>111.99999999999999</v>
      </c>
      <c r="G400" s="38">
        <v>109.64999999999998</v>
      </c>
      <c r="H400" s="38">
        <v>119.94999999999999</v>
      </c>
      <c r="I400" s="38">
        <v>122.29999999999998</v>
      </c>
      <c r="J400" s="38">
        <v>125.1</v>
      </c>
      <c r="K400" s="31">
        <v>119.5</v>
      </c>
      <c r="L400" s="31">
        <v>114.35</v>
      </c>
      <c r="M400" s="31">
        <v>58.342289999999998</v>
      </c>
      <c r="N400" s="1"/>
      <c r="O400" s="1"/>
    </row>
    <row r="401" spans="1:15" ht="12.75" customHeight="1">
      <c r="A401" s="33">
        <v>391</v>
      </c>
      <c r="B401" s="58" t="s">
        <v>211</v>
      </c>
      <c r="C401" s="31">
        <v>166.9</v>
      </c>
      <c r="D401" s="38">
        <v>166.95000000000002</v>
      </c>
      <c r="E401" s="38">
        <v>165.20000000000005</v>
      </c>
      <c r="F401" s="38">
        <v>163.50000000000003</v>
      </c>
      <c r="G401" s="38">
        <v>161.75000000000006</v>
      </c>
      <c r="H401" s="38">
        <v>168.65000000000003</v>
      </c>
      <c r="I401" s="38">
        <v>170.39999999999998</v>
      </c>
      <c r="J401" s="38">
        <v>172.10000000000002</v>
      </c>
      <c r="K401" s="31">
        <v>168.7</v>
      </c>
      <c r="L401" s="31">
        <v>165.25</v>
      </c>
      <c r="M401" s="31">
        <v>109.49947</v>
      </c>
      <c r="N401" s="1"/>
      <c r="O401" s="1"/>
    </row>
    <row r="402" spans="1:15" ht="12.75" customHeight="1">
      <c r="A402" s="33">
        <v>392</v>
      </c>
      <c r="B402" s="58" t="s">
        <v>501</v>
      </c>
      <c r="C402" s="31">
        <v>188.55</v>
      </c>
      <c r="D402" s="38">
        <v>187.95000000000002</v>
      </c>
      <c r="E402" s="38">
        <v>185.90000000000003</v>
      </c>
      <c r="F402" s="38">
        <v>183.25000000000003</v>
      </c>
      <c r="G402" s="38">
        <v>181.20000000000005</v>
      </c>
      <c r="H402" s="38">
        <v>190.60000000000002</v>
      </c>
      <c r="I402" s="38">
        <v>192.65000000000003</v>
      </c>
      <c r="J402" s="38">
        <v>195.3</v>
      </c>
      <c r="K402" s="31">
        <v>190</v>
      </c>
      <c r="L402" s="31">
        <v>185.3</v>
      </c>
      <c r="M402" s="31">
        <v>16.7392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907.85</v>
      </c>
      <c r="D403" s="38">
        <v>909.01666666666677</v>
      </c>
      <c r="E403" s="38">
        <v>899.33333333333348</v>
      </c>
      <c r="F403" s="38">
        <v>890.81666666666672</v>
      </c>
      <c r="G403" s="38">
        <v>881.13333333333344</v>
      </c>
      <c r="H403" s="38">
        <v>917.53333333333353</v>
      </c>
      <c r="I403" s="38">
        <v>927.2166666666667</v>
      </c>
      <c r="J403" s="38">
        <v>935.73333333333358</v>
      </c>
      <c r="K403" s="31">
        <v>918.7</v>
      </c>
      <c r="L403" s="31">
        <v>900.5</v>
      </c>
      <c r="M403" s="31">
        <v>0.70045000000000002</v>
      </c>
      <c r="N403" s="1"/>
      <c r="O403" s="1"/>
    </row>
    <row r="404" spans="1:15" ht="12.75" customHeight="1">
      <c r="A404" s="33">
        <v>394</v>
      </c>
      <c r="B404" s="58" t="s">
        <v>212</v>
      </c>
      <c r="C404" s="31">
        <v>2735.05</v>
      </c>
      <c r="D404" s="38">
        <v>2722.0166666666669</v>
      </c>
      <c r="E404" s="38">
        <v>2688.0333333333338</v>
      </c>
      <c r="F404" s="38">
        <v>2641.0166666666669</v>
      </c>
      <c r="G404" s="38">
        <v>2607.0333333333338</v>
      </c>
      <c r="H404" s="38">
        <v>2769.0333333333338</v>
      </c>
      <c r="I404" s="38">
        <v>2803.0166666666664</v>
      </c>
      <c r="J404" s="38">
        <v>2850.0333333333338</v>
      </c>
      <c r="K404" s="31">
        <v>2756</v>
      </c>
      <c r="L404" s="31">
        <v>2675</v>
      </c>
      <c r="M404" s="31">
        <v>153.40262000000001</v>
      </c>
      <c r="N404" s="1"/>
      <c r="O404" s="1"/>
    </row>
    <row r="405" spans="1:15" ht="12.75" customHeight="1">
      <c r="A405" s="33">
        <v>395</v>
      </c>
      <c r="B405" s="58" t="s">
        <v>513</v>
      </c>
      <c r="C405" s="31">
        <v>43.35</v>
      </c>
      <c r="D405" s="38">
        <v>43.550000000000004</v>
      </c>
      <c r="E405" s="38">
        <v>43.000000000000007</v>
      </c>
      <c r="F405" s="38">
        <v>42.650000000000006</v>
      </c>
      <c r="G405" s="38">
        <v>42.100000000000009</v>
      </c>
      <c r="H405" s="38">
        <v>43.900000000000006</v>
      </c>
      <c r="I405" s="38">
        <v>44.45</v>
      </c>
      <c r="J405" s="38">
        <v>44.800000000000004</v>
      </c>
      <c r="K405" s="31">
        <v>44.1</v>
      </c>
      <c r="L405" s="31">
        <v>43.2</v>
      </c>
      <c r="M405" s="31">
        <v>53.255850000000002</v>
      </c>
      <c r="N405" s="1"/>
      <c r="O405" s="1"/>
    </row>
    <row r="406" spans="1:15" ht="12.75" customHeight="1">
      <c r="A406" s="33">
        <v>396</v>
      </c>
      <c r="B406" s="58" t="s">
        <v>490</v>
      </c>
      <c r="C406" s="31">
        <v>619.5</v>
      </c>
      <c r="D406" s="38">
        <v>617.66666666666663</v>
      </c>
      <c r="E406" s="38">
        <v>609.43333333333328</v>
      </c>
      <c r="F406" s="38">
        <v>599.36666666666667</v>
      </c>
      <c r="G406" s="38">
        <v>591.13333333333333</v>
      </c>
      <c r="H406" s="38">
        <v>627.73333333333323</v>
      </c>
      <c r="I406" s="38">
        <v>635.96666666666658</v>
      </c>
      <c r="J406" s="38">
        <v>646.03333333333319</v>
      </c>
      <c r="K406" s="31">
        <v>625.9</v>
      </c>
      <c r="L406" s="31">
        <v>607.6</v>
      </c>
      <c r="M406" s="31">
        <v>1.82504</v>
      </c>
      <c r="N406" s="1"/>
      <c r="O406" s="1"/>
    </row>
    <row r="407" spans="1:15" ht="12.75" customHeight="1">
      <c r="A407" s="33">
        <v>397</v>
      </c>
      <c r="B407" s="58" t="s">
        <v>491</v>
      </c>
      <c r="C407" s="31">
        <v>371.85</v>
      </c>
      <c r="D407" s="38">
        <v>374.15000000000003</v>
      </c>
      <c r="E407" s="38">
        <v>368.80000000000007</v>
      </c>
      <c r="F407" s="38">
        <v>365.75000000000006</v>
      </c>
      <c r="G407" s="38">
        <v>360.40000000000009</v>
      </c>
      <c r="H407" s="38">
        <v>377.20000000000005</v>
      </c>
      <c r="I407" s="38">
        <v>382.55000000000007</v>
      </c>
      <c r="J407" s="38">
        <v>385.6</v>
      </c>
      <c r="K407" s="31">
        <v>379.5</v>
      </c>
      <c r="L407" s="31">
        <v>371.1</v>
      </c>
      <c r="M407" s="31">
        <v>3.7025299999999999</v>
      </c>
      <c r="N407" s="1"/>
      <c r="O407" s="1"/>
    </row>
    <row r="408" spans="1:15" ht="12.75" customHeight="1">
      <c r="A408" s="33">
        <v>398</v>
      </c>
      <c r="B408" s="58" t="s">
        <v>504</v>
      </c>
      <c r="C408" s="31">
        <v>872.65</v>
      </c>
      <c r="D408" s="38">
        <v>873.88333333333333</v>
      </c>
      <c r="E408" s="38">
        <v>859.76666666666665</v>
      </c>
      <c r="F408" s="38">
        <v>846.88333333333333</v>
      </c>
      <c r="G408" s="38">
        <v>832.76666666666665</v>
      </c>
      <c r="H408" s="38">
        <v>886.76666666666665</v>
      </c>
      <c r="I408" s="38">
        <v>900.88333333333321</v>
      </c>
      <c r="J408" s="38">
        <v>913.76666666666665</v>
      </c>
      <c r="K408" s="31">
        <v>888</v>
      </c>
      <c r="L408" s="31">
        <v>861</v>
      </c>
      <c r="M408" s="31">
        <v>0.77124999999999999</v>
      </c>
      <c r="N408" s="1"/>
      <c r="O408" s="1"/>
    </row>
    <row r="409" spans="1:15" ht="12.75" customHeight="1">
      <c r="A409" s="33">
        <v>399</v>
      </c>
      <c r="B409" s="58" t="s">
        <v>505</v>
      </c>
      <c r="C409" s="31">
        <v>1553.15</v>
      </c>
      <c r="D409" s="38">
        <v>1565.3999999999999</v>
      </c>
      <c r="E409" s="38">
        <v>1533.7999999999997</v>
      </c>
      <c r="F409" s="38">
        <v>1514.4499999999998</v>
      </c>
      <c r="G409" s="38">
        <v>1482.8499999999997</v>
      </c>
      <c r="H409" s="38">
        <v>1584.7499999999998</v>
      </c>
      <c r="I409" s="38">
        <v>1616.3499999999997</v>
      </c>
      <c r="J409" s="38">
        <v>1635.6999999999998</v>
      </c>
      <c r="K409" s="31">
        <v>1597</v>
      </c>
      <c r="L409" s="31">
        <v>1546.05</v>
      </c>
      <c r="M409" s="31">
        <v>1.6663600000000001</v>
      </c>
      <c r="N409" s="1"/>
      <c r="O409" s="1"/>
    </row>
    <row r="410" spans="1:15" ht="12.75" customHeight="1">
      <c r="A410" s="33">
        <v>400</v>
      </c>
      <c r="B410" s="58" t="s">
        <v>499</v>
      </c>
      <c r="C410" s="31">
        <v>39.5</v>
      </c>
      <c r="D410" s="38">
        <v>39.65</v>
      </c>
      <c r="E410" s="38">
        <v>39.199999999999996</v>
      </c>
      <c r="F410" s="38">
        <v>38.9</v>
      </c>
      <c r="G410" s="38">
        <v>38.449999999999996</v>
      </c>
      <c r="H410" s="38">
        <v>39.949999999999996</v>
      </c>
      <c r="I410" s="38">
        <v>40.4</v>
      </c>
      <c r="J410" s="38">
        <v>40.699999999999996</v>
      </c>
      <c r="K410" s="31">
        <v>40.1</v>
      </c>
      <c r="L410" s="31">
        <v>39.35</v>
      </c>
      <c r="M410" s="31">
        <v>7.3162399999999996</v>
      </c>
      <c r="N410" s="1"/>
      <c r="O410" s="1"/>
    </row>
    <row r="411" spans="1:15" ht="12.75" customHeight="1">
      <c r="A411" s="33">
        <v>401</v>
      </c>
      <c r="B411" s="58" t="s">
        <v>895</v>
      </c>
      <c r="C411" s="31">
        <v>612.75</v>
      </c>
      <c r="D411" s="38">
        <v>605.75</v>
      </c>
      <c r="E411" s="38">
        <v>593.5</v>
      </c>
      <c r="F411" s="38">
        <v>574.25</v>
      </c>
      <c r="G411" s="38">
        <v>562</v>
      </c>
      <c r="H411" s="38">
        <v>625</v>
      </c>
      <c r="I411" s="38">
        <v>637.25</v>
      </c>
      <c r="J411" s="38">
        <v>656.5</v>
      </c>
      <c r="K411" s="31">
        <v>618</v>
      </c>
      <c r="L411" s="31">
        <v>586.5</v>
      </c>
      <c r="M411" s="31">
        <v>2.5400999999999998</v>
      </c>
      <c r="N411" s="1"/>
      <c r="O411" s="1"/>
    </row>
    <row r="412" spans="1:15" ht="12.75" customHeight="1">
      <c r="A412" s="33">
        <v>402</v>
      </c>
      <c r="B412" s="58" t="s">
        <v>493</v>
      </c>
      <c r="C412" s="31">
        <v>122.25</v>
      </c>
      <c r="D412" s="38">
        <v>123.09999999999998</v>
      </c>
      <c r="E412" s="38">
        <v>120.99999999999996</v>
      </c>
      <c r="F412" s="38">
        <v>119.74999999999997</v>
      </c>
      <c r="G412" s="38">
        <v>117.64999999999995</v>
      </c>
      <c r="H412" s="38">
        <v>124.34999999999997</v>
      </c>
      <c r="I412" s="38">
        <v>126.44999999999999</v>
      </c>
      <c r="J412" s="38">
        <v>127.69999999999997</v>
      </c>
      <c r="K412" s="31">
        <v>125.2</v>
      </c>
      <c r="L412" s="31">
        <v>121.85</v>
      </c>
      <c r="M412" s="31">
        <v>96.054910000000007</v>
      </c>
      <c r="N412" s="1"/>
      <c r="O412" s="1"/>
    </row>
    <row r="413" spans="1:15" ht="12.75" customHeight="1">
      <c r="A413" s="33">
        <v>403</v>
      </c>
      <c r="B413" s="58" t="s">
        <v>213</v>
      </c>
      <c r="C413" s="31">
        <v>90.05</v>
      </c>
      <c r="D413" s="38">
        <v>89.183333333333323</v>
      </c>
      <c r="E413" s="38">
        <v>87.766666666666652</v>
      </c>
      <c r="F413" s="38">
        <v>85.483333333333334</v>
      </c>
      <c r="G413" s="38">
        <v>84.066666666666663</v>
      </c>
      <c r="H413" s="38">
        <v>91.46666666666664</v>
      </c>
      <c r="I413" s="38">
        <v>92.883333333333297</v>
      </c>
      <c r="J413" s="38">
        <v>95.166666666666629</v>
      </c>
      <c r="K413" s="31">
        <v>90.6</v>
      </c>
      <c r="L413" s="31">
        <v>86.9</v>
      </c>
      <c r="M413" s="31">
        <v>359.51620000000003</v>
      </c>
      <c r="N413" s="1"/>
      <c r="O413" s="1"/>
    </row>
    <row r="414" spans="1:15" ht="12.75" customHeight="1">
      <c r="A414" s="33">
        <v>404</v>
      </c>
      <c r="B414" t="s">
        <v>508</v>
      </c>
      <c r="C414" s="31">
        <v>6912.5</v>
      </c>
      <c r="D414" s="38">
        <v>6917.5</v>
      </c>
      <c r="E414" s="38">
        <v>6895</v>
      </c>
      <c r="F414" s="38">
        <v>6877.5</v>
      </c>
      <c r="G414" s="38">
        <v>6855</v>
      </c>
      <c r="H414" s="38">
        <v>6935</v>
      </c>
      <c r="I414" s="38">
        <v>6957.5</v>
      </c>
      <c r="J414" s="38">
        <v>6975</v>
      </c>
      <c r="K414" s="31">
        <v>6940</v>
      </c>
      <c r="L414" s="31">
        <v>6900</v>
      </c>
      <c r="M414" s="31">
        <v>6.9830000000000003E-2</v>
      </c>
      <c r="N414" s="1"/>
      <c r="O414" s="1"/>
    </row>
    <row r="415" spans="1:15" ht="12.75" customHeight="1">
      <c r="A415" s="33">
        <v>405</v>
      </c>
      <c r="B415" s="58" t="s">
        <v>509</v>
      </c>
      <c r="C415" s="31">
        <v>1399.85</v>
      </c>
      <c r="D415" s="38">
        <v>1397.2166666666665</v>
      </c>
      <c r="E415" s="38">
        <v>1384.4333333333329</v>
      </c>
      <c r="F415" s="38">
        <v>1369.0166666666664</v>
      </c>
      <c r="G415" s="38">
        <v>1356.2333333333329</v>
      </c>
      <c r="H415" s="38">
        <v>1412.633333333333</v>
      </c>
      <c r="I415" s="38">
        <v>1425.4166666666663</v>
      </c>
      <c r="J415" s="38">
        <v>1440.833333333333</v>
      </c>
      <c r="K415" s="31">
        <v>1410</v>
      </c>
      <c r="L415" s="31">
        <v>1381.8</v>
      </c>
      <c r="M415" s="31">
        <v>0.74894000000000005</v>
      </c>
      <c r="N415" s="1"/>
      <c r="O415" s="1"/>
    </row>
    <row r="416" spans="1:15" ht="12.75" customHeight="1">
      <c r="A416" s="33">
        <v>406</v>
      </c>
      <c r="B416" s="58" t="s">
        <v>214</v>
      </c>
      <c r="C416" s="31">
        <v>835.85</v>
      </c>
      <c r="D416" s="38">
        <v>832.88333333333333</v>
      </c>
      <c r="E416" s="38">
        <v>824.9666666666667</v>
      </c>
      <c r="F416" s="38">
        <v>814.08333333333337</v>
      </c>
      <c r="G416" s="38">
        <v>806.16666666666674</v>
      </c>
      <c r="H416" s="38">
        <v>843.76666666666665</v>
      </c>
      <c r="I416" s="38">
        <v>851.68333333333339</v>
      </c>
      <c r="J416" s="38">
        <v>862.56666666666661</v>
      </c>
      <c r="K416" s="31">
        <v>840.8</v>
      </c>
      <c r="L416" s="31">
        <v>822</v>
      </c>
      <c r="M416" s="31">
        <v>10.63996</v>
      </c>
      <c r="N416" s="1"/>
      <c r="O416" s="1"/>
    </row>
    <row r="417" spans="1:15" ht="12.75" customHeight="1">
      <c r="A417" s="33">
        <v>407</v>
      </c>
      <c r="B417" s="58" t="s">
        <v>215</v>
      </c>
      <c r="C417" s="31">
        <v>1293.3</v>
      </c>
      <c r="D417" s="38">
        <v>1292.8333333333333</v>
      </c>
      <c r="E417" s="38">
        <v>1283.6666666666665</v>
      </c>
      <c r="F417" s="38">
        <v>1274.0333333333333</v>
      </c>
      <c r="G417" s="38">
        <v>1264.8666666666666</v>
      </c>
      <c r="H417" s="38">
        <v>1302.4666666666665</v>
      </c>
      <c r="I417" s="38">
        <v>1311.633333333333</v>
      </c>
      <c r="J417" s="38">
        <v>1321.2666666666664</v>
      </c>
      <c r="K417" s="31">
        <v>1302</v>
      </c>
      <c r="L417" s="31">
        <v>1283.2</v>
      </c>
      <c r="M417" s="31">
        <v>6.7535400000000001</v>
      </c>
      <c r="N417" s="1"/>
      <c r="O417" s="1"/>
    </row>
    <row r="418" spans="1:15" ht="12.75" customHeight="1">
      <c r="A418" s="33">
        <v>408</v>
      </c>
      <c r="B418" s="58" t="s">
        <v>216</v>
      </c>
      <c r="C418" s="31">
        <v>592.6</v>
      </c>
      <c r="D418" s="38">
        <v>594.2166666666667</v>
      </c>
      <c r="E418" s="38">
        <v>588.63333333333344</v>
      </c>
      <c r="F418" s="38">
        <v>584.66666666666674</v>
      </c>
      <c r="G418" s="38">
        <v>579.08333333333348</v>
      </c>
      <c r="H418" s="38">
        <v>598.18333333333339</v>
      </c>
      <c r="I418" s="38">
        <v>603.76666666666665</v>
      </c>
      <c r="J418" s="38">
        <v>607.73333333333335</v>
      </c>
      <c r="K418" s="31">
        <v>599.79999999999995</v>
      </c>
      <c r="L418" s="31">
        <v>590.25</v>
      </c>
      <c r="M418" s="31">
        <v>114.17363</v>
      </c>
      <c r="N418" s="1"/>
      <c r="O418" s="1"/>
    </row>
    <row r="419" spans="1:15" ht="12.75" customHeight="1">
      <c r="A419" s="33">
        <v>409</v>
      </c>
      <c r="B419" s="58" t="s">
        <v>510</v>
      </c>
      <c r="C419" s="31">
        <v>2983.85</v>
      </c>
      <c r="D419" s="38">
        <v>2998.3666666666668</v>
      </c>
      <c r="E419" s="38">
        <v>2961.4833333333336</v>
      </c>
      <c r="F419" s="38">
        <v>2939.1166666666668</v>
      </c>
      <c r="G419" s="38">
        <v>2902.2333333333336</v>
      </c>
      <c r="H419" s="38">
        <v>3020.7333333333336</v>
      </c>
      <c r="I419" s="38">
        <v>3057.6166666666668</v>
      </c>
      <c r="J419" s="38">
        <v>3079.9833333333336</v>
      </c>
      <c r="K419" s="31">
        <v>3035.25</v>
      </c>
      <c r="L419" s="31">
        <v>2976</v>
      </c>
      <c r="M419" s="31">
        <v>0.63392000000000004</v>
      </c>
      <c r="N419" s="1"/>
      <c r="O419" s="1"/>
    </row>
    <row r="420" spans="1:15" ht="12.75" customHeight="1">
      <c r="A420" s="33">
        <v>410</v>
      </c>
      <c r="B420" s="58" t="s">
        <v>511</v>
      </c>
      <c r="C420" s="31">
        <v>544.35</v>
      </c>
      <c r="D420" s="38">
        <v>544.23333333333335</v>
      </c>
      <c r="E420" s="38">
        <v>537.11666666666667</v>
      </c>
      <c r="F420" s="38">
        <v>529.88333333333333</v>
      </c>
      <c r="G420" s="38">
        <v>522.76666666666665</v>
      </c>
      <c r="H420" s="38">
        <v>551.4666666666667</v>
      </c>
      <c r="I420" s="38">
        <v>558.58333333333348</v>
      </c>
      <c r="J420" s="38">
        <v>565.81666666666672</v>
      </c>
      <c r="K420" s="31">
        <v>551.35</v>
      </c>
      <c r="L420" s="31">
        <v>537</v>
      </c>
      <c r="M420" s="31">
        <v>1.50241</v>
      </c>
      <c r="N420" s="1"/>
      <c r="O420" s="1"/>
    </row>
    <row r="421" spans="1:15" ht="12.75" customHeight="1">
      <c r="A421" s="33">
        <v>411</v>
      </c>
      <c r="B421" s="58" t="s">
        <v>512</v>
      </c>
      <c r="C421" s="31">
        <v>811.25</v>
      </c>
      <c r="D421" s="38">
        <v>814.5</v>
      </c>
      <c r="E421" s="38">
        <v>799.3</v>
      </c>
      <c r="F421" s="38">
        <v>787.34999999999991</v>
      </c>
      <c r="G421" s="38">
        <v>772.14999999999986</v>
      </c>
      <c r="H421" s="38">
        <v>826.45</v>
      </c>
      <c r="I421" s="38">
        <v>841.65000000000009</v>
      </c>
      <c r="J421" s="38">
        <v>853.60000000000014</v>
      </c>
      <c r="K421" s="31">
        <v>829.7</v>
      </c>
      <c r="L421" s="31">
        <v>802.55</v>
      </c>
      <c r="M421" s="31">
        <v>0.48976999999999998</v>
      </c>
      <c r="N421" s="1"/>
      <c r="O421" s="1"/>
    </row>
    <row r="422" spans="1:15" ht="12.75" customHeight="1">
      <c r="A422" s="33">
        <v>412</v>
      </c>
      <c r="B422" s="58" t="s">
        <v>217</v>
      </c>
      <c r="C422" s="31">
        <v>24017.3</v>
      </c>
      <c r="D422" s="38">
        <v>23954.45</v>
      </c>
      <c r="E422" s="38">
        <v>23817.9</v>
      </c>
      <c r="F422" s="38">
        <v>23618.5</v>
      </c>
      <c r="G422" s="38">
        <v>23481.95</v>
      </c>
      <c r="H422" s="38">
        <v>24153.850000000002</v>
      </c>
      <c r="I422" s="38">
        <v>24290.399999999998</v>
      </c>
      <c r="J422" s="38">
        <v>24489.800000000003</v>
      </c>
      <c r="K422" s="31">
        <v>24091</v>
      </c>
      <c r="L422" s="31">
        <v>23755.05</v>
      </c>
      <c r="M422" s="31">
        <v>0.24407999999999999</v>
      </c>
      <c r="N422" s="1"/>
      <c r="O422" s="1"/>
    </row>
    <row r="423" spans="1:15" ht="12.75" customHeight="1">
      <c r="A423" s="33">
        <v>413</v>
      </c>
      <c r="B423" s="58" t="s">
        <v>220</v>
      </c>
      <c r="C423" s="31">
        <v>1723.2</v>
      </c>
      <c r="D423" s="38">
        <v>1719.1500000000003</v>
      </c>
      <c r="E423" s="38">
        <v>1707.9000000000005</v>
      </c>
      <c r="F423" s="38">
        <v>1692.6000000000001</v>
      </c>
      <c r="G423" s="38">
        <v>1681.3500000000004</v>
      </c>
      <c r="H423" s="38">
        <v>1734.4500000000007</v>
      </c>
      <c r="I423" s="38">
        <v>1745.7000000000003</v>
      </c>
      <c r="J423" s="38">
        <v>1761.0000000000009</v>
      </c>
      <c r="K423" s="31">
        <v>1730.4</v>
      </c>
      <c r="L423" s="31">
        <v>1703.85</v>
      </c>
      <c r="M423" s="31">
        <v>12.850149999999999</v>
      </c>
      <c r="N423" s="1"/>
      <c r="O423" s="1"/>
    </row>
    <row r="424" spans="1:15" ht="12.75" customHeight="1">
      <c r="A424" s="33">
        <v>414</v>
      </c>
      <c r="B424" s="58" t="s">
        <v>514</v>
      </c>
      <c r="C424" s="31">
        <v>349.75</v>
      </c>
      <c r="D424" s="38">
        <v>352.65000000000003</v>
      </c>
      <c r="E424" s="38">
        <v>345.30000000000007</v>
      </c>
      <c r="F424" s="38">
        <v>340.85</v>
      </c>
      <c r="G424" s="38">
        <v>333.50000000000006</v>
      </c>
      <c r="H424" s="38">
        <v>357.10000000000008</v>
      </c>
      <c r="I424" s="38">
        <v>364.4500000000001</v>
      </c>
      <c r="J424" s="38">
        <v>368.90000000000009</v>
      </c>
      <c r="K424" s="31">
        <v>360</v>
      </c>
      <c r="L424" s="31">
        <v>348.2</v>
      </c>
      <c r="M424" s="31">
        <v>2.8942999999999999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3647.45</v>
      </c>
      <c r="D425" s="38">
        <v>3666.4666666666667</v>
      </c>
      <c r="E425" s="38">
        <v>3619.1333333333332</v>
      </c>
      <c r="F425" s="38">
        <v>3590.8166666666666</v>
      </c>
      <c r="G425" s="38">
        <v>3543.4833333333331</v>
      </c>
      <c r="H425" s="38">
        <v>3694.7833333333333</v>
      </c>
      <c r="I425" s="38">
        <v>3742.1166666666663</v>
      </c>
      <c r="J425" s="38">
        <v>3770.4333333333334</v>
      </c>
      <c r="K425" s="31">
        <v>3713.8</v>
      </c>
      <c r="L425" s="31">
        <v>3638.15</v>
      </c>
      <c r="M425" s="31">
        <v>2.3734999999999999</v>
      </c>
      <c r="N425" s="1"/>
      <c r="O425" s="1"/>
    </row>
    <row r="426" spans="1:15" ht="12.75" customHeight="1">
      <c r="A426" s="33">
        <v>416</v>
      </c>
      <c r="B426" s="58" t="s">
        <v>506</v>
      </c>
      <c r="C426" s="31">
        <v>46.95</v>
      </c>
      <c r="D426" s="38">
        <v>47.300000000000004</v>
      </c>
      <c r="E426" s="38">
        <v>46.150000000000006</v>
      </c>
      <c r="F426" s="38">
        <v>45.35</v>
      </c>
      <c r="G426" s="38">
        <v>44.2</v>
      </c>
      <c r="H426" s="38">
        <v>48.100000000000009</v>
      </c>
      <c r="I426" s="38">
        <v>49.25</v>
      </c>
      <c r="J426" s="38">
        <v>50.050000000000011</v>
      </c>
      <c r="K426" s="31">
        <v>48.45</v>
      </c>
      <c r="L426" s="31">
        <v>46.5</v>
      </c>
      <c r="M426" s="31">
        <v>122.16528</v>
      </c>
      <c r="N426" s="1"/>
      <c r="O426" s="1"/>
    </row>
    <row r="427" spans="1:15" ht="12.75" customHeight="1">
      <c r="A427" s="33">
        <v>417</v>
      </c>
      <c r="B427" s="58" t="s">
        <v>507</v>
      </c>
      <c r="C427" s="31">
        <v>4964.8</v>
      </c>
      <c r="D427" s="38">
        <v>5014.916666666667</v>
      </c>
      <c r="E427" s="38">
        <v>4859.8833333333341</v>
      </c>
      <c r="F427" s="38">
        <v>4754.9666666666672</v>
      </c>
      <c r="G427" s="38">
        <v>4599.9333333333343</v>
      </c>
      <c r="H427" s="38">
        <v>5119.8333333333339</v>
      </c>
      <c r="I427" s="38">
        <v>5274.8666666666668</v>
      </c>
      <c r="J427" s="38">
        <v>5379.7833333333338</v>
      </c>
      <c r="K427" s="31">
        <v>5169.95</v>
      </c>
      <c r="L427" s="31">
        <v>4910</v>
      </c>
      <c r="M427" s="31">
        <v>0.17749999999999999</v>
      </c>
      <c r="N427" s="1"/>
      <c r="O427" s="1"/>
    </row>
    <row r="428" spans="1:15" ht="12.75" customHeight="1">
      <c r="A428" s="33">
        <v>418</v>
      </c>
      <c r="B428" s="58" t="s">
        <v>515</v>
      </c>
      <c r="C428" s="31">
        <v>565.6</v>
      </c>
      <c r="D428" s="38">
        <v>570.73333333333323</v>
      </c>
      <c r="E428" s="38">
        <v>557.46666666666647</v>
      </c>
      <c r="F428" s="38">
        <v>549.33333333333326</v>
      </c>
      <c r="G428" s="38">
        <v>536.06666666666649</v>
      </c>
      <c r="H428" s="38">
        <v>578.86666666666645</v>
      </c>
      <c r="I428" s="38">
        <v>592.1333333333331</v>
      </c>
      <c r="J428" s="38">
        <v>600.26666666666642</v>
      </c>
      <c r="K428" s="31">
        <v>584</v>
      </c>
      <c r="L428" s="31">
        <v>562.6</v>
      </c>
      <c r="M428" s="31">
        <v>6.80884</v>
      </c>
      <c r="N428" s="1"/>
      <c r="O428" s="1"/>
    </row>
    <row r="429" spans="1:15" ht="12.75" customHeight="1">
      <c r="A429" s="33">
        <v>419</v>
      </c>
      <c r="B429" s="58" t="s">
        <v>516</v>
      </c>
      <c r="C429" s="31">
        <v>3550.4</v>
      </c>
      <c r="D429" s="38">
        <v>3595.4333333333329</v>
      </c>
      <c r="E429" s="38">
        <v>3491.9166666666661</v>
      </c>
      <c r="F429" s="38">
        <v>3433.4333333333329</v>
      </c>
      <c r="G429" s="38">
        <v>3329.9166666666661</v>
      </c>
      <c r="H429" s="38">
        <v>3653.9166666666661</v>
      </c>
      <c r="I429" s="38">
        <v>3757.4333333333334</v>
      </c>
      <c r="J429" s="38">
        <v>3815.9166666666661</v>
      </c>
      <c r="K429" s="31">
        <v>3698.95</v>
      </c>
      <c r="L429" s="31">
        <v>3536.95</v>
      </c>
      <c r="M429" s="31">
        <v>0.61017999999999994</v>
      </c>
      <c r="N429" s="1"/>
      <c r="O429" s="1"/>
    </row>
    <row r="430" spans="1:15" ht="12.75" customHeight="1">
      <c r="A430" s="33">
        <v>420</v>
      </c>
      <c r="B430" s="58" t="s">
        <v>298</v>
      </c>
      <c r="C430" s="31">
        <v>534.29999999999995</v>
      </c>
      <c r="D430" s="38">
        <v>536.7166666666667</v>
      </c>
      <c r="E430" s="38">
        <v>529.58333333333337</v>
      </c>
      <c r="F430" s="38">
        <v>524.86666666666667</v>
      </c>
      <c r="G430" s="38">
        <v>517.73333333333335</v>
      </c>
      <c r="H430" s="38">
        <v>541.43333333333339</v>
      </c>
      <c r="I430" s="38">
        <v>548.56666666666661</v>
      </c>
      <c r="J430" s="38">
        <v>553.28333333333342</v>
      </c>
      <c r="K430" s="31">
        <v>543.85</v>
      </c>
      <c r="L430" s="31">
        <v>532</v>
      </c>
      <c r="M430" s="31">
        <v>20.35474</v>
      </c>
      <c r="N430" s="1"/>
      <c r="O430" s="1"/>
    </row>
    <row r="431" spans="1:15" ht="12.75" customHeight="1">
      <c r="A431" s="33">
        <v>421</v>
      </c>
      <c r="B431" s="58" t="s">
        <v>517</v>
      </c>
      <c r="C431" s="31">
        <v>987.7</v>
      </c>
      <c r="D431" s="38">
        <v>988.08333333333337</v>
      </c>
      <c r="E431" s="38">
        <v>972.51666666666677</v>
      </c>
      <c r="F431" s="38">
        <v>957.33333333333337</v>
      </c>
      <c r="G431" s="38">
        <v>941.76666666666677</v>
      </c>
      <c r="H431" s="38">
        <v>1003.2666666666668</v>
      </c>
      <c r="I431" s="38">
        <v>1018.8333333333334</v>
      </c>
      <c r="J431" s="38">
        <v>1034.0166666666669</v>
      </c>
      <c r="K431" s="31">
        <v>1003.65</v>
      </c>
      <c r="L431" s="31">
        <v>972.9</v>
      </c>
      <c r="M431" s="31">
        <v>1.8661300000000001</v>
      </c>
      <c r="N431" s="1"/>
      <c r="O431" s="1"/>
    </row>
    <row r="432" spans="1:15" ht="12.75" customHeight="1">
      <c r="A432" s="33">
        <v>422</v>
      </c>
      <c r="B432" s="58" t="s">
        <v>522</v>
      </c>
      <c r="C432" s="31">
        <v>226.1</v>
      </c>
      <c r="D432" s="38">
        <v>221.21666666666667</v>
      </c>
      <c r="E432" s="38">
        <v>213.73333333333335</v>
      </c>
      <c r="F432" s="38">
        <v>201.36666666666667</v>
      </c>
      <c r="G432" s="38">
        <v>193.88333333333335</v>
      </c>
      <c r="H432" s="38">
        <v>233.58333333333334</v>
      </c>
      <c r="I432" s="38">
        <v>241.06666666666663</v>
      </c>
      <c r="J432" s="38">
        <v>253.43333333333334</v>
      </c>
      <c r="K432" s="31">
        <v>228.7</v>
      </c>
      <c r="L432" s="31">
        <v>208.85</v>
      </c>
      <c r="M432" s="31">
        <v>57.469389999999997</v>
      </c>
      <c r="N432" s="1"/>
      <c r="O432" s="1"/>
    </row>
    <row r="433" spans="1:15" ht="12.75" customHeight="1">
      <c r="A433" s="33">
        <v>423</v>
      </c>
      <c r="B433" s="58" t="s">
        <v>219</v>
      </c>
      <c r="C433" s="31">
        <v>2187.8000000000002</v>
      </c>
      <c r="D433" s="38">
        <v>2197.2666666666669</v>
      </c>
      <c r="E433" s="38">
        <v>2171.5333333333338</v>
      </c>
      <c r="F433" s="38">
        <v>2155.2666666666669</v>
      </c>
      <c r="G433" s="38">
        <v>2129.5333333333338</v>
      </c>
      <c r="H433" s="38">
        <v>2213.5333333333338</v>
      </c>
      <c r="I433" s="38">
        <v>2239.2666666666664</v>
      </c>
      <c r="J433" s="38">
        <v>2255.5333333333338</v>
      </c>
      <c r="K433" s="31">
        <v>2223</v>
      </c>
      <c r="L433" s="31">
        <v>2181</v>
      </c>
      <c r="M433" s="31">
        <v>8.85168</v>
      </c>
      <c r="N433" s="1"/>
      <c r="O433" s="1"/>
    </row>
    <row r="434" spans="1:15" ht="12.75" customHeight="1">
      <c r="A434" s="33">
        <v>424</v>
      </c>
      <c r="B434" s="58" t="s">
        <v>518</v>
      </c>
      <c r="C434" s="31">
        <v>617.85</v>
      </c>
      <c r="D434" s="38">
        <v>614.1</v>
      </c>
      <c r="E434" s="38">
        <v>605.85</v>
      </c>
      <c r="F434" s="38">
        <v>593.85</v>
      </c>
      <c r="G434" s="38">
        <v>585.6</v>
      </c>
      <c r="H434" s="38">
        <v>626.1</v>
      </c>
      <c r="I434" s="38">
        <v>634.35</v>
      </c>
      <c r="J434" s="38">
        <v>646.35</v>
      </c>
      <c r="K434" s="31">
        <v>622.35</v>
      </c>
      <c r="L434" s="31">
        <v>602.1</v>
      </c>
      <c r="M434" s="31">
        <v>8.0882000000000005</v>
      </c>
      <c r="N434" s="1"/>
      <c r="O434" s="1"/>
    </row>
    <row r="435" spans="1:15" ht="12.75" customHeight="1">
      <c r="A435" s="33">
        <v>425</v>
      </c>
      <c r="B435" s="58" t="s">
        <v>520</v>
      </c>
      <c r="C435" s="31">
        <v>148</v>
      </c>
      <c r="D435" s="38">
        <v>148.4</v>
      </c>
      <c r="E435" s="38">
        <v>147.30000000000001</v>
      </c>
      <c r="F435" s="38">
        <v>146.6</v>
      </c>
      <c r="G435" s="38">
        <v>145.5</v>
      </c>
      <c r="H435" s="38">
        <v>149.10000000000002</v>
      </c>
      <c r="I435" s="38">
        <v>150.19999999999999</v>
      </c>
      <c r="J435" s="38">
        <v>150.90000000000003</v>
      </c>
      <c r="K435" s="31">
        <v>149.5</v>
      </c>
      <c r="L435" s="31">
        <v>147.69999999999999</v>
      </c>
      <c r="M435" s="31">
        <v>2.6710500000000001</v>
      </c>
      <c r="N435" s="1"/>
      <c r="O435" s="1"/>
    </row>
    <row r="436" spans="1:15" ht="12.75" customHeight="1">
      <c r="A436" s="33">
        <v>426</v>
      </c>
      <c r="B436" s="58" t="s">
        <v>521</v>
      </c>
      <c r="C436" s="31">
        <v>430.15</v>
      </c>
      <c r="D436" s="38">
        <v>431.40000000000003</v>
      </c>
      <c r="E436" s="38">
        <v>425.80000000000007</v>
      </c>
      <c r="F436" s="38">
        <v>421.45000000000005</v>
      </c>
      <c r="G436" s="38">
        <v>415.85000000000008</v>
      </c>
      <c r="H436" s="38">
        <v>435.75000000000006</v>
      </c>
      <c r="I436" s="38">
        <v>441.35000000000008</v>
      </c>
      <c r="J436" s="38">
        <v>445.70000000000005</v>
      </c>
      <c r="K436" s="31">
        <v>437</v>
      </c>
      <c r="L436" s="31">
        <v>427.05</v>
      </c>
      <c r="M436" s="31">
        <v>1.4588300000000001</v>
      </c>
      <c r="N436" s="1"/>
      <c r="O436" s="1"/>
    </row>
    <row r="437" spans="1:15" ht="12.75" customHeight="1">
      <c r="A437" s="33">
        <v>427</v>
      </c>
      <c r="B437" s="58" t="s">
        <v>523</v>
      </c>
      <c r="C437" s="31">
        <v>2622.5</v>
      </c>
      <c r="D437" s="38">
        <v>2635.8333333333335</v>
      </c>
      <c r="E437" s="38">
        <v>2596.666666666667</v>
      </c>
      <c r="F437" s="38">
        <v>2570.8333333333335</v>
      </c>
      <c r="G437" s="38">
        <v>2531.666666666667</v>
      </c>
      <c r="H437" s="38">
        <v>2661.666666666667</v>
      </c>
      <c r="I437" s="38">
        <v>2700.8333333333339</v>
      </c>
      <c r="J437" s="38">
        <v>2726.666666666667</v>
      </c>
      <c r="K437" s="31">
        <v>2675</v>
      </c>
      <c r="L437" s="31">
        <v>2610</v>
      </c>
      <c r="M437" s="31">
        <v>0.22661000000000001</v>
      </c>
      <c r="N437" s="1"/>
      <c r="O437" s="1"/>
    </row>
    <row r="438" spans="1:15" ht="12.75" customHeight="1">
      <c r="A438" s="33">
        <v>428</v>
      </c>
      <c r="B438" s="58" t="s">
        <v>524</v>
      </c>
      <c r="C438" s="31">
        <v>1249.55</v>
      </c>
      <c r="D438" s="38">
        <v>1250.2666666666667</v>
      </c>
      <c r="E438" s="38">
        <v>1234.2833333333333</v>
      </c>
      <c r="F438" s="38">
        <v>1219.0166666666667</v>
      </c>
      <c r="G438" s="38">
        <v>1203.0333333333333</v>
      </c>
      <c r="H438" s="38">
        <v>1265.5333333333333</v>
      </c>
      <c r="I438" s="38">
        <v>1281.5166666666664</v>
      </c>
      <c r="J438" s="38">
        <v>1296.7833333333333</v>
      </c>
      <c r="K438" s="31">
        <v>1266.25</v>
      </c>
      <c r="L438" s="31">
        <v>1235</v>
      </c>
      <c r="M438" s="31">
        <v>0.72724</v>
      </c>
      <c r="N438" s="1"/>
      <c r="O438" s="1"/>
    </row>
    <row r="439" spans="1:15" ht="12.75" customHeight="1">
      <c r="A439" s="33">
        <v>429</v>
      </c>
      <c r="B439" s="58" t="s">
        <v>221</v>
      </c>
      <c r="C439" s="31">
        <v>1045</v>
      </c>
      <c r="D439" s="38">
        <v>1042.3666666666666</v>
      </c>
      <c r="E439" s="38">
        <v>1033.7333333333331</v>
      </c>
      <c r="F439" s="38">
        <v>1022.4666666666665</v>
      </c>
      <c r="G439" s="38">
        <v>1013.833333333333</v>
      </c>
      <c r="H439" s="38">
        <v>1053.6333333333332</v>
      </c>
      <c r="I439" s="38">
        <v>1062.2666666666669</v>
      </c>
      <c r="J439" s="38">
        <v>1073.5333333333333</v>
      </c>
      <c r="K439" s="31">
        <v>1051</v>
      </c>
      <c r="L439" s="31">
        <v>1031.0999999999999</v>
      </c>
      <c r="M439" s="31">
        <v>12.217689999999999</v>
      </c>
      <c r="N439" s="1"/>
      <c r="O439" s="1"/>
    </row>
    <row r="440" spans="1:15" ht="12.75" customHeight="1">
      <c r="A440" s="33">
        <v>430</v>
      </c>
      <c r="B440" s="58" t="s">
        <v>525</v>
      </c>
      <c r="C440" s="31">
        <v>320.85000000000002</v>
      </c>
      <c r="D440" s="38">
        <v>324.3</v>
      </c>
      <c r="E440" s="38">
        <v>314.20000000000005</v>
      </c>
      <c r="F440" s="38">
        <v>307.55</v>
      </c>
      <c r="G440" s="38">
        <v>297.45000000000005</v>
      </c>
      <c r="H440" s="38">
        <v>330.95000000000005</v>
      </c>
      <c r="I440" s="38">
        <v>341.05000000000007</v>
      </c>
      <c r="J440" s="38">
        <v>347.70000000000005</v>
      </c>
      <c r="K440" s="31">
        <v>334.4</v>
      </c>
      <c r="L440" s="31">
        <v>317.64999999999998</v>
      </c>
      <c r="M440" s="31">
        <v>15.029909999999999</v>
      </c>
      <c r="N440" s="1"/>
      <c r="O440" s="1"/>
    </row>
    <row r="441" spans="1:15" ht="12.75" customHeight="1">
      <c r="A441" s="33">
        <v>431</v>
      </c>
      <c r="B441" s="58" t="s">
        <v>222</v>
      </c>
      <c r="C441" s="31">
        <v>460.6</v>
      </c>
      <c r="D441" s="38">
        <v>460.84999999999997</v>
      </c>
      <c r="E441" s="38">
        <v>456.74999999999994</v>
      </c>
      <c r="F441" s="38">
        <v>452.9</v>
      </c>
      <c r="G441" s="38">
        <v>448.79999999999995</v>
      </c>
      <c r="H441" s="38">
        <v>464.69999999999993</v>
      </c>
      <c r="I441" s="38">
        <v>468.79999999999995</v>
      </c>
      <c r="J441" s="38">
        <v>472.64999999999992</v>
      </c>
      <c r="K441" s="31">
        <v>464.95</v>
      </c>
      <c r="L441" s="31">
        <v>457</v>
      </c>
      <c r="M441" s="31">
        <v>6.9002499999999998</v>
      </c>
      <c r="N441" s="1"/>
      <c r="O441" s="1"/>
    </row>
    <row r="442" spans="1:15" ht="12.75" customHeight="1">
      <c r="A442" s="33">
        <v>432</v>
      </c>
      <c r="B442" s="58" t="s">
        <v>526</v>
      </c>
      <c r="C442" s="31">
        <v>425.1</v>
      </c>
      <c r="D442" s="38">
        <v>426.51666666666671</v>
      </c>
      <c r="E442" s="38">
        <v>420.73333333333341</v>
      </c>
      <c r="F442" s="38">
        <v>416.36666666666667</v>
      </c>
      <c r="G442" s="38">
        <v>410.58333333333337</v>
      </c>
      <c r="H442" s="38">
        <v>430.88333333333344</v>
      </c>
      <c r="I442" s="38">
        <v>436.66666666666674</v>
      </c>
      <c r="J442" s="38">
        <v>441.03333333333347</v>
      </c>
      <c r="K442" s="31">
        <v>432.3</v>
      </c>
      <c r="L442" s="31">
        <v>422.15</v>
      </c>
      <c r="M442" s="31">
        <v>0.99936000000000003</v>
      </c>
      <c r="N442" s="1"/>
      <c r="O442" s="1"/>
    </row>
    <row r="443" spans="1:15" ht="12.75" customHeight="1">
      <c r="A443" s="33">
        <v>433</v>
      </c>
      <c r="B443" s="58" t="s">
        <v>527</v>
      </c>
      <c r="C443" s="31">
        <v>3195.8</v>
      </c>
      <c r="D443" s="38">
        <v>3191.8166666666671</v>
      </c>
      <c r="E443" s="38">
        <v>3149.6333333333341</v>
      </c>
      <c r="F443" s="38">
        <v>3103.4666666666672</v>
      </c>
      <c r="G443" s="38">
        <v>3061.2833333333342</v>
      </c>
      <c r="H443" s="38">
        <v>3237.983333333334</v>
      </c>
      <c r="I443" s="38">
        <v>3280.1666666666674</v>
      </c>
      <c r="J443" s="38">
        <v>3326.3333333333339</v>
      </c>
      <c r="K443" s="31">
        <v>3234</v>
      </c>
      <c r="L443" s="31">
        <v>3145.65</v>
      </c>
      <c r="M443" s="31">
        <v>0.92437000000000002</v>
      </c>
      <c r="N443" s="1"/>
      <c r="O443" s="1"/>
    </row>
    <row r="444" spans="1:15" ht="12.75" customHeight="1">
      <c r="A444" s="33">
        <v>434</v>
      </c>
      <c r="B444" s="58" t="s">
        <v>528</v>
      </c>
      <c r="C444" s="31">
        <v>485.65</v>
      </c>
      <c r="D444" s="38">
        <v>485.18333333333334</v>
      </c>
      <c r="E444" s="38">
        <v>482.4666666666667</v>
      </c>
      <c r="F444" s="38">
        <v>479.28333333333336</v>
      </c>
      <c r="G444" s="38">
        <v>476.56666666666672</v>
      </c>
      <c r="H444" s="38">
        <v>488.36666666666667</v>
      </c>
      <c r="I444" s="38">
        <v>491.08333333333326</v>
      </c>
      <c r="J444" s="38">
        <v>494.26666666666665</v>
      </c>
      <c r="K444" s="31">
        <v>487.9</v>
      </c>
      <c r="L444" s="31">
        <v>482</v>
      </c>
      <c r="M444" s="31">
        <v>2.5110700000000001</v>
      </c>
      <c r="N444" s="1"/>
      <c r="O444" s="1"/>
    </row>
    <row r="445" spans="1:15" ht="12.75" customHeight="1">
      <c r="A445" s="33">
        <v>435</v>
      </c>
      <c r="B445" s="58" t="s">
        <v>529</v>
      </c>
      <c r="C445" s="31">
        <v>17.350000000000001</v>
      </c>
      <c r="D445" s="38">
        <v>17.55</v>
      </c>
      <c r="E445" s="38">
        <v>17</v>
      </c>
      <c r="F445" s="38">
        <v>16.649999999999999</v>
      </c>
      <c r="G445" s="38">
        <v>16.099999999999998</v>
      </c>
      <c r="H445" s="38">
        <v>17.900000000000002</v>
      </c>
      <c r="I445" s="38">
        <v>18.450000000000006</v>
      </c>
      <c r="J445" s="38">
        <v>18.800000000000004</v>
      </c>
      <c r="K445" s="31">
        <v>18.100000000000001</v>
      </c>
      <c r="L445" s="31">
        <v>17.2</v>
      </c>
      <c r="M445" s="31">
        <v>1425.07601</v>
      </c>
      <c r="N445" s="1"/>
      <c r="O445" s="1"/>
    </row>
    <row r="446" spans="1:15" ht="12.75" customHeight="1">
      <c r="A446" s="33">
        <v>436</v>
      </c>
      <c r="B446" s="58" t="s">
        <v>530</v>
      </c>
      <c r="C446" s="31">
        <v>262.8</v>
      </c>
      <c r="D446" s="38">
        <v>262.53333333333336</v>
      </c>
      <c r="E446" s="38">
        <v>260.26666666666671</v>
      </c>
      <c r="F446" s="38">
        <v>257.73333333333335</v>
      </c>
      <c r="G446" s="38">
        <v>255.4666666666667</v>
      </c>
      <c r="H446" s="38">
        <v>265.06666666666672</v>
      </c>
      <c r="I446" s="38">
        <v>267.33333333333337</v>
      </c>
      <c r="J446" s="38">
        <v>269.86666666666673</v>
      </c>
      <c r="K446" s="31">
        <v>264.8</v>
      </c>
      <c r="L446" s="31">
        <v>260</v>
      </c>
      <c r="M446" s="31">
        <v>5.2437800000000001</v>
      </c>
      <c r="N446" s="1"/>
      <c r="O446" s="1"/>
    </row>
    <row r="447" spans="1:15" ht="12.75" customHeight="1">
      <c r="A447" s="33">
        <v>437</v>
      </c>
      <c r="B447" s="58" t="s">
        <v>519</v>
      </c>
      <c r="C447" s="31">
        <v>288.45</v>
      </c>
      <c r="D447" s="38">
        <v>289.26666666666665</v>
      </c>
      <c r="E447" s="38">
        <v>285.23333333333329</v>
      </c>
      <c r="F447" s="38">
        <v>282.01666666666665</v>
      </c>
      <c r="G447" s="38">
        <v>277.98333333333329</v>
      </c>
      <c r="H447" s="38">
        <v>292.48333333333329</v>
      </c>
      <c r="I447" s="38">
        <v>296.51666666666659</v>
      </c>
      <c r="J447" s="38">
        <v>299.73333333333329</v>
      </c>
      <c r="K447" s="31">
        <v>293.3</v>
      </c>
      <c r="L447" s="31">
        <v>286.05</v>
      </c>
      <c r="M447" s="31">
        <v>8.3692499999999992</v>
      </c>
      <c r="N447" s="1"/>
      <c r="O447" s="1"/>
    </row>
    <row r="448" spans="1:15" ht="12.75" customHeight="1">
      <c r="A448" s="33">
        <v>438</v>
      </c>
      <c r="B448" s="58" t="s">
        <v>223</v>
      </c>
      <c r="C448" s="31">
        <v>757.55</v>
      </c>
      <c r="D448" s="38">
        <v>759.0333333333333</v>
      </c>
      <c r="E448" s="38">
        <v>753.06666666666661</v>
      </c>
      <c r="F448" s="38">
        <v>748.58333333333326</v>
      </c>
      <c r="G448" s="38">
        <v>742.61666666666656</v>
      </c>
      <c r="H448" s="38">
        <v>763.51666666666665</v>
      </c>
      <c r="I448" s="38">
        <v>769.48333333333335</v>
      </c>
      <c r="J448" s="38">
        <v>773.9666666666667</v>
      </c>
      <c r="K448" s="31">
        <v>765</v>
      </c>
      <c r="L448" s="31">
        <v>754.55</v>
      </c>
      <c r="M448" s="31">
        <v>3.1312500000000001</v>
      </c>
      <c r="N448" s="1"/>
      <c r="O448" s="1"/>
    </row>
    <row r="449" spans="1:15" ht="12.75" customHeight="1">
      <c r="A449" s="33">
        <v>439</v>
      </c>
      <c r="B449" s="58" t="s">
        <v>535</v>
      </c>
      <c r="C449" s="31">
        <v>1009.05</v>
      </c>
      <c r="D449" s="38">
        <v>1011.8166666666666</v>
      </c>
      <c r="E449" s="38">
        <v>992.23333333333312</v>
      </c>
      <c r="F449" s="38">
        <v>975.41666666666652</v>
      </c>
      <c r="G449" s="38">
        <v>955.83333333333303</v>
      </c>
      <c r="H449" s="38">
        <v>1028.6333333333332</v>
      </c>
      <c r="I449" s="38">
        <v>1048.2166666666667</v>
      </c>
      <c r="J449" s="38">
        <v>1065.0333333333333</v>
      </c>
      <c r="K449" s="31">
        <v>1031.4000000000001</v>
      </c>
      <c r="L449" s="31">
        <v>995</v>
      </c>
      <c r="M449" s="31">
        <v>3.8957099999999998</v>
      </c>
      <c r="N449" s="1"/>
      <c r="O449" s="1"/>
    </row>
    <row r="450" spans="1:15" ht="12.75" customHeight="1">
      <c r="A450" s="33">
        <v>440</v>
      </c>
      <c r="B450" s="58" t="s">
        <v>224</v>
      </c>
      <c r="C450" s="31">
        <v>996.3</v>
      </c>
      <c r="D450" s="38">
        <v>995.01666666666677</v>
      </c>
      <c r="E450" s="38">
        <v>983.03333333333353</v>
      </c>
      <c r="F450" s="38">
        <v>969.76666666666677</v>
      </c>
      <c r="G450" s="38">
        <v>957.78333333333353</v>
      </c>
      <c r="H450" s="38">
        <v>1008.2833333333335</v>
      </c>
      <c r="I450" s="38">
        <v>1020.2666666666669</v>
      </c>
      <c r="J450" s="38">
        <v>1033.5333333333335</v>
      </c>
      <c r="K450" s="31">
        <v>1007</v>
      </c>
      <c r="L450" s="31">
        <v>981.75</v>
      </c>
      <c r="M450" s="31">
        <v>11.02693</v>
      </c>
      <c r="N450" s="1"/>
      <c r="O450" s="1"/>
    </row>
    <row r="451" spans="1:15" ht="12.75" customHeight="1">
      <c r="A451" s="33">
        <v>441</v>
      </c>
      <c r="B451" s="58" t="s">
        <v>225</v>
      </c>
      <c r="C451" s="31">
        <v>1532.3</v>
      </c>
      <c r="D451" s="38">
        <v>1538.9833333333336</v>
      </c>
      <c r="E451" s="38">
        <v>1520.2166666666672</v>
      </c>
      <c r="F451" s="38">
        <v>1508.1333333333337</v>
      </c>
      <c r="G451" s="38">
        <v>1489.3666666666672</v>
      </c>
      <c r="H451" s="38">
        <v>1551.0666666666671</v>
      </c>
      <c r="I451" s="38">
        <v>1569.8333333333335</v>
      </c>
      <c r="J451" s="38">
        <v>1581.916666666667</v>
      </c>
      <c r="K451" s="31">
        <v>1557.75</v>
      </c>
      <c r="L451" s="31">
        <v>1526.9</v>
      </c>
      <c r="M451" s="31">
        <v>4.7688499999999996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825.65</v>
      </c>
      <c r="D452" s="38">
        <v>829.7166666666667</v>
      </c>
      <c r="E452" s="38">
        <v>817.93333333333339</v>
      </c>
      <c r="F452" s="38">
        <v>810.2166666666667</v>
      </c>
      <c r="G452" s="38">
        <v>798.43333333333339</v>
      </c>
      <c r="H452" s="38">
        <v>837.43333333333339</v>
      </c>
      <c r="I452" s="38">
        <v>849.2166666666667</v>
      </c>
      <c r="J452" s="38">
        <v>856.93333333333339</v>
      </c>
      <c r="K452" s="31">
        <v>841.5</v>
      </c>
      <c r="L452" s="31">
        <v>822</v>
      </c>
      <c r="M452" s="31">
        <v>11.77214</v>
      </c>
      <c r="N452" s="1"/>
      <c r="O452" s="1"/>
    </row>
    <row r="453" spans="1:15" ht="12.75" customHeight="1">
      <c r="A453" s="33">
        <v>443</v>
      </c>
      <c r="B453" s="58" t="s">
        <v>299</v>
      </c>
      <c r="C453" s="31">
        <v>7487.25</v>
      </c>
      <c r="D453" s="38">
        <v>7507.05</v>
      </c>
      <c r="E453" s="38">
        <v>7434.55</v>
      </c>
      <c r="F453" s="38">
        <v>7381.85</v>
      </c>
      <c r="G453" s="38">
        <v>7309.35</v>
      </c>
      <c r="H453" s="38">
        <v>7559.75</v>
      </c>
      <c r="I453" s="38">
        <v>7632.25</v>
      </c>
      <c r="J453" s="38">
        <v>7684.95</v>
      </c>
      <c r="K453" s="31">
        <v>7579.55</v>
      </c>
      <c r="L453" s="31">
        <v>7454.35</v>
      </c>
      <c r="M453" s="31">
        <v>0.84655999999999998</v>
      </c>
      <c r="N453" s="1"/>
      <c r="O453" s="1"/>
    </row>
    <row r="454" spans="1:15" ht="12.75" customHeight="1">
      <c r="A454" s="33">
        <v>444</v>
      </c>
      <c r="B454" s="58" t="s">
        <v>536</v>
      </c>
      <c r="C454" s="31">
        <v>2297.3000000000002</v>
      </c>
      <c r="D454" s="38">
        <v>2297.9166666666665</v>
      </c>
      <c r="E454" s="38">
        <v>2283.833333333333</v>
      </c>
      <c r="F454" s="38">
        <v>2270.3666666666663</v>
      </c>
      <c r="G454" s="38">
        <v>2256.2833333333328</v>
      </c>
      <c r="H454" s="38">
        <v>2311.3833333333332</v>
      </c>
      <c r="I454" s="38">
        <v>2325.4666666666662</v>
      </c>
      <c r="J454" s="38">
        <v>2338.9333333333334</v>
      </c>
      <c r="K454" s="31">
        <v>2312</v>
      </c>
      <c r="L454" s="31">
        <v>2284.4499999999998</v>
      </c>
      <c r="M454" s="31">
        <v>0.22921</v>
      </c>
      <c r="N454" s="1"/>
      <c r="O454" s="1"/>
    </row>
    <row r="455" spans="1:15" ht="12.75" customHeight="1">
      <c r="A455" s="33">
        <v>445</v>
      </c>
      <c r="B455" s="58" t="s">
        <v>227</v>
      </c>
      <c r="C455" s="31">
        <v>618.65</v>
      </c>
      <c r="D455" s="38">
        <v>623.66666666666663</v>
      </c>
      <c r="E455" s="38">
        <v>612.5333333333333</v>
      </c>
      <c r="F455" s="38">
        <v>606.41666666666663</v>
      </c>
      <c r="G455" s="38">
        <v>595.2833333333333</v>
      </c>
      <c r="H455" s="38">
        <v>629.7833333333333</v>
      </c>
      <c r="I455" s="38">
        <v>640.91666666666674</v>
      </c>
      <c r="J455" s="38">
        <v>647.0333333333333</v>
      </c>
      <c r="K455" s="31">
        <v>634.79999999999995</v>
      </c>
      <c r="L455" s="31">
        <v>617.54999999999995</v>
      </c>
      <c r="M455" s="31">
        <v>238.02524</v>
      </c>
      <c r="N455" s="1"/>
      <c r="O455" s="1"/>
    </row>
    <row r="456" spans="1:15" ht="12.75" customHeight="1">
      <c r="A456" s="33">
        <v>446</v>
      </c>
      <c r="B456" s="58" t="s">
        <v>537</v>
      </c>
      <c r="C456" s="31">
        <v>326.60000000000002</v>
      </c>
      <c r="D456" s="38">
        <v>328.08333333333331</v>
      </c>
      <c r="E456" s="38">
        <v>322.16666666666663</v>
      </c>
      <c r="F456" s="38">
        <v>317.73333333333329</v>
      </c>
      <c r="G456" s="38">
        <v>311.81666666666661</v>
      </c>
      <c r="H456" s="38">
        <v>332.51666666666665</v>
      </c>
      <c r="I456" s="38">
        <v>338.43333333333328</v>
      </c>
      <c r="J456" s="38">
        <v>342.86666666666667</v>
      </c>
      <c r="K456" s="31">
        <v>334</v>
      </c>
      <c r="L456" s="31">
        <v>323.64999999999998</v>
      </c>
      <c r="M456" s="31">
        <v>42.011510000000001</v>
      </c>
      <c r="N456" s="1"/>
      <c r="O456" s="1"/>
    </row>
    <row r="457" spans="1:15" ht="12.75" customHeight="1">
      <c r="A457" s="33">
        <v>447</v>
      </c>
      <c r="B457" s="58" t="s">
        <v>228</v>
      </c>
      <c r="C457" s="31">
        <v>225</v>
      </c>
      <c r="D457" s="38">
        <v>226.29999999999998</v>
      </c>
      <c r="E457" s="38">
        <v>223.34999999999997</v>
      </c>
      <c r="F457" s="38">
        <v>221.7</v>
      </c>
      <c r="G457" s="38">
        <v>218.74999999999997</v>
      </c>
      <c r="H457" s="38">
        <v>227.94999999999996</v>
      </c>
      <c r="I457" s="38">
        <v>230.89999999999995</v>
      </c>
      <c r="J457" s="38">
        <v>232.54999999999995</v>
      </c>
      <c r="K457" s="31">
        <v>229.25</v>
      </c>
      <c r="L457" s="31">
        <v>224.65</v>
      </c>
      <c r="M457" s="31">
        <v>71.436369999999997</v>
      </c>
      <c r="N457" s="1"/>
      <c r="O457" s="1"/>
    </row>
    <row r="458" spans="1:15" ht="12.75" customHeight="1">
      <c r="A458" s="33">
        <v>448</v>
      </c>
      <c r="B458" s="58" t="s">
        <v>229</v>
      </c>
      <c r="C458" s="31">
        <v>115.3</v>
      </c>
      <c r="D458" s="38">
        <v>114.21666666666665</v>
      </c>
      <c r="E458" s="38">
        <v>112.73333333333331</v>
      </c>
      <c r="F458" s="38">
        <v>110.16666666666666</v>
      </c>
      <c r="G458" s="38">
        <v>108.68333333333331</v>
      </c>
      <c r="H458" s="38">
        <v>116.7833333333333</v>
      </c>
      <c r="I458" s="38">
        <v>118.26666666666665</v>
      </c>
      <c r="J458" s="38">
        <v>120.8333333333333</v>
      </c>
      <c r="K458" s="31">
        <v>115.7</v>
      </c>
      <c r="L458" s="31">
        <v>111.65</v>
      </c>
      <c r="M458" s="31">
        <v>606.52689999999996</v>
      </c>
      <c r="N458" s="1"/>
      <c r="O458" s="1"/>
    </row>
    <row r="459" spans="1:15" ht="12.75" customHeight="1">
      <c r="A459" s="33">
        <v>449</v>
      </c>
      <c r="B459" s="58" t="s">
        <v>543</v>
      </c>
      <c r="C459" s="31">
        <v>731.15</v>
      </c>
      <c r="D459" s="38">
        <v>731.54999999999984</v>
      </c>
      <c r="E459" s="38">
        <v>725.14999999999964</v>
      </c>
      <c r="F459" s="38">
        <v>719.14999999999975</v>
      </c>
      <c r="G459" s="38">
        <v>712.74999999999955</v>
      </c>
      <c r="H459" s="38">
        <v>737.54999999999973</v>
      </c>
      <c r="I459" s="38">
        <v>743.95</v>
      </c>
      <c r="J459" s="38">
        <v>749.94999999999982</v>
      </c>
      <c r="K459" s="31">
        <v>737.95</v>
      </c>
      <c r="L459" s="31">
        <v>725.55</v>
      </c>
      <c r="M459" s="31">
        <v>0.21554999999999999</v>
      </c>
      <c r="N459" s="1"/>
      <c r="O459" s="1"/>
    </row>
    <row r="460" spans="1:15" ht="12.75" customHeight="1">
      <c r="A460" s="33">
        <v>450</v>
      </c>
      <c r="B460" s="58" t="s">
        <v>531</v>
      </c>
      <c r="C460" s="31">
        <v>1515.3</v>
      </c>
      <c r="D460" s="38">
        <v>1521.0166666666667</v>
      </c>
      <c r="E460" s="38">
        <v>1499.8333333333333</v>
      </c>
      <c r="F460" s="38">
        <v>1484.3666666666666</v>
      </c>
      <c r="G460" s="38">
        <v>1463.1833333333332</v>
      </c>
      <c r="H460" s="38">
        <v>1536.4833333333333</v>
      </c>
      <c r="I460" s="38">
        <v>1557.6666666666667</v>
      </c>
      <c r="J460" s="38">
        <v>1573.1333333333334</v>
      </c>
      <c r="K460" s="31">
        <v>1542.2</v>
      </c>
      <c r="L460" s="31">
        <v>1505.55</v>
      </c>
      <c r="M460" s="31">
        <v>0.16946</v>
      </c>
      <c r="N460" s="1"/>
      <c r="O460" s="1"/>
    </row>
    <row r="461" spans="1:15" ht="12.75" customHeight="1">
      <c r="A461" s="33">
        <v>451</v>
      </c>
      <c r="B461" s="58" t="s">
        <v>532</v>
      </c>
      <c r="C461" s="31">
        <v>420.5</v>
      </c>
      <c r="D461" s="38">
        <v>419.34999999999997</v>
      </c>
      <c r="E461" s="38">
        <v>417.39999999999992</v>
      </c>
      <c r="F461" s="38">
        <v>414.29999999999995</v>
      </c>
      <c r="G461" s="38">
        <v>412.34999999999991</v>
      </c>
      <c r="H461" s="38">
        <v>422.44999999999993</v>
      </c>
      <c r="I461" s="38">
        <v>424.4</v>
      </c>
      <c r="J461" s="38">
        <v>427.49999999999994</v>
      </c>
      <c r="K461" s="31">
        <v>421.3</v>
      </c>
      <c r="L461" s="31">
        <v>416.25</v>
      </c>
      <c r="M461" s="31">
        <v>0.55525999999999998</v>
      </c>
      <c r="N461" s="1"/>
      <c r="O461" s="1"/>
    </row>
    <row r="462" spans="1:15" ht="12.75" customHeight="1">
      <c r="A462" s="33">
        <v>452</v>
      </c>
      <c r="B462" s="58" t="s">
        <v>230</v>
      </c>
      <c r="C462" s="31">
        <v>3271.95</v>
      </c>
      <c r="D462" s="38">
        <v>3287.2999999999997</v>
      </c>
      <c r="E462" s="38">
        <v>3249.8499999999995</v>
      </c>
      <c r="F462" s="38">
        <v>3227.7499999999995</v>
      </c>
      <c r="G462" s="38">
        <v>3190.2999999999993</v>
      </c>
      <c r="H462" s="38">
        <v>3309.3999999999996</v>
      </c>
      <c r="I462" s="38">
        <v>3346.8499999999995</v>
      </c>
      <c r="J462" s="38">
        <v>3368.95</v>
      </c>
      <c r="K462" s="31">
        <v>3324.75</v>
      </c>
      <c r="L462" s="31">
        <v>3265.2</v>
      </c>
      <c r="M462" s="31">
        <v>14.074310000000001</v>
      </c>
      <c r="N462" s="1"/>
      <c r="O462" s="1"/>
    </row>
    <row r="463" spans="1:15" ht="12.75" customHeight="1">
      <c r="A463" s="33">
        <v>453</v>
      </c>
      <c r="B463" s="58" t="s">
        <v>538</v>
      </c>
      <c r="C463" s="31">
        <v>2414.15</v>
      </c>
      <c r="D463" s="38">
        <v>2403.5333333333333</v>
      </c>
      <c r="E463" s="38">
        <v>2384.0666666666666</v>
      </c>
      <c r="F463" s="38">
        <v>2353.9833333333331</v>
      </c>
      <c r="G463" s="38">
        <v>2334.5166666666664</v>
      </c>
      <c r="H463" s="38">
        <v>2433.6166666666668</v>
      </c>
      <c r="I463" s="38">
        <v>2453.083333333333</v>
      </c>
      <c r="J463" s="38">
        <v>2483.166666666667</v>
      </c>
      <c r="K463" s="31">
        <v>2423</v>
      </c>
      <c r="L463" s="31">
        <v>2373.4499999999998</v>
      </c>
      <c r="M463" s="31">
        <v>9.1340000000000005E-2</v>
      </c>
      <c r="N463" s="1"/>
      <c r="O463" s="1"/>
    </row>
    <row r="464" spans="1:15" ht="12.75" customHeight="1">
      <c r="A464" s="33">
        <v>454</v>
      </c>
      <c r="B464" s="58" t="s">
        <v>231</v>
      </c>
      <c r="C464" s="31">
        <v>1147.1500000000001</v>
      </c>
      <c r="D464" s="38">
        <v>1147.5666666666668</v>
      </c>
      <c r="E464" s="38">
        <v>1135.1833333333336</v>
      </c>
      <c r="F464" s="38">
        <v>1123.2166666666667</v>
      </c>
      <c r="G464" s="38">
        <v>1110.8333333333335</v>
      </c>
      <c r="H464" s="38">
        <v>1159.5333333333338</v>
      </c>
      <c r="I464" s="38">
        <v>1171.916666666667</v>
      </c>
      <c r="J464" s="38">
        <v>1183.8833333333339</v>
      </c>
      <c r="K464" s="31">
        <v>1159.95</v>
      </c>
      <c r="L464" s="31">
        <v>1135.5999999999999</v>
      </c>
      <c r="M464" s="31">
        <v>20.88505</v>
      </c>
      <c r="N464" s="1"/>
      <c r="O464" s="1"/>
    </row>
    <row r="465" spans="1:15" ht="12.75" customHeight="1">
      <c r="A465" s="33">
        <v>455</v>
      </c>
      <c r="B465" s="58" t="s">
        <v>539</v>
      </c>
      <c r="C465" s="31">
        <v>703.85</v>
      </c>
      <c r="D465" s="38">
        <v>707.9</v>
      </c>
      <c r="E465" s="38">
        <v>698.4</v>
      </c>
      <c r="F465" s="38">
        <v>692.95</v>
      </c>
      <c r="G465" s="38">
        <v>683.45</v>
      </c>
      <c r="H465" s="38">
        <v>713.34999999999991</v>
      </c>
      <c r="I465" s="38">
        <v>722.84999999999991</v>
      </c>
      <c r="J465" s="38">
        <v>728.29999999999984</v>
      </c>
      <c r="K465" s="31">
        <v>717.4</v>
      </c>
      <c r="L465" s="31">
        <v>702.45</v>
      </c>
      <c r="M465" s="31">
        <v>1.7934300000000001</v>
      </c>
      <c r="N465" s="1"/>
      <c r="O465" s="1"/>
    </row>
    <row r="466" spans="1:15" ht="12.75" customHeight="1">
      <c r="A466" s="33">
        <v>456</v>
      </c>
      <c r="B466" s="58" t="s">
        <v>541</v>
      </c>
      <c r="C466" s="31">
        <v>2286.75</v>
      </c>
      <c r="D466" s="38">
        <v>2278.9166666666665</v>
      </c>
      <c r="E466" s="38">
        <v>2267.833333333333</v>
      </c>
      <c r="F466" s="38">
        <v>2248.9166666666665</v>
      </c>
      <c r="G466" s="38">
        <v>2237.833333333333</v>
      </c>
      <c r="H466" s="38">
        <v>2297.833333333333</v>
      </c>
      <c r="I466" s="38">
        <v>2308.9166666666661</v>
      </c>
      <c r="J466" s="38">
        <v>2327.833333333333</v>
      </c>
      <c r="K466" s="31">
        <v>2290</v>
      </c>
      <c r="L466" s="31">
        <v>2260</v>
      </c>
      <c r="M466" s="31">
        <v>0.14509</v>
      </c>
      <c r="N466" s="1"/>
      <c r="O466" s="1"/>
    </row>
    <row r="467" spans="1:15" ht="12.75" customHeight="1">
      <c r="A467" s="33">
        <v>457</v>
      </c>
      <c r="B467" s="58" t="s">
        <v>303</v>
      </c>
      <c r="C467" s="31">
        <v>3141.05</v>
      </c>
      <c r="D467" s="38">
        <v>3155.3333333333335</v>
      </c>
      <c r="E467" s="38">
        <v>3110.7166666666672</v>
      </c>
      <c r="F467" s="38">
        <v>3080.3833333333337</v>
      </c>
      <c r="G467" s="38">
        <v>3035.7666666666673</v>
      </c>
      <c r="H467" s="38">
        <v>3185.666666666667</v>
      </c>
      <c r="I467" s="38">
        <v>3230.2833333333328</v>
      </c>
      <c r="J467" s="38">
        <v>3260.6166666666668</v>
      </c>
      <c r="K467" s="31">
        <v>3199.95</v>
      </c>
      <c r="L467" s="31">
        <v>3125</v>
      </c>
      <c r="M467" s="31">
        <v>1.1281699999999999</v>
      </c>
      <c r="N467" s="1"/>
      <c r="O467" s="1"/>
    </row>
    <row r="468" spans="1:15" ht="12.75" customHeight="1">
      <c r="A468" s="33">
        <v>458</v>
      </c>
      <c r="B468" s="58" t="s">
        <v>542</v>
      </c>
      <c r="C468" s="31">
        <v>3387.9</v>
      </c>
      <c r="D468" s="38">
        <v>3366.4333333333329</v>
      </c>
      <c r="E468" s="38">
        <v>3329.516666666666</v>
      </c>
      <c r="F468" s="38">
        <v>3271.1333333333332</v>
      </c>
      <c r="G468" s="38">
        <v>3234.2166666666662</v>
      </c>
      <c r="H468" s="38">
        <v>3424.8166666666657</v>
      </c>
      <c r="I468" s="38">
        <v>3461.7333333333327</v>
      </c>
      <c r="J468" s="38">
        <v>3520.1166666666654</v>
      </c>
      <c r="K468" s="31">
        <v>3403.35</v>
      </c>
      <c r="L468" s="31">
        <v>3308.05</v>
      </c>
      <c r="M468" s="31">
        <v>0.88048999999999999</v>
      </c>
      <c r="N468" s="1"/>
      <c r="O468" s="1"/>
    </row>
    <row r="469" spans="1:15" ht="12.75" customHeight="1">
      <c r="A469" s="33">
        <v>459</v>
      </c>
      <c r="B469" s="58" t="s">
        <v>232</v>
      </c>
      <c r="C469" s="31">
        <v>3045.55</v>
      </c>
      <c r="D469" s="38">
        <v>3076.9333333333329</v>
      </c>
      <c r="E469" s="38">
        <v>2998.8666666666659</v>
      </c>
      <c r="F469" s="38">
        <v>2952.1833333333329</v>
      </c>
      <c r="G469" s="38">
        <v>2874.1166666666659</v>
      </c>
      <c r="H469" s="38">
        <v>3123.6166666666659</v>
      </c>
      <c r="I469" s="38">
        <v>3201.6833333333325</v>
      </c>
      <c r="J469" s="38">
        <v>3248.3666666666659</v>
      </c>
      <c r="K469" s="31">
        <v>3155</v>
      </c>
      <c r="L469" s="31">
        <v>3030.25</v>
      </c>
      <c r="M469" s="31">
        <v>17.772200000000002</v>
      </c>
      <c r="N469" s="1"/>
      <c r="O469" s="1"/>
    </row>
    <row r="470" spans="1:15" ht="12.75" customHeight="1">
      <c r="A470" s="33">
        <v>460</v>
      </c>
      <c r="B470" s="58" t="s">
        <v>896</v>
      </c>
      <c r="C470" s="31">
        <v>431.3</v>
      </c>
      <c r="D470" s="38">
        <v>432.5333333333333</v>
      </c>
      <c r="E470" s="38">
        <v>427.86666666666662</v>
      </c>
      <c r="F470" s="38">
        <v>424.43333333333334</v>
      </c>
      <c r="G470" s="38">
        <v>419.76666666666665</v>
      </c>
      <c r="H470" s="38">
        <v>435.96666666666658</v>
      </c>
      <c r="I470" s="38">
        <v>440.63333333333333</v>
      </c>
      <c r="J470" s="38">
        <v>444.06666666666655</v>
      </c>
      <c r="K470" s="31">
        <v>437.2</v>
      </c>
      <c r="L470" s="31">
        <v>429.1</v>
      </c>
      <c r="M470" s="31">
        <v>0.59238999999999997</v>
      </c>
      <c r="N470" s="1"/>
      <c r="O470" s="1"/>
    </row>
    <row r="471" spans="1:15" ht="12.75" customHeight="1">
      <c r="A471" s="33">
        <v>461</v>
      </c>
      <c r="B471" s="58" t="s">
        <v>233</v>
      </c>
      <c r="C471" s="31">
        <v>1911.95</v>
      </c>
      <c r="D471" s="38">
        <v>1906.5166666666667</v>
      </c>
      <c r="E471" s="38">
        <v>1893.6333333333332</v>
      </c>
      <c r="F471" s="38">
        <v>1875.3166666666666</v>
      </c>
      <c r="G471" s="38">
        <v>1862.4333333333332</v>
      </c>
      <c r="H471" s="38">
        <v>1924.8333333333333</v>
      </c>
      <c r="I471" s="38">
        <v>1937.7166666666669</v>
      </c>
      <c r="J471" s="38">
        <v>1956.0333333333333</v>
      </c>
      <c r="K471" s="31">
        <v>1919.4</v>
      </c>
      <c r="L471" s="31">
        <v>1888.2</v>
      </c>
      <c r="M471" s="31">
        <v>1.9498599999999999</v>
      </c>
      <c r="N471" s="1"/>
      <c r="O471" s="1"/>
    </row>
    <row r="472" spans="1:15" ht="12.75" customHeight="1">
      <c r="A472" s="33">
        <v>462</v>
      </c>
      <c r="B472" s="58" t="s">
        <v>301</v>
      </c>
      <c r="C472" s="31">
        <v>619.04999999999995</v>
      </c>
      <c r="D472" s="38">
        <v>622.98333333333323</v>
      </c>
      <c r="E472" s="38">
        <v>608.46666666666647</v>
      </c>
      <c r="F472" s="38">
        <v>597.88333333333321</v>
      </c>
      <c r="G472" s="38">
        <v>583.36666666666645</v>
      </c>
      <c r="H472" s="38">
        <v>633.56666666666649</v>
      </c>
      <c r="I472" s="38">
        <v>648.08333333333314</v>
      </c>
      <c r="J472" s="38">
        <v>658.66666666666652</v>
      </c>
      <c r="K472" s="31">
        <v>637.5</v>
      </c>
      <c r="L472" s="31">
        <v>612.4</v>
      </c>
      <c r="M472" s="31">
        <v>4.4663199999999996</v>
      </c>
      <c r="N472" s="1"/>
      <c r="O472" s="1"/>
    </row>
    <row r="473" spans="1:15" ht="12.75" customHeight="1">
      <c r="A473" s="33">
        <v>463</v>
      </c>
      <c r="B473" s="58" t="s">
        <v>234</v>
      </c>
      <c r="C473" s="31">
        <v>1676.65</v>
      </c>
      <c r="D473" s="38">
        <v>1687.8666666666668</v>
      </c>
      <c r="E473" s="38">
        <v>1657.7833333333335</v>
      </c>
      <c r="F473" s="38">
        <v>1638.9166666666667</v>
      </c>
      <c r="G473" s="38">
        <v>1608.8333333333335</v>
      </c>
      <c r="H473" s="38">
        <v>1706.7333333333336</v>
      </c>
      <c r="I473" s="38">
        <v>1736.8166666666666</v>
      </c>
      <c r="J473" s="38">
        <v>1755.6833333333336</v>
      </c>
      <c r="K473" s="31">
        <v>1717.95</v>
      </c>
      <c r="L473" s="31">
        <v>1669</v>
      </c>
      <c r="M473" s="31">
        <v>2.9930500000000002</v>
      </c>
      <c r="N473" s="1"/>
      <c r="O473" s="1"/>
    </row>
    <row r="474" spans="1:15" ht="12.75" customHeight="1">
      <c r="A474" s="33">
        <v>464</v>
      </c>
      <c r="B474" s="58" t="s">
        <v>302</v>
      </c>
      <c r="C474" s="31">
        <v>33.450000000000003</v>
      </c>
      <c r="D474" s="38">
        <v>33.549999999999997</v>
      </c>
      <c r="E474" s="38">
        <v>33.199999999999996</v>
      </c>
      <c r="F474" s="38">
        <v>32.949999999999996</v>
      </c>
      <c r="G474" s="38">
        <v>32.599999999999994</v>
      </c>
      <c r="H474" s="38">
        <v>33.799999999999997</v>
      </c>
      <c r="I474" s="38">
        <v>34.149999999999991</v>
      </c>
      <c r="J474" s="38">
        <v>34.4</v>
      </c>
      <c r="K474" s="31">
        <v>33.9</v>
      </c>
      <c r="L474" s="31">
        <v>33.299999999999997</v>
      </c>
      <c r="M474" s="31">
        <v>55.836500000000001</v>
      </c>
      <c r="N474" s="1"/>
      <c r="O474" s="1"/>
    </row>
    <row r="475" spans="1:15" ht="12.75" customHeight="1">
      <c r="A475" s="33">
        <v>465</v>
      </c>
      <c r="B475" s="58" t="s">
        <v>545</v>
      </c>
      <c r="C475" s="31">
        <v>401.1</v>
      </c>
      <c r="D475" s="38">
        <v>402.4666666666667</v>
      </c>
      <c r="E475" s="38">
        <v>396.73333333333341</v>
      </c>
      <c r="F475" s="38">
        <v>392.36666666666673</v>
      </c>
      <c r="G475" s="38">
        <v>386.63333333333344</v>
      </c>
      <c r="H475" s="38">
        <v>406.83333333333337</v>
      </c>
      <c r="I475" s="38">
        <v>412.56666666666672</v>
      </c>
      <c r="J475" s="38">
        <v>416.93333333333334</v>
      </c>
      <c r="K475" s="31">
        <v>408.2</v>
      </c>
      <c r="L475" s="31">
        <v>398.1</v>
      </c>
      <c r="M475" s="31">
        <v>2.5698400000000001</v>
      </c>
      <c r="N475" s="1"/>
      <c r="O475" s="1"/>
    </row>
    <row r="476" spans="1:15" ht="12.75" customHeight="1">
      <c r="A476" s="33">
        <v>466</v>
      </c>
      <c r="B476" s="58" t="s">
        <v>544</v>
      </c>
      <c r="C476" s="31">
        <v>278.55</v>
      </c>
      <c r="D476" s="38">
        <v>279.68333333333334</v>
      </c>
      <c r="E476" s="38">
        <v>276.66666666666669</v>
      </c>
      <c r="F476" s="38">
        <v>274.78333333333336</v>
      </c>
      <c r="G476" s="38">
        <v>271.76666666666671</v>
      </c>
      <c r="H476" s="38">
        <v>281.56666666666666</v>
      </c>
      <c r="I476" s="38">
        <v>284.58333333333331</v>
      </c>
      <c r="J476" s="38">
        <v>286.46666666666664</v>
      </c>
      <c r="K476" s="31">
        <v>282.7</v>
      </c>
      <c r="L476" s="31">
        <v>277.8</v>
      </c>
      <c r="M476" s="31">
        <v>3.9619399999999998</v>
      </c>
      <c r="N476" s="1"/>
      <c r="O476" s="1"/>
    </row>
    <row r="477" spans="1:15" ht="12.75" customHeight="1">
      <c r="A477" s="33">
        <v>467</v>
      </c>
      <c r="B477" s="58" t="s">
        <v>533</v>
      </c>
      <c r="C477" s="31">
        <v>753.7</v>
      </c>
      <c r="D477" s="38">
        <v>750</v>
      </c>
      <c r="E477" s="38">
        <v>745</v>
      </c>
      <c r="F477" s="38">
        <v>736.3</v>
      </c>
      <c r="G477" s="38">
        <v>731.3</v>
      </c>
      <c r="H477" s="38">
        <v>758.7</v>
      </c>
      <c r="I477" s="38">
        <v>763.7</v>
      </c>
      <c r="J477" s="38">
        <v>772.40000000000009</v>
      </c>
      <c r="K477" s="31">
        <v>755</v>
      </c>
      <c r="L477" s="31">
        <v>741.3</v>
      </c>
      <c r="M477" s="31">
        <v>0.50499000000000005</v>
      </c>
      <c r="N477" s="1"/>
      <c r="O477" s="1"/>
    </row>
    <row r="478" spans="1:15" ht="12.75" customHeight="1">
      <c r="A478" s="33">
        <v>468</v>
      </c>
      <c r="B478" s="58" t="s">
        <v>300</v>
      </c>
      <c r="C478" s="31">
        <v>74.75</v>
      </c>
      <c r="D478" s="38">
        <v>74.483333333333334</v>
      </c>
      <c r="E478" s="38">
        <v>72.466666666666669</v>
      </c>
      <c r="F478" s="38">
        <v>70.183333333333337</v>
      </c>
      <c r="G478" s="38">
        <v>68.166666666666671</v>
      </c>
      <c r="H478" s="38">
        <v>76.766666666666666</v>
      </c>
      <c r="I478" s="38">
        <v>78.783333333333346</v>
      </c>
      <c r="J478" s="38">
        <v>81.066666666666663</v>
      </c>
      <c r="K478" s="31">
        <v>76.5</v>
      </c>
      <c r="L478" s="31">
        <v>72.2</v>
      </c>
      <c r="M478" s="31">
        <v>44.71031</v>
      </c>
      <c r="N478" s="1"/>
      <c r="O478" s="1"/>
    </row>
    <row r="479" spans="1:15" ht="12.75" customHeight="1">
      <c r="A479" s="33">
        <v>469</v>
      </c>
      <c r="B479" s="58" t="s">
        <v>534</v>
      </c>
      <c r="C479" s="31">
        <v>38.450000000000003</v>
      </c>
      <c r="D479" s="38">
        <v>38.733333333333334</v>
      </c>
      <c r="E479" s="38">
        <v>37.966666666666669</v>
      </c>
      <c r="F479" s="38">
        <v>37.483333333333334</v>
      </c>
      <c r="G479" s="38">
        <v>36.716666666666669</v>
      </c>
      <c r="H479" s="38">
        <v>39.216666666666669</v>
      </c>
      <c r="I479" s="38">
        <v>39.983333333333334</v>
      </c>
      <c r="J479" s="38">
        <v>40.466666666666669</v>
      </c>
      <c r="K479" s="31">
        <v>39.5</v>
      </c>
      <c r="L479" s="31">
        <v>38.25</v>
      </c>
      <c r="M479" s="31">
        <v>74.609440000000006</v>
      </c>
      <c r="N479" s="1"/>
      <c r="O479" s="1"/>
    </row>
    <row r="480" spans="1:15" ht="12.75" customHeight="1">
      <c r="A480" s="33">
        <v>470</v>
      </c>
      <c r="B480" s="58" t="s">
        <v>235</v>
      </c>
      <c r="C480" s="31">
        <v>1309.25</v>
      </c>
      <c r="D480" s="38">
        <v>1316.0833333333333</v>
      </c>
      <c r="E480" s="38">
        <v>1299.4666666666665</v>
      </c>
      <c r="F480" s="38">
        <v>1289.6833333333332</v>
      </c>
      <c r="G480" s="38">
        <v>1273.0666666666664</v>
      </c>
      <c r="H480" s="38">
        <v>1325.8666666666666</v>
      </c>
      <c r="I480" s="38">
        <v>1342.4833333333333</v>
      </c>
      <c r="J480" s="38">
        <v>1352.2666666666667</v>
      </c>
      <c r="K480" s="31">
        <v>1332.7</v>
      </c>
      <c r="L480" s="31">
        <v>1306.3</v>
      </c>
      <c r="M480" s="31">
        <v>5.8800800000000004</v>
      </c>
      <c r="N480" s="1"/>
      <c r="O480" s="1"/>
    </row>
    <row r="481" spans="1:15" ht="12.75" customHeight="1">
      <c r="A481" s="33">
        <v>471</v>
      </c>
      <c r="B481" s="58" t="s">
        <v>236</v>
      </c>
      <c r="C481" s="31">
        <v>1483.25</v>
      </c>
      <c r="D481" s="38">
        <v>1487.3500000000001</v>
      </c>
      <c r="E481" s="38">
        <v>1465.9500000000003</v>
      </c>
      <c r="F481" s="38">
        <v>1448.65</v>
      </c>
      <c r="G481" s="38">
        <v>1427.2500000000002</v>
      </c>
      <c r="H481" s="38">
        <v>1504.6500000000003</v>
      </c>
      <c r="I481" s="38">
        <v>1526.0500000000004</v>
      </c>
      <c r="J481" s="38">
        <v>1543.3500000000004</v>
      </c>
      <c r="K481" s="31">
        <v>1508.75</v>
      </c>
      <c r="L481" s="31">
        <v>1470.05</v>
      </c>
      <c r="M481" s="31">
        <v>2.6608200000000002</v>
      </c>
      <c r="N481" s="1"/>
      <c r="O481" s="1"/>
    </row>
    <row r="482" spans="1:15" ht="12.75" customHeight="1">
      <c r="A482" s="33">
        <v>472</v>
      </c>
      <c r="B482" s="58" t="s">
        <v>546</v>
      </c>
      <c r="C482" s="31">
        <v>28.55</v>
      </c>
      <c r="D482" s="38">
        <v>28.733333333333334</v>
      </c>
      <c r="E482" s="38">
        <v>28.06666666666667</v>
      </c>
      <c r="F482" s="38">
        <v>27.583333333333336</v>
      </c>
      <c r="G482" s="38">
        <v>26.916666666666671</v>
      </c>
      <c r="H482" s="38">
        <v>29.216666666666669</v>
      </c>
      <c r="I482" s="38">
        <v>29.883333333333333</v>
      </c>
      <c r="J482" s="38">
        <v>30.366666666666667</v>
      </c>
      <c r="K482" s="31">
        <v>29.4</v>
      </c>
      <c r="L482" s="31">
        <v>28.25</v>
      </c>
      <c r="M482" s="31">
        <v>137.60079999999999</v>
      </c>
      <c r="N482" s="1"/>
      <c r="O482" s="1"/>
    </row>
    <row r="483" spans="1:15" ht="12.75" customHeight="1">
      <c r="A483" s="33">
        <v>473</v>
      </c>
      <c r="B483" s="31" t="s">
        <v>547</v>
      </c>
      <c r="C483" s="38">
        <v>432</v>
      </c>
      <c r="D483" s="38">
        <v>434.2833333333333</v>
      </c>
      <c r="E483" s="38">
        <v>427.71666666666658</v>
      </c>
      <c r="F483" s="38">
        <v>423.43333333333328</v>
      </c>
      <c r="G483" s="38">
        <v>416.86666666666656</v>
      </c>
      <c r="H483" s="38">
        <v>438.56666666666661</v>
      </c>
      <c r="I483" s="38">
        <v>445.13333333333333</v>
      </c>
      <c r="J483" s="31">
        <v>449.41666666666663</v>
      </c>
      <c r="K483" s="31">
        <v>440.85</v>
      </c>
      <c r="L483" s="31">
        <v>430</v>
      </c>
      <c r="M483" s="58">
        <v>1.20556</v>
      </c>
      <c r="N483" s="1"/>
      <c r="O483" s="1"/>
    </row>
    <row r="484" spans="1:15" ht="12.75" customHeight="1">
      <c r="A484" s="33">
        <v>474</v>
      </c>
      <c r="B484" s="31" t="s">
        <v>237</v>
      </c>
      <c r="C484" s="38">
        <v>8351.35</v>
      </c>
      <c r="D484" s="38">
        <v>8373.9333333333343</v>
      </c>
      <c r="E484" s="38">
        <v>8313.4166666666679</v>
      </c>
      <c r="F484" s="38">
        <v>8275.4833333333336</v>
      </c>
      <c r="G484" s="38">
        <v>8214.9666666666672</v>
      </c>
      <c r="H484" s="38">
        <v>8411.8666666666686</v>
      </c>
      <c r="I484" s="38">
        <v>8472.383333333335</v>
      </c>
      <c r="J484" s="31">
        <v>8510.3166666666693</v>
      </c>
      <c r="K484" s="31">
        <v>8434.4500000000007</v>
      </c>
      <c r="L484" s="31">
        <v>8336</v>
      </c>
      <c r="M484" s="58">
        <v>1.73234</v>
      </c>
      <c r="N484" s="1"/>
      <c r="O484" s="1"/>
    </row>
    <row r="485" spans="1:15" ht="12.75" customHeight="1">
      <c r="A485" s="33">
        <v>475</v>
      </c>
      <c r="B485" s="31" t="s">
        <v>304</v>
      </c>
      <c r="C485" s="31">
        <v>81</v>
      </c>
      <c r="D485" s="38">
        <v>81.183333333333337</v>
      </c>
      <c r="E485" s="38">
        <v>80.01666666666668</v>
      </c>
      <c r="F485" s="38">
        <v>79.033333333333346</v>
      </c>
      <c r="G485" s="38">
        <v>77.866666666666688</v>
      </c>
      <c r="H485" s="38">
        <v>82.166666666666671</v>
      </c>
      <c r="I485" s="38">
        <v>83.333333333333329</v>
      </c>
      <c r="J485" s="38">
        <v>84.316666666666663</v>
      </c>
      <c r="K485" s="31">
        <v>82.35</v>
      </c>
      <c r="L485" s="31">
        <v>80.2</v>
      </c>
      <c r="M485" s="31">
        <v>206.17893000000001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575.79999999999995</v>
      </c>
      <c r="D486" s="38">
        <v>574.06666666666661</v>
      </c>
      <c r="E486" s="38">
        <v>567.23333333333323</v>
      </c>
      <c r="F486" s="38">
        <v>558.66666666666663</v>
      </c>
      <c r="G486" s="38">
        <v>551.83333333333326</v>
      </c>
      <c r="H486" s="38">
        <v>582.63333333333321</v>
      </c>
      <c r="I486" s="38">
        <v>589.4666666666667</v>
      </c>
      <c r="J486" s="31">
        <v>598.03333333333319</v>
      </c>
      <c r="K486" s="31">
        <v>580.9</v>
      </c>
      <c r="L486" s="31">
        <v>565.5</v>
      </c>
      <c r="M486" s="58">
        <v>3.7904399999999998</v>
      </c>
      <c r="N486" s="1"/>
      <c r="O486" s="1"/>
    </row>
    <row r="487" spans="1:15" ht="12.75" customHeight="1">
      <c r="A487" s="33">
        <v>477</v>
      </c>
      <c r="B487" s="31" t="s">
        <v>238</v>
      </c>
      <c r="C487" s="31">
        <v>660.1</v>
      </c>
      <c r="D487" s="38">
        <v>661.81666666666661</v>
      </c>
      <c r="E487" s="38">
        <v>657.13333333333321</v>
      </c>
      <c r="F487" s="38">
        <v>654.16666666666663</v>
      </c>
      <c r="G487" s="38">
        <v>649.48333333333323</v>
      </c>
      <c r="H487" s="38">
        <v>664.78333333333319</v>
      </c>
      <c r="I487" s="38">
        <v>669.46666666666658</v>
      </c>
      <c r="J487" s="38">
        <v>672.43333333333317</v>
      </c>
      <c r="K487" s="31">
        <v>666.5</v>
      </c>
      <c r="L487" s="31">
        <v>658.85</v>
      </c>
      <c r="M487" s="31">
        <v>15.32305</v>
      </c>
      <c r="N487" s="1"/>
      <c r="O487" s="1"/>
    </row>
    <row r="488" spans="1:15" ht="12.75" customHeight="1">
      <c r="A488" s="33">
        <v>478</v>
      </c>
      <c r="B488" s="31" t="s">
        <v>549</v>
      </c>
      <c r="C488" s="38">
        <v>792.6</v>
      </c>
      <c r="D488" s="38">
        <v>795.51666666666677</v>
      </c>
      <c r="E488" s="38">
        <v>783.08333333333348</v>
      </c>
      <c r="F488" s="38">
        <v>773.56666666666672</v>
      </c>
      <c r="G488" s="38">
        <v>761.13333333333344</v>
      </c>
      <c r="H488" s="38">
        <v>805.03333333333353</v>
      </c>
      <c r="I488" s="38">
        <v>817.4666666666667</v>
      </c>
      <c r="J488" s="38">
        <v>826.98333333333358</v>
      </c>
      <c r="K488" s="31">
        <v>807.95</v>
      </c>
      <c r="L488" s="31">
        <v>786</v>
      </c>
      <c r="M488" s="31">
        <v>1.10938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304.05</v>
      </c>
      <c r="D489" s="38">
        <v>306.20000000000005</v>
      </c>
      <c r="E489" s="38">
        <v>300.55000000000007</v>
      </c>
      <c r="F489" s="38">
        <v>297.05</v>
      </c>
      <c r="G489" s="38">
        <v>291.40000000000003</v>
      </c>
      <c r="H489" s="38">
        <v>309.7000000000001</v>
      </c>
      <c r="I489" s="38">
        <v>315.35000000000008</v>
      </c>
      <c r="J489" s="38">
        <v>318.85000000000014</v>
      </c>
      <c r="K489" s="31">
        <v>311.85000000000002</v>
      </c>
      <c r="L489" s="31">
        <v>302.7</v>
      </c>
      <c r="M489" s="31">
        <v>1.4510400000000001</v>
      </c>
      <c r="N489" s="1"/>
      <c r="O489" s="1"/>
    </row>
    <row r="490" spans="1:15" ht="12.75" customHeight="1">
      <c r="A490" s="33">
        <v>480</v>
      </c>
      <c r="B490" s="31" t="s">
        <v>555</v>
      </c>
      <c r="C490" s="38">
        <v>349.5</v>
      </c>
      <c r="D490" s="38">
        <v>350.4666666666667</v>
      </c>
      <c r="E490" s="38">
        <v>346.93333333333339</v>
      </c>
      <c r="F490" s="38">
        <v>344.36666666666667</v>
      </c>
      <c r="G490" s="38">
        <v>340.83333333333337</v>
      </c>
      <c r="H490" s="38">
        <v>353.03333333333342</v>
      </c>
      <c r="I490" s="38">
        <v>356.56666666666672</v>
      </c>
      <c r="J490" s="38">
        <v>359.13333333333344</v>
      </c>
      <c r="K490" s="31">
        <v>354</v>
      </c>
      <c r="L490" s="31">
        <v>347.9</v>
      </c>
      <c r="M490" s="31">
        <v>1.01953</v>
      </c>
      <c r="N490" s="1"/>
      <c r="O490" s="1"/>
    </row>
    <row r="491" spans="1:15" ht="12.75" customHeight="1">
      <c r="A491" s="33">
        <v>481</v>
      </c>
      <c r="B491" s="58" t="s">
        <v>305</v>
      </c>
      <c r="C491" s="31">
        <v>812.25</v>
      </c>
      <c r="D491" s="38">
        <v>815.43333333333339</v>
      </c>
      <c r="E491" s="38">
        <v>803.81666666666683</v>
      </c>
      <c r="F491" s="38">
        <v>795.38333333333344</v>
      </c>
      <c r="G491" s="38">
        <v>783.76666666666688</v>
      </c>
      <c r="H491" s="38">
        <v>823.86666666666679</v>
      </c>
      <c r="I491" s="38">
        <v>835.48333333333335</v>
      </c>
      <c r="J491" s="38">
        <v>843.91666666666674</v>
      </c>
      <c r="K491" s="31">
        <v>827.05</v>
      </c>
      <c r="L491" s="31">
        <v>807</v>
      </c>
      <c r="M491" s="31">
        <v>11.681509999999999</v>
      </c>
      <c r="N491" s="1"/>
      <c r="O491" s="1"/>
    </row>
    <row r="492" spans="1:15" ht="12.75" customHeight="1">
      <c r="A492" s="33">
        <v>482</v>
      </c>
      <c r="B492" s="58" t="s">
        <v>239</v>
      </c>
      <c r="C492" s="38">
        <v>282.25</v>
      </c>
      <c r="D492" s="38">
        <v>281.90000000000003</v>
      </c>
      <c r="E492" s="38">
        <v>279.90000000000009</v>
      </c>
      <c r="F492" s="38">
        <v>277.55000000000007</v>
      </c>
      <c r="G492" s="38">
        <v>275.55000000000013</v>
      </c>
      <c r="H492" s="38">
        <v>284.25000000000006</v>
      </c>
      <c r="I492" s="38">
        <v>286.24999999999994</v>
      </c>
      <c r="J492" s="38">
        <v>288.60000000000002</v>
      </c>
      <c r="K492" s="31">
        <v>283.89999999999998</v>
      </c>
      <c r="L492" s="31">
        <v>279.55</v>
      </c>
      <c r="M492" s="31">
        <v>82.271479999999997</v>
      </c>
      <c r="N492" s="1"/>
      <c r="O492" s="1"/>
    </row>
    <row r="493" spans="1:15" ht="12.75" customHeight="1">
      <c r="A493" s="33">
        <v>483</v>
      </c>
      <c r="B493" s="58" t="s">
        <v>550</v>
      </c>
      <c r="C493" s="31">
        <v>289.89999999999998</v>
      </c>
      <c r="D493" s="38">
        <v>291.43333333333334</v>
      </c>
      <c r="E493" s="38">
        <v>285.91666666666669</v>
      </c>
      <c r="F493" s="38">
        <v>281.93333333333334</v>
      </c>
      <c r="G493" s="38">
        <v>276.41666666666669</v>
      </c>
      <c r="H493" s="38">
        <v>295.41666666666669</v>
      </c>
      <c r="I493" s="38">
        <v>300.93333333333334</v>
      </c>
      <c r="J493" s="38">
        <v>304.91666666666669</v>
      </c>
      <c r="K493" s="31">
        <v>296.95</v>
      </c>
      <c r="L493" s="31">
        <v>287.45</v>
      </c>
      <c r="M493" s="31">
        <v>6.6841200000000001</v>
      </c>
      <c r="N493" s="1"/>
      <c r="O493" s="1"/>
    </row>
    <row r="494" spans="1:15" ht="12.75" customHeight="1">
      <c r="A494" s="33">
        <v>484</v>
      </c>
      <c r="B494" s="58" t="s">
        <v>557</v>
      </c>
      <c r="C494" s="38">
        <v>468.35</v>
      </c>
      <c r="D494" s="38">
        <v>471.9666666666667</v>
      </c>
      <c r="E494" s="38">
        <v>461.98333333333341</v>
      </c>
      <c r="F494" s="38">
        <v>455.61666666666673</v>
      </c>
      <c r="G494" s="38">
        <v>445.63333333333344</v>
      </c>
      <c r="H494" s="38">
        <v>478.33333333333337</v>
      </c>
      <c r="I494" s="38">
        <v>488.31666666666672</v>
      </c>
      <c r="J494" s="38">
        <v>494.68333333333334</v>
      </c>
      <c r="K494" s="31">
        <v>481.95</v>
      </c>
      <c r="L494" s="31">
        <v>465.6</v>
      </c>
      <c r="M494" s="31">
        <v>0.78756000000000004</v>
      </c>
      <c r="N494" s="1"/>
      <c r="O494" s="1"/>
    </row>
    <row r="495" spans="1:15" ht="12.75" customHeight="1">
      <c r="A495" s="33">
        <v>485</v>
      </c>
      <c r="B495" s="58" t="s">
        <v>558</v>
      </c>
      <c r="C495" s="38">
        <v>1810.35</v>
      </c>
      <c r="D495" s="38">
        <v>1815.7833333333335</v>
      </c>
      <c r="E495" s="38">
        <v>1800.616666666667</v>
      </c>
      <c r="F495" s="38">
        <v>1790.8833333333334</v>
      </c>
      <c r="G495" s="38">
        <v>1775.7166666666669</v>
      </c>
      <c r="H495" s="38">
        <v>1825.5166666666671</v>
      </c>
      <c r="I495" s="38">
        <v>1840.6833333333336</v>
      </c>
      <c r="J495" s="38">
        <v>1850.4166666666672</v>
      </c>
      <c r="K495" s="31">
        <v>1830.95</v>
      </c>
      <c r="L495" s="31">
        <v>1806.05</v>
      </c>
      <c r="M495" s="31">
        <v>0.53276000000000001</v>
      </c>
      <c r="N495" s="1"/>
      <c r="O495" s="1"/>
    </row>
    <row r="496" spans="1:15" ht="12.75" customHeight="1">
      <c r="A496" s="33">
        <v>486</v>
      </c>
      <c r="B496" s="58" t="s">
        <v>552</v>
      </c>
      <c r="C496" s="38">
        <v>596.4</v>
      </c>
      <c r="D496" s="38">
        <v>599.01666666666677</v>
      </c>
      <c r="E496" s="38">
        <v>584.03333333333353</v>
      </c>
      <c r="F496" s="38">
        <v>571.66666666666674</v>
      </c>
      <c r="G496" s="38">
        <v>556.68333333333351</v>
      </c>
      <c r="H496" s="38">
        <v>611.38333333333355</v>
      </c>
      <c r="I496" s="38">
        <v>626.3666666666669</v>
      </c>
      <c r="J496" s="38">
        <v>638.73333333333358</v>
      </c>
      <c r="K496" s="31">
        <v>614</v>
      </c>
      <c r="L496" s="31">
        <v>586.65</v>
      </c>
      <c r="M496" s="31">
        <v>3.4994800000000001</v>
      </c>
      <c r="N496" s="1"/>
      <c r="O496" s="1"/>
    </row>
    <row r="497" spans="1:15" ht="12.75" customHeight="1">
      <c r="A497" s="33">
        <v>487</v>
      </c>
      <c r="B497" s="58" t="s">
        <v>551</v>
      </c>
      <c r="C497" s="38">
        <v>2163.9</v>
      </c>
      <c r="D497" s="38">
        <v>2174.6166666666668</v>
      </c>
      <c r="E497" s="38">
        <v>2139.2833333333338</v>
      </c>
      <c r="F497" s="38">
        <v>2114.666666666667</v>
      </c>
      <c r="G497" s="38">
        <v>2079.3333333333339</v>
      </c>
      <c r="H497" s="38">
        <v>2199.2333333333336</v>
      </c>
      <c r="I497" s="38">
        <v>2234.5666666666666</v>
      </c>
      <c r="J497" s="38">
        <v>2259.1833333333334</v>
      </c>
      <c r="K497" s="31">
        <v>2209.9499999999998</v>
      </c>
      <c r="L497" s="31">
        <v>2150</v>
      </c>
      <c r="M497" s="31">
        <v>0.11099000000000001</v>
      </c>
      <c r="N497" s="1"/>
      <c r="O497" s="1"/>
    </row>
    <row r="498" spans="1:15" ht="12.75" customHeight="1">
      <c r="A498" s="33">
        <v>488</v>
      </c>
      <c r="B498" s="58" t="s">
        <v>240</v>
      </c>
      <c r="C498" s="38">
        <v>758.05</v>
      </c>
      <c r="D498" s="38">
        <v>757.83333333333337</v>
      </c>
      <c r="E498" s="38">
        <v>753.2166666666667</v>
      </c>
      <c r="F498" s="38">
        <v>748.38333333333333</v>
      </c>
      <c r="G498" s="38">
        <v>743.76666666666665</v>
      </c>
      <c r="H498" s="38">
        <v>762.66666666666674</v>
      </c>
      <c r="I498" s="38">
        <v>767.2833333333333</v>
      </c>
      <c r="J498" s="38">
        <v>772.11666666666679</v>
      </c>
      <c r="K498" s="31">
        <v>762.45</v>
      </c>
      <c r="L498" s="31">
        <v>753</v>
      </c>
      <c r="M498" s="31">
        <v>5.4573400000000003</v>
      </c>
      <c r="N498" s="1"/>
      <c r="O498" s="1"/>
    </row>
    <row r="499" spans="1:15" ht="12.75" customHeight="1">
      <c r="A499" s="33">
        <v>489</v>
      </c>
      <c r="B499" s="58" t="s">
        <v>554</v>
      </c>
      <c r="C499" s="38">
        <v>361.85</v>
      </c>
      <c r="D499" s="38">
        <v>363.61666666666662</v>
      </c>
      <c r="E499" s="38">
        <v>357.33333333333326</v>
      </c>
      <c r="F499" s="38">
        <v>352.81666666666666</v>
      </c>
      <c r="G499" s="38">
        <v>346.5333333333333</v>
      </c>
      <c r="H499" s="38">
        <v>368.13333333333321</v>
      </c>
      <c r="I499" s="38">
        <v>374.41666666666663</v>
      </c>
      <c r="J499" s="38">
        <v>378.93333333333317</v>
      </c>
      <c r="K499" s="31">
        <v>369.9</v>
      </c>
      <c r="L499" s="31">
        <v>359.1</v>
      </c>
      <c r="M499" s="31">
        <v>2.1375000000000002</v>
      </c>
      <c r="N499" s="1"/>
      <c r="O499" s="1"/>
    </row>
    <row r="500" spans="1:15" ht="12.75" customHeight="1">
      <c r="A500" s="33">
        <v>490</v>
      </c>
      <c r="B500" s="58" t="s">
        <v>559</v>
      </c>
      <c r="C500" s="38">
        <v>307.5</v>
      </c>
      <c r="D500" s="38">
        <v>305.08333333333331</v>
      </c>
      <c r="E500" s="38">
        <v>297.66666666666663</v>
      </c>
      <c r="F500" s="38">
        <v>287.83333333333331</v>
      </c>
      <c r="G500" s="38">
        <v>280.41666666666663</v>
      </c>
      <c r="H500" s="38">
        <v>314.91666666666663</v>
      </c>
      <c r="I500" s="38">
        <v>322.33333333333326</v>
      </c>
      <c r="J500" s="38">
        <v>332.16666666666663</v>
      </c>
      <c r="K500" s="31">
        <v>312.5</v>
      </c>
      <c r="L500" s="31">
        <v>295.25</v>
      </c>
      <c r="M500" s="31">
        <v>47.916319999999999</v>
      </c>
      <c r="N500" s="1"/>
      <c r="O500" s="1"/>
    </row>
    <row r="501" spans="1:15" ht="12.75" customHeight="1">
      <c r="A501" s="33">
        <v>491</v>
      </c>
      <c r="B501" s="58" t="s">
        <v>560</v>
      </c>
      <c r="C501" s="58">
        <v>96.5</v>
      </c>
      <c r="D501" s="38">
        <v>96.883333333333326</v>
      </c>
      <c r="E501" s="38">
        <v>94.766666666666652</v>
      </c>
      <c r="F501" s="38">
        <v>93.033333333333331</v>
      </c>
      <c r="G501" s="38">
        <v>90.916666666666657</v>
      </c>
      <c r="H501" s="38">
        <v>98.616666666666646</v>
      </c>
      <c r="I501" s="38">
        <v>100.73333333333332</v>
      </c>
      <c r="J501" s="38">
        <v>102.46666666666664</v>
      </c>
      <c r="K501" s="31">
        <v>99</v>
      </c>
      <c r="L501" s="31">
        <v>95.15</v>
      </c>
      <c r="M501" s="31">
        <v>37.619289999999999</v>
      </c>
      <c r="N501" s="1"/>
      <c r="O501" s="1"/>
    </row>
    <row r="502" spans="1:15" ht="12.75" customHeight="1">
      <c r="A502" s="33">
        <v>492</v>
      </c>
      <c r="B502" s="58" t="s">
        <v>561</v>
      </c>
      <c r="C502" s="58">
        <v>861.35</v>
      </c>
      <c r="D502" s="38">
        <v>861.11666666666667</v>
      </c>
      <c r="E502" s="38">
        <v>852.73333333333335</v>
      </c>
      <c r="F502" s="38">
        <v>844.11666666666667</v>
      </c>
      <c r="G502" s="38">
        <v>835.73333333333335</v>
      </c>
      <c r="H502" s="38">
        <v>869.73333333333335</v>
      </c>
      <c r="I502" s="38">
        <v>878.11666666666679</v>
      </c>
      <c r="J502" s="38">
        <v>886.73333333333335</v>
      </c>
      <c r="K502" s="31">
        <v>869.5</v>
      </c>
      <c r="L502" s="31">
        <v>852.5</v>
      </c>
      <c r="M502" s="31">
        <v>0.46722999999999998</v>
      </c>
      <c r="N502" s="1"/>
      <c r="O502" s="1"/>
    </row>
    <row r="503" spans="1:15" ht="12.75" customHeight="1">
      <c r="A503" s="33">
        <v>493</v>
      </c>
      <c r="B503" s="58" t="s">
        <v>306</v>
      </c>
      <c r="C503" s="58">
        <v>1452.8</v>
      </c>
      <c r="D503" s="38">
        <v>1451.3</v>
      </c>
      <c r="E503" s="38">
        <v>1440.4499999999998</v>
      </c>
      <c r="F503" s="38">
        <v>1428.1</v>
      </c>
      <c r="G503" s="38">
        <v>1417.2499999999998</v>
      </c>
      <c r="H503" s="38">
        <v>1463.6499999999999</v>
      </c>
      <c r="I503" s="38">
        <v>1474.4999999999998</v>
      </c>
      <c r="J503" s="38">
        <v>1486.85</v>
      </c>
      <c r="K503" s="31">
        <v>1462.15</v>
      </c>
      <c r="L503" s="31">
        <v>1438.95</v>
      </c>
      <c r="M503" s="31">
        <v>0.29659000000000002</v>
      </c>
      <c r="N503" s="1"/>
      <c r="O503" s="1"/>
    </row>
    <row r="504" spans="1:15" ht="12.75" customHeight="1">
      <c r="A504" s="33">
        <v>494</v>
      </c>
      <c r="B504" s="58" t="s">
        <v>241</v>
      </c>
      <c r="C504" s="58">
        <v>389.95</v>
      </c>
      <c r="D504" s="38">
        <v>391.81666666666661</v>
      </c>
      <c r="E504" s="38">
        <v>387.78333333333319</v>
      </c>
      <c r="F504" s="38">
        <v>385.61666666666656</v>
      </c>
      <c r="G504" s="38">
        <v>381.58333333333314</v>
      </c>
      <c r="H504" s="38">
        <v>393.98333333333323</v>
      </c>
      <c r="I504" s="38">
        <v>398.01666666666665</v>
      </c>
      <c r="J504" s="38">
        <v>400.18333333333328</v>
      </c>
      <c r="K504" s="31">
        <v>395.85</v>
      </c>
      <c r="L504" s="31">
        <v>389.65</v>
      </c>
      <c r="M504" s="31">
        <v>28.152000000000001</v>
      </c>
      <c r="N504" s="1"/>
      <c r="O504" s="1"/>
    </row>
    <row r="505" spans="1:15" ht="12.75" customHeight="1">
      <c r="A505" s="33">
        <v>495</v>
      </c>
      <c r="B505" s="58" t="s">
        <v>307</v>
      </c>
      <c r="C505" s="38">
        <v>17.05</v>
      </c>
      <c r="D505" s="38">
        <v>17.183333333333334</v>
      </c>
      <c r="E505" s="38">
        <v>16.866666666666667</v>
      </c>
      <c r="F505" s="38">
        <v>16.683333333333334</v>
      </c>
      <c r="G505" s="38">
        <v>16.366666666666667</v>
      </c>
      <c r="H505" s="38">
        <v>17.366666666666667</v>
      </c>
      <c r="I505" s="38">
        <v>17.683333333333337</v>
      </c>
      <c r="J505" s="31">
        <v>17.866666666666667</v>
      </c>
      <c r="K505" s="31">
        <v>17.5</v>
      </c>
      <c r="L505" s="31">
        <v>17</v>
      </c>
      <c r="M505" s="58">
        <v>1041.8950600000001</v>
      </c>
      <c r="N505" s="1"/>
      <c r="O505" s="1"/>
    </row>
    <row r="506" spans="1:15" ht="12.75" customHeight="1">
      <c r="A506" s="33">
        <v>496</v>
      </c>
      <c r="B506" s="58" t="s">
        <v>242</v>
      </c>
      <c r="C506" s="38">
        <v>201.5</v>
      </c>
      <c r="D506" s="38">
        <v>201.7833333333333</v>
      </c>
      <c r="E506" s="38">
        <v>194.1666666666666</v>
      </c>
      <c r="F506" s="38">
        <v>186.83333333333329</v>
      </c>
      <c r="G506" s="38">
        <v>179.21666666666658</v>
      </c>
      <c r="H506" s="38">
        <v>209.11666666666662</v>
      </c>
      <c r="I506" s="38">
        <v>216.73333333333329</v>
      </c>
      <c r="J506" s="31">
        <v>224.06666666666663</v>
      </c>
      <c r="K506" s="31">
        <v>209.4</v>
      </c>
      <c r="L506" s="31">
        <v>194.45</v>
      </c>
      <c r="M506" s="58">
        <v>394.08933999999999</v>
      </c>
      <c r="N506" s="1"/>
      <c r="O506" s="1"/>
    </row>
    <row r="507" spans="1:15" ht="12.75" customHeight="1">
      <c r="A507" s="33">
        <v>497</v>
      </c>
      <c r="B507" s="58" t="s">
        <v>563</v>
      </c>
      <c r="C507" s="58">
        <v>383.7</v>
      </c>
      <c r="D507" s="38">
        <v>385.36666666666662</v>
      </c>
      <c r="E507" s="38">
        <v>380.73333333333323</v>
      </c>
      <c r="F507" s="38">
        <v>377.76666666666659</v>
      </c>
      <c r="G507" s="38">
        <v>373.13333333333321</v>
      </c>
      <c r="H507" s="38">
        <v>388.33333333333326</v>
      </c>
      <c r="I507" s="38">
        <v>392.96666666666658</v>
      </c>
      <c r="J507" s="38">
        <v>395.93333333333328</v>
      </c>
      <c r="K507" s="31">
        <v>390</v>
      </c>
      <c r="L507" s="31">
        <v>382.4</v>
      </c>
      <c r="M507" s="31">
        <v>6.8158500000000002</v>
      </c>
      <c r="N507" s="1"/>
      <c r="O507" s="1"/>
    </row>
    <row r="508" spans="1:15" ht="12.75" customHeight="1">
      <c r="A508" s="33">
        <v>498</v>
      </c>
      <c r="B508" s="58" t="s">
        <v>562</v>
      </c>
      <c r="C508" s="58">
        <v>11994.65</v>
      </c>
      <c r="D508" s="38">
        <v>12028.5</v>
      </c>
      <c r="E508" s="38">
        <v>11871.15</v>
      </c>
      <c r="F508" s="38">
        <v>11747.65</v>
      </c>
      <c r="G508" s="38">
        <v>11590.3</v>
      </c>
      <c r="H508" s="38">
        <v>12152</v>
      </c>
      <c r="I508" s="38">
        <v>12309.349999999999</v>
      </c>
      <c r="J508" s="38">
        <v>12432.85</v>
      </c>
      <c r="K508" s="31">
        <v>12185.85</v>
      </c>
      <c r="L508" s="31">
        <v>11905</v>
      </c>
      <c r="M508" s="31">
        <v>1.7950000000000001E-2</v>
      </c>
      <c r="N508" s="1"/>
      <c r="O508" s="1"/>
    </row>
    <row r="509" spans="1:15" ht="12.75" customHeight="1">
      <c r="A509" s="33">
        <v>499</v>
      </c>
      <c r="B509" s="58" t="s">
        <v>308</v>
      </c>
      <c r="C509" s="38">
        <v>74.8</v>
      </c>
      <c r="D509" s="38">
        <v>74.583333333333329</v>
      </c>
      <c r="E509" s="38">
        <v>73.61666666666666</v>
      </c>
      <c r="F509" s="38">
        <v>72.433333333333337</v>
      </c>
      <c r="G509" s="38">
        <v>71.466666666666669</v>
      </c>
      <c r="H509" s="38">
        <v>75.766666666666652</v>
      </c>
      <c r="I509" s="38">
        <v>76.73333333333332</v>
      </c>
      <c r="J509" s="31">
        <v>77.916666666666643</v>
      </c>
      <c r="K509" s="31">
        <v>75.55</v>
      </c>
      <c r="L509" s="31">
        <v>73.400000000000006</v>
      </c>
      <c r="M509" s="58">
        <v>338.12207999999998</v>
      </c>
      <c r="N509" s="1"/>
      <c r="O509" s="1"/>
    </row>
    <row r="510" spans="1:15" ht="12.75" customHeight="1">
      <c r="A510" s="33">
        <v>500</v>
      </c>
      <c r="B510" s="58" t="s">
        <v>243</v>
      </c>
      <c r="C510" s="58">
        <v>581.6</v>
      </c>
      <c r="D510" s="38">
        <v>583.26666666666677</v>
      </c>
      <c r="E510" s="38">
        <v>578.43333333333351</v>
      </c>
      <c r="F510" s="38">
        <v>575.26666666666677</v>
      </c>
      <c r="G510" s="38">
        <v>570.43333333333351</v>
      </c>
      <c r="H510" s="38">
        <v>586.43333333333351</v>
      </c>
      <c r="I510" s="38">
        <v>591.26666666666677</v>
      </c>
      <c r="J510" s="38">
        <v>594.43333333333351</v>
      </c>
      <c r="K510" s="31">
        <v>588.1</v>
      </c>
      <c r="L510" s="31">
        <v>580.1</v>
      </c>
      <c r="M510" s="31">
        <v>7.2111999999999998</v>
      </c>
      <c r="N510" s="1"/>
      <c r="O510" s="1"/>
    </row>
    <row r="511" spans="1:15" ht="12.75" customHeight="1">
      <c r="B511" s="1" t="s">
        <v>564</v>
      </c>
      <c r="C511" s="1">
        <v>1467</v>
      </c>
      <c r="D511" s="1">
        <v>1468.9333333333334</v>
      </c>
      <c r="E511" s="1">
        <v>1448.0666666666668</v>
      </c>
      <c r="F511" s="1">
        <v>1429.1333333333334</v>
      </c>
      <c r="G511" s="1">
        <v>1408.2666666666669</v>
      </c>
      <c r="H511" s="1">
        <v>1487.8666666666668</v>
      </c>
      <c r="I511" s="1">
        <v>1508.7333333333336</v>
      </c>
      <c r="J511" s="1">
        <v>1527.6666666666667</v>
      </c>
      <c r="K511" s="1">
        <v>1489.8</v>
      </c>
      <c r="L511" s="1">
        <v>1450</v>
      </c>
      <c r="M511" s="1">
        <v>0.28858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255</v>
      </c>
      <c r="N528" s="1"/>
      <c r="O528" s="1"/>
    </row>
    <row r="529" spans="1:15" ht="12.75" customHeight="1">
      <c r="A529" s="73" t="s">
        <v>256</v>
      </c>
      <c r="N529" s="1"/>
      <c r="O529" s="1"/>
    </row>
    <row r="530" spans="1:15" ht="12.75" customHeight="1">
      <c r="A530" s="73" t="s">
        <v>257</v>
      </c>
      <c r="N530" s="1"/>
      <c r="O530" s="1"/>
    </row>
    <row r="531" spans="1:15" ht="12.75" customHeight="1">
      <c r="A531" s="73" t="s">
        <v>258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22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313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400"/>
      <c r="B5" s="401"/>
      <c r="C5" s="400"/>
      <c r="D5" s="401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312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567</v>
      </c>
      <c r="B7" s="402" t="s">
        <v>568</v>
      </c>
      <c r="C7" s="401"/>
      <c r="D7" s="7">
        <f>Main!B10</f>
        <v>45118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569</v>
      </c>
      <c r="B9" s="91" t="s">
        <v>570</v>
      </c>
      <c r="C9" s="91" t="s">
        <v>571</v>
      </c>
      <c r="D9" s="91" t="s">
        <v>572</v>
      </c>
      <c r="E9" s="91" t="s">
        <v>573</v>
      </c>
      <c r="F9" s="91" t="s">
        <v>574</v>
      </c>
      <c r="G9" s="91" t="s">
        <v>575</v>
      </c>
      <c r="H9" s="91" t="s">
        <v>576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45117</v>
      </c>
      <c r="B10" s="32">
        <v>543319</v>
      </c>
      <c r="C10" s="31" t="s">
        <v>1024</v>
      </c>
      <c r="D10" s="31" t="s">
        <v>998</v>
      </c>
      <c r="E10" s="31" t="s">
        <v>577</v>
      </c>
      <c r="F10" s="93">
        <v>104000</v>
      </c>
      <c r="G10" s="32">
        <v>16.25</v>
      </c>
      <c r="H10" s="32" t="s">
        <v>336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45117</v>
      </c>
      <c r="B11" s="32">
        <v>543319</v>
      </c>
      <c r="C11" s="31" t="s">
        <v>1024</v>
      </c>
      <c r="D11" s="31" t="s">
        <v>998</v>
      </c>
      <c r="E11" s="31" t="s">
        <v>578</v>
      </c>
      <c r="F11" s="93">
        <v>8000</v>
      </c>
      <c r="G11" s="32">
        <v>16.21</v>
      </c>
      <c r="H11" s="32" t="s">
        <v>336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45117</v>
      </c>
      <c r="B12" s="32">
        <v>542580</v>
      </c>
      <c r="C12" s="31" t="s">
        <v>1086</v>
      </c>
      <c r="D12" s="31" t="s">
        <v>1087</v>
      </c>
      <c r="E12" s="31" t="s">
        <v>578</v>
      </c>
      <c r="F12" s="93">
        <v>54000</v>
      </c>
      <c r="G12" s="32">
        <v>117.45</v>
      </c>
      <c r="H12" s="32" t="s">
        <v>336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45117</v>
      </c>
      <c r="B13" s="32">
        <v>542580</v>
      </c>
      <c r="C13" s="31" t="s">
        <v>1086</v>
      </c>
      <c r="D13" s="31" t="s">
        <v>905</v>
      </c>
      <c r="E13" s="31" t="s">
        <v>578</v>
      </c>
      <c r="F13" s="93">
        <v>841</v>
      </c>
      <c r="G13" s="32">
        <v>117.5</v>
      </c>
      <c r="H13" s="32" t="s">
        <v>336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45117</v>
      </c>
      <c r="B14" s="32">
        <v>542580</v>
      </c>
      <c r="C14" s="31" t="s">
        <v>1086</v>
      </c>
      <c r="D14" s="31" t="s">
        <v>905</v>
      </c>
      <c r="E14" s="31" t="s">
        <v>577</v>
      </c>
      <c r="F14" s="93">
        <v>94841</v>
      </c>
      <c r="G14" s="32">
        <v>117.45</v>
      </c>
      <c r="H14" s="32" t="s">
        <v>336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45117</v>
      </c>
      <c r="B15" s="32">
        <v>542580</v>
      </c>
      <c r="C15" s="31" t="s">
        <v>1086</v>
      </c>
      <c r="D15" s="31" t="s">
        <v>1088</v>
      </c>
      <c r="E15" s="31" t="s">
        <v>577</v>
      </c>
      <c r="F15" s="93">
        <v>99730</v>
      </c>
      <c r="G15" s="32">
        <v>125.09</v>
      </c>
      <c r="H15" s="32" t="s">
        <v>336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45117</v>
      </c>
      <c r="B16" s="32">
        <v>542580</v>
      </c>
      <c r="C16" s="31" t="s">
        <v>1086</v>
      </c>
      <c r="D16" s="31" t="s">
        <v>1088</v>
      </c>
      <c r="E16" s="31" t="s">
        <v>578</v>
      </c>
      <c r="F16" s="93">
        <v>49483</v>
      </c>
      <c r="G16" s="32">
        <v>117.46</v>
      </c>
      <c r="H16" s="32" t="s">
        <v>336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45117</v>
      </c>
      <c r="B17" s="32">
        <v>542580</v>
      </c>
      <c r="C17" s="31" t="s">
        <v>1086</v>
      </c>
      <c r="D17" s="31" t="s">
        <v>1089</v>
      </c>
      <c r="E17" s="31" t="s">
        <v>578</v>
      </c>
      <c r="F17" s="93">
        <v>60788</v>
      </c>
      <c r="G17" s="32">
        <v>123</v>
      </c>
      <c r="H17" s="32" t="s">
        <v>336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45117</v>
      </c>
      <c r="B18" s="32">
        <v>542580</v>
      </c>
      <c r="C18" s="31" t="s">
        <v>1086</v>
      </c>
      <c r="D18" s="31" t="s">
        <v>1089</v>
      </c>
      <c r="E18" s="31" t="s">
        <v>577</v>
      </c>
      <c r="F18" s="93">
        <v>2788</v>
      </c>
      <c r="G18" s="32">
        <v>117.45</v>
      </c>
      <c r="H18" s="32" t="s">
        <v>336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45117</v>
      </c>
      <c r="B19" s="32">
        <v>539115</v>
      </c>
      <c r="C19" s="31" t="s">
        <v>1090</v>
      </c>
      <c r="D19" s="31" t="s">
        <v>1091</v>
      </c>
      <c r="E19" s="31" t="s">
        <v>578</v>
      </c>
      <c r="F19" s="93">
        <v>15000</v>
      </c>
      <c r="G19" s="32">
        <v>44.79</v>
      </c>
      <c r="H19" s="32" t="s">
        <v>336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45117</v>
      </c>
      <c r="B20" s="32">
        <v>517546</v>
      </c>
      <c r="C20" s="31" t="s">
        <v>1092</v>
      </c>
      <c r="D20" s="31" t="s">
        <v>1093</v>
      </c>
      <c r="E20" s="31" t="s">
        <v>577</v>
      </c>
      <c r="F20" s="93">
        <v>61000</v>
      </c>
      <c r="G20" s="32">
        <v>37.36</v>
      </c>
      <c r="H20" s="32" t="s">
        <v>336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45117</v>
      </c>
      <c r="B21" s="32">
        <v>538465</v>
      </c>
      <c r="C21" s="31" t="s">
        <v>1094</v>
      </c>
      <c r="D21" s="31" t="s">
        <v>1095</v>
      </c>
      <c r="E21" s="31" t="s">
        <v>577</v>
      </c>
      <c r="F21" s="93">
        <v>21400</v>
      </c>
      <c r="G21" s="32">
        <v>30.79</v>
      </c>
      <c r="H21" s="32" t="s">
        <v>336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45117</v>
      </c>
      <c r="B22" s="32">
        <v>538465</v>
      </c>
      <c r="C22" s="31" t="s">
        <v>1094</v>
      </c>
      <c r="D22" s="31" t="s">
        <v>1096</v>
      </c>
      <c r="E22" s="31" t="s">
        <v>577</v>
      </c>
      <c r="F22" s="93">
        <v>16200</v>
      </c>
      <c r="G22" s="32">
        <v>28</v>
      </c>
      <c r="H22" s="32" t="s">
        <v>336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45117</v>
      </c>
      <c r="B23" s="32">
        <v>538465</v>
      </c>
      <c r="C23" s="31" t="s">
        <v>1094</v>
      </c>
      <c r="D23" s="31" t="s">
        <v>1097</v>
      </c>
      <c r="E23" s="31" t="s">
        <v>578</v>
      </c>
      <c r="F23" s="93">
        <v>107537</v>
      </c>
      <c r="G23" s="32">
        <v>29.12</v>
      </c>
      <c r="H23" s="32" t="s">
        <v>336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45117</v>
      </c>
      <c r="B24" s="32">
        <v>531300</v>
      </c>
      <c r="C24" s="31" t="s">
        <v>1098</v>
      </c>
      <c r="D24" s="31" t="s">
        <v>1099</v>
      </c>
      <c r="E24" s="31" t="s">
        <v>578</v>
      </c>
      <c r="F24" s="93">
        <v>100000</v>
      </c>
      <c r="G24" s="32">
        <v>2.96</v>
      </c>
      <c r="H24" s="32" t="s">
        <v>336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45117</v>
      </c>
      <c r="B25" s="32">
        <v>543926</v>
      </c>
      <c r="C25" s="31" t="s">
        <v>974</v>
      </c>
      <c r="D25" s="31" t="s">
        <v>905</v>
      </c>
      <c r="E25" s="31" t="s">
        <v>578</v>
      </c>
      <c r="F25" s="93">
        <v>44800</v>
      </c>
      <c r="G25" s="32">
        <v>97.2</v>
      </c>
      <c r="H25" s="32" t="s">
        <v>336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45117</v>
      </c>
      <c r="B26" s="32">
        <v>543926</v>
      </c>
      <c r="C26" s="31" t="s">
        <v>974</v>
      </c>
      <c r="D26" s="31" t="s">
        <v>905</v>
      </c>
      <c r="E26" s="31" t="s">
        <v>577</v>
      </c>
      <c r="F26" s="93">
        <v>32800</v>
      </c>
      <c r="G26" s="32">
        <v>97.2</v>
      </c>
      <c r="H26" s="32" t="s">
        <v>336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45117</v>
      </c>
      <c r="B27" s="32">
        <v>543926</v>
      </c>
      <c r="C27" s="31" t="s">
        <v>974</v>
      </c>
      <c r="D27" s="31" t="s">
        <v>1100</v>
      </c>
      <c r="E27" s="31" t="s">
        <v>577</v>
      </c>
      <c r="F27" s="93">
        <v>60000</v>
      </c>
      <c r="G27" s="32">
        <v>97.32</v>
      </c>
      <c r="H27" s="32" t="s">
        <v>336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45117</v>
      </c>
      <c r="B28" s="32">
        <v>543926</v>
      </c>
      <c r="C28" s="31" t="s">
        <v>974</v>
      </c>
      <c r="D28" s="31" t="s">
        <v>1100</v>
      </c>
      <c r="E28" s="31" t="s">
        <v>578</v>
      </c>
      <c r="F28" s="93">
        <v>12000</v>
      </c>
      <c r="G28" s="32">
        <v>97.2</v>
      </c>
      <c r="H28" s="32" t="s">
        <v>336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45117</v>
      </c>
      <c r="B29" s="32">
        <v>543926</v>
      </c>
      <c r="C29" s="31" t="s">
        <v>974</v>
      </c>
      <c r="D29" s="31" t="s">
        <v>997</v>
      </c>
      <c r="E29" s="31" t="s">
        <v>578</v>
      </c>
      <c r="F29" s="93">
        <v>97600</v>
      </c>
      <c r="G29" s="32">
        <v>97.34</v>
      </c>
      <c r="H29" s="32" t="s">
        <v>336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45117</v>
      </c>
      <c r="B30" s="32">
        <v>543516</v>
      </c>
      <c r="C30" s="31" t="s">
        <v>1025</v>
      </c>
      <c r="D30" s="31" t="s">
        <v>1026</v>
      </c>
      <c r="E30" s="31" t="s">
        <v>578</v>
      </c>
      <c r="F30" s="93">
        <v>17000</v>
      </c>
      <c r="G30" s="32">
        <v>94.98</v>
      </c>
      <c r="H30" s="32" t="s">
        <v>336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45117</v>
      </c>
      <c r="B31" s="32">
        <v>543516</v>
      </c>
      <c r="C31" s="31" t="s">
        <v>1025</v>
      </c>
      <c r="D31" s="31" t="s">
        <v>905</v>
      </c>
      <c r="E31" s="31" t="s">
        <v>578</v>
      </c>
      <c r="F31" s="93">
        <v>10000</v>
      </c>
      <c r="G31" s="32">
        <v>96</v>
      </c>
      <c r="H31" s="32" t="s">
        <v>336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45117</v>
      </c>
      <c r="B32" s="32">
        <v>531913</v>
      </c>
      <c r="C32" s="31" t="s">
        <v>1101</v>
      </c>
      <c r="D32" s="31" t="s">
        <v>1030</v>
      </c>
      <c r="E32" s="31" t="s">
        <v>578</v>
      </c>
      <c r="F32" s="93">
        <v>43100</v>
      </c>
      <c r="G32" s="32">
        <v>5.48</v>
      </c>
      <c r="H32" s="32" t="s">
        <v>336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45117</v>
      </c>
      <c r="B33" s="32">
        <v>531913</v>
      </c>
      <c r="C33" s="31" t="s">
        <v>1101</v>
      </c>
      <c r="D33" s="31" t="s">
        <v>1031</v>
      </c>
      <c r="E33" s="31" t="s">
        <v>577</v>
      </c>
      <c r="F33" s="93">
        <v>43100</v>
      </c>
      <c r="G33" s="32">
        <v>5.48</v>
      </c>
      <c r="H33" s="32" t="s">
        <v>336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45117</v>
      </c>
      <c r="B34" s="32">
        <v>532976</v>
      </c>
      <c r="C34" s="31" t="s">
        <v>1102</v>
      </c>
      <c r="D34" s="31" t="s">
        <v>1103</v>
      </c>
      <c r="E34" s="31" t="s">
        <v>577</v>
      </c>
      <c r="F34" s="93">
        <v>1000000</v>
      </c>
      <c r="G34" s="32">
        <v>85.4</v>
      </c>
      <c r="H34" s="32" t="s">
        <v>336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45117</v>
      </c>
      <c r="B35" s="32">
        <v>532976</v>
      </c>
      <c r="C35" s="31" t="s">
        <v>1102</v>
      </c>
      <c r="D35" s="31" t="s">
        <v>1104</v>
      </c>
      <c r="E35" s="31" t="s">
        <v>578</v>
      </c>
      <c r="F35" s="93">
        <v>1000000</v>
      </c>
      <c r="G35" s="32">
        <v>85.32</v>
      </c>
      <c r="H35" s="32" t="s">
        <v>336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45117</v>
      </c>
      <c r="B36" s="32">
        <v>538564</v>
      </c>
      <c r="C36" s="31" t="s">
        <v>1105</v>
      </c>
      <c r="D36" s="31" t="s">
        <v>1106</v>
      </c>
      <c r="E36" s="31" t="s">
        <v>578</v>
      </c>
      <c r="F36" s="93">
        <v>26000</v>
      </c>
      <c r="G36" s="32">
        <v>241.95</v>
      </c>
      <c r="H36" s="32" t="s">
        <v>336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45117</v>
      </c>
      <c r="B37" s="32">
        <v>542924</v>
      </c>
      <c r="C37" s="31" t="s">
        <v>1107</v>
      </c>
      <c r="D37" s="31" t="s">
        <v>1108</v>
      </c>
      <c r="E37" s="31" t="s">
        <v>577</v>
      </c>
      <c r="F37" s="93">
        <v>353500</v>
      </c>
      <c r="G37" s="32">
        <v>4.16</v>
      </c>
      <c r="H37" s="32" t="s">
        <v>336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45117</v>
      </c>
      <c r="B38" s="32">
        <v>542924</v>
      </c>
      <c r="C38" s="31" t="s">
        <v>1107</v>
      </c>
      <c r="D38" s="31" t="s">
        <v>1108</v>
      </c>
      <c r="E38" s="31" t="s">
        <v>578</v>
      </c>
      <c r="F38" s="93">
        <v>3500</v>
      </c>
      <c r="G38" s="32">
        <v>4.17</v>
      </c>
      <c r="H38" s="32" t="s">
        <v>336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45117</v>
      </c>
      <c r="B39" s="32">
        <v>542924</v>
      </c>
      <c r="C39" s="31" t="s">
        <v>1107</v>
      </c>
      <c r="D39" s="31" t="s">
        <v>1109</v>
      </c>
      <c r="E39" s="31" t="s">
        <v>578</v>
      </c>
      <c r="F39" s="93">
        <v>196000</v>
      </c>
      <c r="G39" s="32">
        <v>4.03</v>
      </c>
      <c r="H39" s="32" t="s">
        <v>336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45117</v>
      </c>
      <c r="B40" s="32">
        <v>538539</v>
      </c>
      <c r="C40" s="31" t="s">
        <v>1110</v>
      </c>
      <c r="D40" s="31" t="s">
        <v>1111</v>
      </c>
      <c r="E40" s="31" t="s">
        <v>577</v>
      </c>
      <c r="F40" s="93">
        <v>107177</v>
      </c>
      <c r="G40" s="32">
        <v>18.5</v>
      </c>
      <c r="H40" s="32" t="s">
        <v>336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45117</v>
      </c>
      <c r="B41" s="32">
        <v>538539</v>
      </c>
      <c r="C41" s="31" t="s">
        <v>1110</v>
      </c>
      <c r="D41" s="31" t="s">
        <v>1112</v>
      </c>
      <c r="E41" s="31" t="s">
        <v>578</v>
      </c>
      <c r="F41" s="93">
        <v>209142</v>
      </c>
      <c r="G41" s="32">
        <v>18.3</v>
      </c>
      <c r="H41" s="32" t="s">
        <v>336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45117</v>
      </c>
      <c r="B42" s="32">
        <v>538539</v>
      </c>
      <c r="C42" s="31" t="s">
        <v>1110</v>
      </c>
      <c r="D42" s="31" t="s">
        <v>905</v>
      </c>
      <c r="E42" s="31" t="s">
        <v>578</v>
      </c>
      <c r="F42" s="93">
        <v>193073</v>
      </c>
      <c r="G42" s="32">
        <v>17.78</v>
      </c>
      <c r="H42" s="32" t="s">
        <v>336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45117</v>
      </c>
      <c r="B43" s="32">
        <v>538539</v>
      </c>
      <c r="C43" s="31" t="s">
        <v>1110</v>
      </c>
      <c r="D43" s="31" t="s">
        <v>1113</v>
      </c>
      <c r="E43" s="31" t="s">
        <v>577</v>
      </c>
      <c r="F43" s="93">
        <v>170100</v>
      </c>
      <c r="G43" s="32">
        <v>18.16</v>
      </c>
      <c r="H43" s="32" t="s">
        <v>336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45117</v>
      </c>
      <c r="B44" s="32">
        <v>539997</v>
      </c>
      <c r="C44" s="31" t="s">
        <v>1114</v>
      </c>
      <c r="D44" s="31" t="s">
        <v>1115</v>
      </c>
      <c r="E44" s="31" t="s">
        <v>578</v>
      </c>
      <c r="F44" s="93">
        <v>137152</v>
      </c>
      <c r="G44" s="32">
        <v>316.41000000000003</v>
      </c>
      <c r="H44" s="32" t="s">
        <v>336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45117</v>
      </c>
      <c r="B45" s="32">
        <v>539814</v>
      </c>
      <c r="C45" s="31" t="s">
        <v>1027</v>
      </c>
      <c r="D45" s="31" t="s">
        <v>1116</v>
      </c>
      <c r="E45" s="31" t="s">
        <v>578</v>
      </c>
      <c r="F45" s="93">
        <v>17045</v>
      </c>
      <c r="G45" s="32">
        <v>61</v>
      </c>
      <c r="H45" s="32" t="s">
        <v>336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45117</v>
      </c>
      <c r="B46" s="32">
        <v>543207</v>
      </c>
      <c r="C46" s="31" t="s">
        <v>1028</v>
      </c>
      <c r="D46" s="31" t="s">
        <v>1031</v>
      </c>
      <c r="E46" s="31" t="s">
        <v>578</v>
      </c>
      <c r="F46" s="93">
        <v>132747</v>
      </c>
      <c r="G46" s="32">
        <v>7.64</v>
      </c>
      <c r="H46" s="32" t="s">
        <v>336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45117</v>
      </c>
      <c r="B47" s="32">
        <v>543207</v>
      </c>
      <c r="C47" s="31" t="s">
        <v>1028</v>
      </c>
      <c r="D47" s="31" t="s">
        <v>1031</v>
      </c>
      <c r="E47" s="31" t="s">
        <v>577</v>
      </c>
      <c r="F47" s="93">
        <v>232611</v>
      </c>
      <c r="G47" s="32">
        <v>7.62</v>
      </c>
      <c r="H47" s="32" t="s">
        <v>336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45117</v>
      </c>
      <c r="B48" s="32">
        <v>543207</v>
      </c>
      <c r="C48" s="31" t="s">
        <v>1028</v>
      </c>
      <c r="D48" s="31" t="s">
        <v>1117</v>
      </c>
      <c r="E48" s="31" t="s">
        <v>577</v>
      </c>
      <c r="F48" s="93">
        <v>100000</v>
      </c>
      <c r="G48" s="32">
        <v>7.64</v>
      </c>
      <c r="H48" s="32" t="s">
        <v>336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45117</v>
      </c>
      <c r="B49" s="32">
        <v>543207</v>
      </c>
      <c r="C49" s="31" t="s">
        <v>1028</v>
      </c>
      <c r="D49" s="31" t="s">
        <v>1029</v>
      </c>
      <c r="E49" s="31" t="s">
        <v>578</v>
      </c>
      <c r="F49" s="93">
        <v>85361</v>
      </c>
      <c r="G49" s="32">
        <v>7.65</v>
      </c>
      <c r="H49" s="32" t="s">
        <v>336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45117</v>
      </c>
      <c r="B50" s="32">
        <v>543282</v>
      </c>
      <c r="C50" s="31" t="s">
        <v>1118</v>
      </c>
      <c r="D50" s="31" t="s">
        <v>1119</v>
      </c>
      <c r="E50" s="31" t="s">
        <v>578</v>
      </c>
      <c r="F50" s="93">
        <v>3000</v>
      </c>
      <c r="G50" s="32">
        <v>242</v>
      </c>
      <c r="H50" s="32" t="s">
        <v>336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45117</v>
      </c>
      <c r="B51" s="32">
        <v>538537</v>
      </c>
      <c r="C51" s="31" t="s">
        <v>1120</v>
      </c>
      <c r="D51" s="31" t="s">
        <v>1121</v>
      </c>
      <c r="E51" s="31" t="s">
        <v>577</v>
      </c>
      <c r="F51" s="93">
        <v>109659</v>
      </c>
      <c r="G51" s="32">
        <v>0.5</v>
      </c>
      <c r="H51" s="32" t="s">
        <v>336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45117</v>
      </c>
      <c r="B52" s="32">
        <v>538452</v>
      </c>
      <c r="C52" s="31" t="s">
        <v>1122</v>
      </c>
      <c r="D52" s="31" t="s">
        <v>1123</v>
      </c>
      <c r="E52" s="31" t="s">
        <v>578</v>
      </c>
      <c r="F52" s="93">
        <v>40000</v>
      </c>
      <c r="G52" s="32">
        <v>20.7</v>
      </c>
      <c r="H52" s="32" t="s">
        <v>336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45117</v>
      </c>
      <c r="B53" s="32">
        <v>538452</v>
      </c>
      <c r="C53" s="31" t="s">
        <v>1122</v>
      </c>
      <c r="D53" s="31" t="s">
        <v>1124</v>
      </c>
      <c r="E53" s="31" t="s">
        <v>578</v>
      </c>
      <c r="F53" s="93">
        <v>65060</v>
      </c>
      <c r="G53" s="32">
        <v>20.7</v>
      </c>
      <c r="H53" s="32" t="s">
        <v>336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45117</v>
      </c>
      <c r="B54" s="32">
        <v>538452</v>
      </c>
      <c r="C54" s="31" t="s">
        <v>1122</v>
      </c>
      <c r="D54" s="31" t="s">
        <v>1125</v>
      </c>
      <c r="E54" s="31" t="s">
        <v>577</v>
      </c>
      <c r="F54" s="93">
        <v>92000</v>
      </c>
      <c r="G54" s="32">
        <v>20.7</v>
      </c>
      <c r="H54" s="32" t="s">
        <v>336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45117</v>
      </c>
      <c r="B55" s="32">
        <v>519031</v>
      </c>
      <c r="C55" s="31" t="s">
        <v>1126</v>
      </c>
      <c r="D55" s="31" t="s">
        <v>1127</v>
      </c>
      <c r="E55" s="31" t="s">
        <v>578</v>
      </c>
      <c r="F55" s="93">
        <v>4131</v>
      </c>
      <c r="G55" s="32">
        <v>116.45</v>
      </c>
      <c r="H55" s="32" t="s">
        <v>336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45117</v>
      </c>
      <c r="B56" s="32">
        <v>519031</v>
      </c>
      <c r="C56" s="31" t="s">
        <v>1126</v>
      </c>
      <c r="D56" s="31" t="s">
        <v>1128</v>
      </c>
      <c r="E56" s="31" t="s">
        <v>577</v>
      </c>
      <c r="F56" s="93">
        <v>5758</v>
      </c>
      <c r="G56" s="32">
        <v>116.45</v>
      </c>
      <c r="H56" s="32" t="s">
        <v>336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45117</v>
      </c>
      <c r="B57" s="32">
        <v>531771</v>
      </c>
      <c r="C57" s="31" t="s">
        <v>1129</v>
      </c>
      <c r="D57" s="31" t="s">
        <v>1130</v>
      </c>
      <c r="E57" s="31" t="s">
        <v>577</v>
      </c>
      <c r="F57" s="93">
        <v>45000</v>
      </c>
      <c r="G57" s="32">
        <v>40.630000000000003</v>
      </c>
      <c r="H57" s="32" t="s">
        <v>336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45117</v>
      </c>
      <c r="B58" s="32">
        <v>538923</v>
      </c>
      <c r="C58" s="31" t="s">
        <v>1131</v>
      </c>
      <c r="D58" s="31" t="s">
        <v>1132</v>
      </c>
      <c r="E58" s="31" t="s">
        <v>577</v>
      </c>
      <c r="F58" s="93">
        <v>65000</v>
      </c>
      <c r="G58" s="32">
        <v>52.88</v>
      </c>
      <c r="H58" s="32" t="s">
        <v>336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45117</v>
      </c>
      <c r="B59" s="32">
        <v>538923</v>
      </c>
      <c r="C59" s="31" t="s">
        <v>1131</v>
      </c>
      <c r="D59" s="31" t="s">
        <v>1133</v>
      </c>
      <c r="E59" s="31" t="s">
        <v>578</v>
      </c>
      <c r="F59" s="93">
        <v>40000</v>
      </c>
      <c r="G59" s="32">
        <v>53</v>
      </c>
      <c r="H59" s="32" t="s">
        <v>336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45117</v>
      </c>
      <c r="B60" s="32">
        <v>543924</v>
      </c>
      <c r="C60" s="31" t="s">
        <v>1032</v>
      </c>
      <c r="D60" s="31" t="s">
        <v>1035</v>
      </c>
      <c r="E60" s="31" t="s">
        <v>578</v>
      </c>
      <c r="F60" s="93">
        <v>16000</v>
      </c>
      <c r="G60" s="32">
        <v>69.05</v>
      </c>
      <c r="H60" s="32" t="s">
        <v>336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45117</v>
      </c>
      <c r="B61" s="32">
        <v>543924</v>
      </c>
      <c r="C61" s="31" t="s">
        <v>1032</v>
      </c>
      <c r="D61" s="31" t="s">
        <v>1035</v>
      </c>
      <c r="E61" s="31" t="s">
        <v>577</v>
      </c>
      <c r="F61" s="93">
        <v>8000</v>
      </c>
      <c r="G61" s="32">
        <v>66.209999999999994</v>
      </c>
      <c r="H61" s="32" t="s">
        <v>336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45117</v>
      </c>
      <c r="B62" s="32">
        <v>543924</v>
      </c>
      <c r="C62" s="31" t="s">
        <v>1032</v>
      </c>
      <c r="D62" s="31" t="s">
        <v>1134</v>
      </c>
      <c r="E62" s="31" t="s">
        <v>577</v>
      </c>
      <c r="F62" s="93">
        <v>12000</v>
      </c>
      <c r="G62" s="32">
        <v>78.319999999999993</v>
      </c>
      <c r="H62" s="32" t="s">
        <v>336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45117</v>
      </c>
      <c r="B63" s="32">
        <v>543924</v>
      </c>
      <c r="C63" s="31" t="s">
        <v>1032</v>
      </c>
      <c r="D63" s="31" t="s">
        <v>1034</v>
      </c>
      <c r="E63" s="31" t="s">
        <v>577</v>
      </c>
      <c r="F63" s="93">
        <v>12000</v>
      </c>
      <c r="G63" s="32">
        <v>78.7</v>
      </c>
      <c r="H63" s="32" t="s">
        <v>336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45117</v>
      </c>
      <c r="B64" s="32">
        <v>543924</v>
      </c>
      <c r="C64" s="31" t="s">
        <v>1032</v>
      </c>
      <c r="D64" s="31" t="s">
        <v>1135</v>
      </c>
      <c r="E64" s="31" t="s">
        <v>577</v>
      </c>
      <c r="F64" s="93">
        <v>12000</v>
      </c>
      <c r="G64" s="32">
        <v>70.13</v>
      </c>
      <c r="H64" s="32" t="s">
        <v>336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45117</v>
      </c>
      <c r="B65" s="32">
        <v>543924</v>
      </c>
      <c r="C65" s="31" t="s">
        <v>1032</v>
      </c>
      <c r="D65" s="31" t="s">
        <v>1136</v>
      </c>
      <c r="E65" s="31" t="s">
        <v>577</v>
      </c>
      <c r="F65" s="93">
        <v>8000</v>
      </c>
      <c r="G65" s="32">
        <v>66</v>
      </c>
      <c r="H65" s="32" t="s">
        <v>336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45117</v>
      </c>
      <c r="B66" s="32">
        <v>543924</v>
      </c>
      <c r="C66" s="31" t="s">
        <v>1032</v>
      </c>
      <c r="D66" s="31" t="s">
        <v>1136</v>
      </c>
      <c r="E66" s="31" t="s">
        <v>578</v>
      </c>
      <c r="F66" s="93">
        <v>12000</v>
      </c>
      <c r="G66" s="32">
        <v>69.680000000000007</v>
      </c>
      <c r="H66" s="32" t="s">
        <v>336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45117</v>
      </c>
      <c r="B67" s="32">
        <v>543924</v>
      </c>
      <c r="C67" s="31" t="s">
        <v>1032</v>
      </c>
      <c r="D67" s="31" t="s">
        <v>1033</v>
      </c>
      <c r="E67" s="31" t="s">
        <v>577</v>
      </c>
      <c r="F67" s="93">
        <v>16000</v>
      </c>
      <c r="G67" s="32">
        <v>71.400000000000006</v>
      </c>
      <c r="H67" s="32" t="s">
        <v>336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45117</v>
      </c>
      <c r="B68" s="32">
        <v>531509</v>
      </c>
      <c r="C68" s="31" t="s">
        <v>1137</v>
      </c>
      <c r="D68" s="31" t="s">
        <v>1138</v>
      </c>
      <c r="E68" s="31" t="s">
        <v>577</v>
      </c>
      <c r="F68" s="93">
        <v>31000</v>
      </c>
      <c r="G68" s="32">
        <v>15.2</v>
      </c>
      <c r="H68" s="32" t="s">
        <v>336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45117</v>
      </c>
      <c r="B69" s="32">
        <v>531509</v>
      </c>
      <c r="C69" s="31" t="s">
        <v>1137</v>
      </c>
      <c r="D69" s="31" t="s">
        <v>1139</v>
      </c>
      <c r="E69" s="31" t="s">
        <v>578</v>
      </c>
      <c r="F69" s="93">
        <v>23344</v>
      </c>
      <c r="G69" s="32">
        <v>15.2</v>
      </c>
      <c r="H69" s="32" t="s">
        <v>336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45117</v>
      </c>
      <c r="B70" s="32">
        <v>537259</v>
      </c>
      <c r="C70" s="31" t="s">
        <v>1140</v>
      </c>
      <c r="D70" s="31" t="s">
        <v>1141</v>
      </c>
      <c r="E70" s="31" t="s">
        <v>578</v>
      </c>
      <c r="F70" s="93">
        <v>149300</v>
      </c>
      <c r="G70" s="32">
        <v>434.17</v>
      </c>
      <c r="H70" s="32" t="s">
        <v>336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45117</v>
      </c>
      <c r="B71" s="32">
        <v>537392</v>
      </c>
      <c r="C71" s="31" t="s">
        <v>1142</v>
      </c>
      <c r="D71" s="31" t="s">
        <v>1143</v>
      </c>
      <c r="E71" s="31" t="s">
        <v>577</v>
      </c>
      <c r="F71" s="93">
        <v>174000</v>
      </c>
      <c r="G71" s="32">
        <v>13.93</v>
      </c>
      <c r="H71" s="32" t="s">
        <v>336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45117</v>
      </c>
      <c r="B72" s="32">
        <v>537392</v>
      </c>
      <c r="C72" s="31" t="s">
        <v>1142</v>
      </c>
      <c r="D72" s="31" t="s">
        <v>1144</v>
      </c>
      <c r="E72" s="31" t="s">
        <v>578</v>
      </c>
      <c r="F72" s="93">
        <v>135311</v>
      </c>
      <c r="G72" s="32">
        <v>13.94</v>
      </c>
      <c r="H72" s="32" t="s">
        <v>336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45117</v>
      </c>
      <c r="B73" s="32">
        <v>531652</v>
      </c>
      <c r="C73" s="31" t="s">
        <v>1145</v>
      </c>
      <c r="D73" s="31" t="s">
        <v>1113</v>
      </c>
      <c r="E73" s="31" t="s">
        <v>577</v>
      </c>
      <c r="F73" s="93">
        <v>15397</v>
      </c>
      <c r="G73" s="32">
        <v>33.369999999999997</v>
      </c>
      <c r="H73" s="32" t="s">
        <v>336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45117</v>
      </c>
      <c r="B74" s="32">
        <v>531652</v>
      </c>
      <c r="C74" s="31" t="s">
        <v>1145</v>
      </c>
      <c r="D74" s="31" t="s">
        <v>1146</v>
      </c>
      <c r="E74" s="31" t="s">
        <v>578</v>
      </c>
      <c r="F74" s="93">
        <v>12896</v>
      </c>
      <c r="G74" s="32">
        <v>33.369999999999997</v>
      </c>
      <c r="H74" s="32" t="s">
        <v>336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45117</v>
      </c>
      <c r="B75" s="32">
        <v>531652</v>
      </c>
      <c r="C75" s="31" t="s">
        <v>1145</v>
      </c>
      <c r="D75" s="31" t="s">
        <v>1146</v>
      </c>
      <c r="E75" s="31" t="s">
        <v>577</v>
      </c>
      <c r="F75" s="93">
        <v>5000</v>
      </c>
      <c r="G75" s="32">
        <v>33.369999999999997</v>
      </c>
      <c r="H75" s="32" t="s">
        <v>336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45117</v>
      </c>
      <c r="B76" s="32">
        <v>540268</v>
      </c>
      <c r="C76" s="31" t="s">
        <v>1054</v>
      </c>
      <c r="D76" s="31" t="s">
        <v>1147</v>
      </c>
      <c r="E76" s="31" t="s">
        <v>578</v>
      </c>
      <c r="F76" s="93">
        <v>855880</v>
      </c>
      <c r="G76" s="32">
        <v>55.11</v>
      </c>
      <c r="H76" s="32" t="s">
        <v>336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45117</v>
      </c>
      <c r="B77" s="32">
        <v>538706</v>
      </c>
      <c r="C77" s="31" t="s">
        <v>1148</v>
      </c>
      <c r="D77" s="31" t="s">
        <v>1149</v>
      </c>
      <c r="E77" s="31" t="s">
        <v>577</v>
      </c>
      <c r="F77" s="93">
        <v>633692</v>
      </c>
      <c r="G77" s="32">
        <v>14.49</v>
      </c>
      <c r="H77" s="32" t="s">
        <v>336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45117</v>
      </c>
      <c r="B78" s="32">
        <v>538706</v>
      </c>
      <c r="C78" s="31" t="s">
        <v>1148</v>
      </c>
      <c r="D78" s="31" t="s">
        <v>1150</v>
      </c>
      <c r="E78" s="31" t="s">
        <v>578</v>
      </c>
      <c r="F78" s="93">
        <v>70</v>
      </c>
      <c r="G78" s="32">
        <v>14.51</v>
      </c>
      <c r="H78" s="32" t="s">
        <v>336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45117</v>
      </c>
      <c r="B79" s="32">
        <v>538706</v>
      </c>
      <c r="C79" s="31" t="s">
        <v>1148</v>
      </c>
      <c r="D79" s="31" t="s">
        <v>1150</v>
      </c>
      <c r="E79" s="31" t="s">
        <v>577</v>
      </c>
      <c r="F79" s="93">
        <v>599716</v>
      </c>
      <c r="G79" s="32">
        <v>14.49</v>
      </c>
      <c r="H79" s="32" t="s">
        <v>336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45117</v>
      </c>
      <c r="B80" s="32">
        <v>538706</v>
      </c>
      <c r="C80" s="31" t="s">
        <v>1148</v>
      </c>
      <c r="D80" s="31" t="s">
        <v>1151</v>
      </c>
      <c r="E80" s="31" t="s">
        <v>577</v>
      </c>
      <c r="F80" s="93">
        <v>500000</v>
      </c>
      <c r="G80" s="32">
        <v>14.49</v>
      </c>
      <c r="H80" s="32" t="s">
        <v>336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45117</v>
      </c>
      <c r="B81" s="32">
        <v>539291</v>
      </c>
      <c r="C81" s="31" t="s">
        <v>1152</v>
      </c>
      <c r="D81" s="31" t="s">
        <v>1153</v>
      </c>
      <c r="E81" s="31" t="s">
        <v>577</v>
      </c>
      <c r="F81" s="93">
        <v>25000</v>
      </c>
      <c r="G81" s="32">
        <v>7.59</v>
      </c>
      <c r="H81" s="32" t="s">
        <v>336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45117</v>
      </c>
      <c r="B82" s="32" t="s">
        <v>1086</v>
      </c>
      <c r="C82" s="31" t="s">
        <v>1154</v>
      </c>
      <c r="D82" s="31" t="s">
        <v>1155</v>
      </c>
      <c r="E82" s="31" t="s">
        <v>577</v>
      </c>
      <c r="F82" s="93">
        <v>391566</v>
      </c>
      <c r="G82" s="32">
        <v>117.62</v>
      </c>
      <c r="H82" s="32" t="s">
        <v>579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45117</v>
      </c>
      <c r="B83" s="32" t="s">
        <v>1086</v>
      </c>
      <c r="C83" s="31" t="s">
        <v>1154</v>
      </c>
      <c r="D83" s="31" t="s">
        <v>905</v>
      </c>
      <c r="E83" s="31" t="s">
        <v>577</v>
      </c>
      <c r="F83" s="93">
        <v>39855</v>
      </c>
      <c r="G83" s="32">
        <v>117.4</v>
      </c>
      <c r="H83" s="32" t="s">
        <v>579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45117</v>
      </c>
      <c r="B84" s="32" t="s">
        <v>1086</v>
      </c>
      <c r="C84" s="31" t="s">
        <v>1154</v>
      </c>
      <c r="D84" s="31" t="s">
        <v>1089</v>
      </c>
      <c r="E84" s="31" t="s">
        <v>577</v>
      </c>
      <c r="F84" s="93">
        <v>1000</v>
      </c>
      <c r="G84" s="32">
        <v>129.34</v>
      </c>
      <c r="H84" s="32" t="s">
        <v>579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45117</v>
      </c>
      <c r="B85" s="32" t="s">
        <v>1086</v>
      </c>
      <c r="C85" s="31" t="s">
        <v>1154</v>
      </c>
      <c r="D85" s="31" t="s">
        <v>1088</v>
      </c>
      <c r="E85" s="31" t="s">
        <v>577</v>
      </c>
      <c r="F85" s="93">
        <v>178149</v>
      </c>
      <c r="G85" s="32">
        <v>125.07</v>
      </c>
      <c r="H85" s="32" t="s">
        <v>579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45117</v>
      </c>
      <c r="B86" s="32" t="s">
        <v>1156</v>
      </c>
      <c r="C86" s="31" t="s">
        <v>1157</v>
      </c>
      <c r="D86" s="31" t="s">
        <v>1158</v>
      </c>
      <c r="E86" s="31" t="s">
        <v>577</v>
      </c>
      <c r="F86" s="93">
        <v>185518</v>
      </c>
      <c r="G86" s="32">
        <v>236.8</v>
      </c>
      <c r="H86" s="32" t="s">
        <v>579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45117</v>
      </c>
      <c r="B87" s="32" t="s">
        <v>358</v>
      </c>
      <c r="C87" s="31" t="s">
        <v>1159</v>
      </c>
      <c r="D87" s="31" t="s">
        <v>580</v>
      </c>
      <c r="E87" s="31" t="s">
        <v>577</v>
      </c>
      <c r="F87" s="93">
        <v>268272</v>
      </c>
      <c r="G87" s="32">
        <v>2554.46</v>
      </c>
      <c r="H87" s="32" t="s">
        <v>579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45117</v>
      </c>
      <c r="B88" s="32" t="s">
        <v>1036</v>
      </c>
      <c r="C88" s="31" t="s">
        <v>1037</v>
      </c>
      <c r="D88" s="31" t="s">
        <v>1039</v>
      </c>
      <c r="E88" s="31" t="s">
        <v>577</v>
      </c>
      <c r="F88" s="93">
        <v>291600</v>
      </c>
      <c r="G88" s="32">
        <v>68.23</v>
      </c>
      <c r="H88" s="32" t="s">
        <v>579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45117</v>
      </c>
      <c r="B89" s="32" t="s">
        <v>1160</v>
      </c>
      <c r="C89" s="31" t="s">
        <v>1161</v>
      </c>
      <c r="D89" s="31" t="s">
        <v>580</v>
      </c>
      <c r="E89" s="31" t="s">
        <v>577</v>
      </c>
      <c r="F89" s="93">
        <v>585905</v>
      </c>
      <c r="G89" s="32">
        <v>411.83</v>
      </c>
      <c r="H89" s="32" t="s">
        <v>579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45117</v>
      </c>
      <c r="B90" s="32" t="s">
        <v>1160</v>
      </c>
      <c r="C90" s="31" t="s">
        <v>1161</v>
      </c>
      <c r="D90" s="31" t="s">
        <v>1162</v>
      </c>
      <c r="E90" s="31" t="s">
        <v>577</v>
      </c>
      <c r="F90" s="93">
        <v>500000</v>
      </c>
      <c r="G90" s="32">
        <v>403</v>
      </c>
      <c r="H90" s="32" t="s">
        <v>579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45117</v>
      </c>
      <c r="B91" s="32" t="s">
        <v>1160</v>
      </c>
      <c r="C91" s="31" t="s">
        <v>1161</v>
      </c>
      <c r="D91" s="31" t="s">
        <v>964</v>
      </c>
      <c r="E91" s="31" t="s">
        <v>577</v>
      </c>
      <c r="F91" s="93">
        <v>785891</v>
      </c>
      <c r="G91" s="32">
        <v>411.62</v>
      </c>
      <c r="H91" s="32" t="s">
        <v>579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45117</v>
      </c>
      <c r="B92" s="32" t="s">
        <v>999</v>
      </c>
      <c r="C92" s="31" t="s">
        <v>1000</v>
      </c>
      <c r="D92" s="31" t="s">
        <v>1040</v>
      </c>
      <c r="E92" s="31" t="s">
        <v>577</v>
      </c>
      <c r="F92" s="93">
        <v>175200</v>
      </c>
      <c r="G92" s="32">
        <v>135.22</v>
      </c>
      <c r="H92" s="32" t="s">
        <v>579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45117</v>
      </c>
      <c r="B93" s="32" t="s">
        <v>1163</v>
      </c>
      <c r="C93" s="31" t="s">
        <v>1164</v>
      </c>
      <c r="D93" s="31" t="s">
        <v>1165</v>
      </c>
      <c r="E93" s="31" t="s">
        <v>577</v>
      </c>
      <c r="F93" s="93">
        <v>72000</v>
      </c>
      <c r="G93" s="32">
        <v>52</v>
      </c>
      <c r="H93" s="32" t="s">
        <v>579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45117</v>
      </c>
      <c r="B94" s="32" t="s">
        <v>1163</v>
      </c>
      <c r="C94" s="31" t="s">
        <v>1164</v>
      </c>
      <c r="D94" s="31" t="s">
        <v>1166</v>
      </c>
      <c r="E94" s="31" t="s">
        <v>577</v>
      </c>
      <c r="F94" s="93">
        <v>12000</v>
      </c>
      <c r="G94" s="32">
        <v>53.14</v>
      </c>
      <c r="H94" s="32" t="s">
        <v>579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45117</v>
      </c>
      <c r="B95" s="32" t="s">
        <v>1163</v>
      </c>
      <c r="C95" s="31" t="s">
        <v>1164</v>
      </c>
      <c r="D95" s="31" t="s">
        <v>1167</v>
      </c>
      <c r="E95" s="31" t="s">
        <v>577</v>
      </c>
      <c r="F95" s="93">
        <v>57000</v>
      </c>
      <c r="G95" s="32">
        <v>53.38</v>
      </c>
      <c r="H95" s="32" t="s">
        <v>579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45117</v>
      </c>
      <c r="B96" s="32" t="s">
        <v>1163</v>
      </c>
      <c r="C96" s="31" t="s">
        <v>1164</v>
      </c>
      <c r="D96" s="31" t="s">
        <v>1168</v>
      </c>
      <c r="E96" s="31" t="s">
        <v>577</v>
      </c>
      <c r="F96" s="93">
        <v>63000</v>
      </c>
      <c r="G96" s="32">
        <v>52.05</v>
      </c>
      <c r="H96" s="32" t="s">
        <v>579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45117</v>
      </c>
      <c r="B97" s="32" t="s">
        <v>1163</v>
      </c>
      <c r="C97" s="31" t="s">
        <v>1164</v>
      </c>
      <c r="D97" s="31" t="s">
        <v>1169</v>
      </c>
      <c r="E97" s="31" t="s">
        <v>577</v>
      </c>
      <c r="F97" s="93">
        <v>81000</v>
      </c>
      <c r="G97" s="32">
        <v>52</v>
      </c>
      <c r="H97" s="32" t="s">
        <v>579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45117</v>
      </c>
      <c r="B98" s="32" t="s">
        <v>1170</v>
      </c>
      <c r="C98" s="31" t="s">
        <v>1171</v>
      </c>
      <c r="D98" s="31" t="s">
        <v>1172</v>
      </c>
      <c r="E98" s="31" t="s">
        <v>577</v>
      </c>
      <c r="F98" s="93">
        <v>43446</v>
      </c>
      <c r="G98" s="32">
        <v>157.25</v>
      </c>
      <c r="H98" s="32" t="s">
        <v>579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45117</v>
      </c>
      <c r="B99" s="32" t="s">
        <v>1173</v>
      </c>
      <c r="C99" s="31" t="s">
        <v>1174</v>
      </c>
      <c r="D99" s="31" t="s">
        <v>1175</v>
      </c>
      <c r="E99" s="31" t="s">
        <v>577</v>
      </c>
      <c r="F99" s="93">
        <v>184693</v>
      </c>
      <c r="G99" s="32">
        <v>314.45</v>
      </c>
      <c r="H99" s="32" t="s">
        <v>579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45117</v>
      </c>
      <c r="B100" s="32" t="s">
        <v>1173</v>
      </c>
      <c r="C100" s="31" t="s">
        <v>1174</v>
      </c>
      <c r="D100" s="31" t="s">
        <v>1176</v>
      </c>
      <c r="E100" s="31" t="s">
        <v>577</v>
      </c>
      <c r="F100" s="93">
        <v>194592</v>
      </c>
      <c r="G100" s="32">
        <v>303.33</v>
      </c>
      <c r="H100" s="32" t="s">
        <v>579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45117</v>
      </c>
      <c r="B101" s="32" t="s">
        <v>1177</v>
      </c>
      <c r="C101" s="31" t="s">
        <v>1178</v>
      </c>
      <c r="D101" s="31" t="s">
        <v>1006</v>
      </c>
      <c r="E101" s="31" t="s">
        <v>577</v>
      </c>
      <c r="F101" s="93">
        <v>32000</v>
      </c>
      <c r="G101" s="32">
        <v>24.63</v>
      </c>
      <c r="H101" s="32" t="s">
        <v>579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45117</v>
      </c>
      <c r="B102" s="32" t="s">
        <v>1179</v>
      </c>
      <c r="C102" s="31" t="s">
        <v>1180</v>
      </c>
      <c r="D102" s="31" t="s">
        <v>1181</v>
      </c>
      <c r="E102" s="31" t="s">
        <v>577</v>
      </c>
      <c r="F102" s="93">
        <v>23200</v>
      </c>
      <c r="G102" s="32">
        <v>212.97</v>
      </c>
      <c r="H102" s="32" t="s">
        <v>579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45117</v>
      </c>
      <c r="B103" s="32" t="s">
        <v>476</v>
      </c>
      <c r="C103" s="31" t="s">
        <v>1001</v>
      </c>
      <c r="D103" s="31" t="s">
        <v>580</v>
      </c>
      <c r="E103" s="31" t="s">
        <v>577</v>
      </c>
      <c r="F103" s="93">
        <v>1740453</v>
      </c>
      <c r="G103" s="32">
        <v>1334.4</v>
      </c>
      <c r="H103" s="32" t="s">
        <v>579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45117</v>
      </c>
      <c r="B104" s="32" t="s">
        <v>476</v>
      </c>
      <c r="C104" s="31" t="s">
        <v>1001</v>
      </c>
      <c r="D104" s="31" t="s">
        <v>1041</v>
      </c>
      <c r="E104" s="31" t="s">
        <v>577</v>
      </c>
      <c r="F104" s="93">
        <v>534778</v>
      </c>
      <c r="G104" s="32">
        <v>1336.2</v>
      </c>
      <c r="H104" s="32" t="s">
        <v>579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45117</v>
      </c>
      <c r="B105" s="32" t="s">
        <v>476</v>
      </c>
      <c r="C105" s="31" t="s">
        <v>1001</v>
      </c>
      <c r="D105" s="31" t="s">
        <v>1042</v>
      </c>
      <c r="E105" s="31" t="s">
        <v>577</v>
      </c>
      <c r="F105" s="93">
        <v>514413</v>
      </c>
      <c r="G105" s="32">
        <v>1340.08</v>
      </c>
      <c r="H105" s="32" t="s">
        <v>579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45117</v>
      </c>
      <c r="B106" s="32" t="s">
        <v>476</v>
      </c>
      <c r="C106" s="31" t="s">
        <v>1001</v>
      </c>
      <c r="D106" s="31" t="s">
        <v>1045</v>
      </c>
      <c r="E106" s="31" t="s">
        <v>577</v>
      </c>
      <c r="F106" s="93">
        <v>475377</v>
      </c>
      <c r="G106" s="32">
        <v>1344.12</v>
      </c>
      <c r="H106" s="32" t="s">
        <v>579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45117</v>
      </c>
      <c r="B107" s="32" t="s">
        <v>476</v>
      </c>
      <c r="C107" s="31" t="s">
        <v>1001</v>
      </c>
      <c r="D107" s="31" t="s">
        <v>1182</v>
      </c>
      <c r="E107" s="31" t="s">
        <v>577</v>
      </c>
      <c r="F107" s="93">
        <v>443446</v>
      </c>
      <c r="G107" s="32">
        <v>1324.55</v>
      </c>
      <c r="H107" s="32" t="s">
        <v>579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45117</v>
      </c>
      <c r="B108" s="32" t="s">
        <v>476</v>
      </c>
      <c r="C108" s="31" t="s">
        <v>1001</v>
      </c>
      <c r="D108" s="31" t="s">
        <v>964</v>
      </c>
      <c r="E108" s="31" t="s">
        <v>577</v>
      </c>
      <c r="F108" s="93">
        <v>1429355</v>
      </c>
      <c r="G108" s="32">
        <v>1338.72</v>
      </c>
      <c r="H108" s="32" t="s">
        <v>579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45117</v>
      </c>
      <c r="B109" s="32" t="s">
        <v>476</v>
      </c>
      <c r="C109" s="31" t="s">
        <v>1001</v>
      </c>
      <c r="D109" s="31" t="s">
        <v>1043</v>
      </c>
      <c r="E109" s="31" t="s">
        <v>577</v>
      </c>
      <c r="F109" s="93">
        <v>559052</v>
      </c>
      <c r="G109" s="32">
        <v>1337.89</v>
      </c>
      <c r="H109" s="32" t="s">
        <v>579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45117</v>
      </c>
      <c r="B110" s="32" t="s">
        <v>1183</v>
      </c>
      <c r="C110" s="31" t="s">
        <v>1184</v>
      </c>
      <c r="D110" s="31" t="s">
        <v>1185</v>
      </c>
      <c r="E110" s="31" t="s">
        <v>577</v>
      </c>
      <c r="F110" s="93">
        <v>130000</v>
      </c>
      <c r="G110" s="32">
        <v>138.80000000000001</v>
      </c>
      <c r="H110" s="32" t="s">
        <v>579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45117</v>
      </c>
      <c r="B111" s="32" t="s">
        <v>1186</v>
      </c>
      <c r="C111" s="31" t="s">
        <v>1187</v>
      </c>
      <c r="D111" s="31" t="s">
        <v>1188</v>
      </c>
      <c r="E111" s="31" t="s">
        <v>577</v>
      </c>
      <c r="F111" s="93">
        <v>2475675</v>
      </c>
      <c r="G111" s="32">
        <v>3.32</v>
      </c>
      <c r="H111" s="32" t="s">
        <v>579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45117</v>
      </c>
      <c r="B112" s="32" t="s">
        <v>1002</v>
      </c>
      <c r="C112" s="31" t="s">
        <v>1003</v>
      </c>
      <c r="D112" s="31" t="s">
        <v>1044</v>
      </c>
      <c r="E112" s="31" t="s">
        <v>577</v>
      </c>
      <c r="F112" s="93">
        <v>80000</v>
      </c>
      <c r="G112" s="32">
        <v>17.260000000000002</v>
      </c>
      <c r="H112" s="32" t="s">
        <v>579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45117</v>
      </c>
      <c r="B113" s="32" t="s">
        <v>1046</v>
      </c>
      <c r="C113" s="31" t="s">
        <v>1047</v>
      </c>
      <c r="D113" s="31" t="s">
        <v>580</v>
      </c>
      <c r="E113" s="31" t="s">
        <v>577</v>
      </c>
      <c r="F113" s="93">
        <v>75047</v>
      </c>
      <c r="G113" s="32">
        <v>830.58</v>
      </c>
      <c r="H113" s="32" t="s">
        <v>579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45117</v>
      </c>
      <c r="B114" s="32" t="s">
        <v>1004</v>
      </c>
      <c r="C114" s="31" t="s">
        <v>1005</v>
      </c>
      <c r="D114" s="31" t="s">
        <v>1006</v>
      </c>
      <c r="E114" s="31" t="s">
        <v>577</v>
      </c>
      <c r="F114" s="93">
        <v>508327</v>
      </c>
      <c r="G114" s="32">
        <v>11.56</v>
      </c>
      <c r="H114" s="32" t="s">
        <v>579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45117</v>
      </c>
      <c r="B115" s="32" t="s">
        <v>1048</v>
      </c>
      <c r="C115" s="31" t="s">
        <v>1049</v>
      </c>
      <c r="D115" s="31" t="s">
        <v>1050</v>
      </c>
      <c r="E115" s="31" t="s">
        <v>577</v>
      </c>
      <c r="F115" s="93">
        <v>2540367</v>
      </c>
      <c r="G115" s="32">
        <v>130.74</v>
      </c>
      <c r="H115" s="32" t="s">
        <v>579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45117</v>
      </c>
      <c r="B116" s="32" t="s">
        <v>1051</v>
      </c>
      <c r="C116" s="31" t="s">
        <v>1052</v>
      </c>
      <c r="D116" s="31" t="s">
        <v>1189</v>
      </c>
      <c r="E116" s="31" t="s">
        <v>577</v>
      </c>
      <c r="F116" s="93">
        <v>200400</v>
      </c>
      <c r="G116" s="32">
        <v>106</v>
      </c>
      <c r="H116" s="32" t="s">
        <v>579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45117</v>
      </c>
      <c r="B117" s="32" t="s">
        <v>1051</v>
      </c>
      <c r="C117" s="31" t="s">
        <v>1052</v>
      </c>
      <c r="D117" s="31" t="s">
        <v>1053</v>
      </c>
      <c r="E117" s="31" t="s">
        <v>577</v>
      </c>
      <c r="F117" s="93">
        <v>30000</v>
      </c>
      <c r="G117" s="32">
        <v>107</v>
      </c>
      <c r="H117" s="32" t="s">
        <v>579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45117</v>
      </c>
      <c r="B118" s="32" t="s">
        <v>1190</v>
      </c>
      <c r="C118" s="31" t="s">
        <v>1191</v>
      </c>
      <c r="D118" s="31" t="s">
        <v>1041</v>
      </c>
      <c r="E118" s="31" t="s">
        <v>577</v>
      </c>
      <c r="F118" s="93">
        <v>535618</v>
      </c>
      <c r="G118" s="32">
        <v>99.45</v>
      </c>
      <c r="H118" s="32" t="s">
        <v>579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45117</v>
      </c>
      <c r="B119" s="32" t="s">
        <v>1190</v>
      </c>
      <c r="C119" s="31" t="s">
        <v>1191</v>
      </c>
      <c r="D119" s="31" t="s">
        <v>580</v>
      </c>
      <c r="E119" s="31" t="s">
        <v>577</v>
      </c>
      <c r="F119" s="93">
        <v>1276919</v>
      </c>
      <c r="G119" s="32">
        <v>97.65</v>
      </c>
      <c r="H119" s="32" t="s">
        <v>579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45117</v>
      </c>
      <c r="B120" s="32" t="s">
        <v>1190</v>
      </c>
      <c r="C120" s="31" t="s">
        <v>1191</v>
      </c>
      <c r="D120" s="31" t="s">
        <v>1192</v>
      </c>
      <c r="E120" s="31" t="s">
        <v>577</v>
      </c>
      <c r="F120" s="93">
        <v>269400</v>
      </c>
      <c r="G120" s="32">
        <v>98.82</v>
      </c>
      <c r="H120" s="32" t="s">
        <v>579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45117</v>
      </c>
      <c r="B121" s="32" t="s">
        <v>1086</v>
      </c>
      <c r="C121" s="31" t="s">
        <v>1154</v>
      </c>
      <c r="D121" s="31" t="s">
        <v>1087</v>
      </c>
      <c r="E121" s="31" t="s">
        <v>578</v>
      </c>
      <c r="F121" s="93">
        <v>58969</v>
      </c>
      <c r="G121" s="32">
        <v>117.4</v>
      </c>
      <c r="H121" s="32" t="s">
        <v>579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45117</v>
      </c>
      <c r="B122" s="32" t="s">
        <v>1086</v>
      </c>
      <c r="C122" s="31" t="s">
        <v>1154</v>
      </c>
      <c r="D122" s="31" t="s">
        <v>1087</v>
      </c>
      <c r="E122" s="31" t="s">
        <v>578</v>
      </c>
      <c r="F122" s="93">
        <v>54000</v>
      </c>
      <c r="G122" s="32">
        <v>117.4</v>
      </c>
      <c r="H122" s="32" t="s">
        <v>579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45117</v>
      </c>
      <c r="B123" s="32" t="s">
        <v>1086</v>
      </c>
      <c r="C123" s="31" t="s">
        <v>1154</v>
      </c>
      <c r="D123" s="31" t="s">
        <v>905</v>
      </c>
      <c r="E123" s="31" t="s">
        <v>578</v>
      </c>
      <c r="F123" s="93">
        <v>133855</v>
      </c>
      <c r="G123" s="32">
        <v>117.4</v>
      </c>
      <c r="H123" s="32" t="s">
        <v>579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45117</v>
      </c>
      <c r="B124" s="32" t="s">
        <v>1086</v>
      </c>
      <c r="C124" s="31" t="s">
        <v>1154</v>
      </c>
      <c r="D124" s="31" t="s">
        <v>1193</v>
      </c>
      <c r="E124" s="31" t="s">
        <v>578</v>
      </c>
      <c r="F124" s="93">
        <v>61500</v>
      </c>
      <c r="G124" s="32">
        <v>119.95</v>
      </c>
      <c r="H124" s="32" t="s">
        <v>579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45117</v>
      </c>
      <c r="B125" s="32" t="s">
        <v>1086</v>
      </c>
      <c r="C125" s="31" t="s">
        <v>1154</v>
      </c>
      <c r="D125" s="31" t="s">
        <v>1089</v>
      </c>
      <c r="E125" s="31" t="s">
        <v>578</v>
      </c>
      <c r="F125" s="93">
        <v>59000</v>
      </c>
      <c r="G125" s="32">
        <v>123.3</v>
      </c>
      <c r="H125" s="32" t="s">
        <v>579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45117</v>
      </c>
      <c r="B126" s="32" t="s">
        <v>1086</v>
      </c>
      <c r="C126" s="31" t="s">
        <v>1154</v>
      </c>
      <c r="D126" s="31" t="s">
        <v>1088</v>
      </c>
      <c r="E126" s="31" t="s">
        <v>578</v>
      </c>
      <c r="F126" s="93">
        <v>228396</v>
      </c>
      <c r="G126" s="32">
        <v>117.65</v>
      </c>
      <c r="H126" s="32" t="s">
        <v>579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45117</v>
      </c>
      <c r="B127" s="32" t="s">
        <v>1156</v>
      </c>
      <c r="C127" s="31" t="s">
        <v>1157</v>
      </c>
      <c r="D127" s="31" t="s">
        <v>1194</v>
      </c>
      <c r="E127" s="31" t="s">
        <v>578</v>
      </c>
      <c r="F127" s="93">
        <v>187596</v>
      </c>
      <c r="G127" s="32">
        <v>236.72</v>
      </c>
      <c r="H127" s="32" t="s">
        <v>579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45117</v>
      </c>
      <c r="B128" s="32" t="s">
        <v>1156</v>
      </c>
      <c r="C128" s="31" t="s">
        <v>1157</v>
      </c>
      <c r="D128" s="31" t="s">
        <v>1158</v>
      </c>
      <c r="E128" s="31" t="s">
        <v>578</v>
      </c>
      <c r="F128" s="93">
        <v>185518</v>
      </c>
      <c r="G128" s="32">
        <v>237.01</v>
      </c>
      <c r="H128" s="32" t="s">
        <v>579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45117</v>
      </c>
      <c r="B129" s="32" t="s">
        <v>358</v>
      </c>
      <c r="C129" s="31" t="s">
        <v>1159</v>
      </c>
      <c r="D129" s="31" t="s">
        <v>580</v>
      </c>
      <c r="E129" s="31" t="s">
        <v>578</v>
      </c>
      <c r="F129" s="93">
        <v>268272</v>
      </c>
      <c r="G129" s="32">
        <v>2555.37</v>
      </c>
      <c r="H129" s="32" t="s">
        <v>579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45117</v>
      </c>
      <c r="B130" s="32" t="s">
        <v>1036</v>
      </c>
      <c r="C130" s="31" t="s">
        <v>1037</v>
      </c>
      <c r="D130" s="31" t="s">
        <v>1039</v>
      </c>
      <c r="E130" s="31" t="s">
        <v>578</v>
      </c>
      <c r="F130" s="93">
        <v>87600</v>
      </c>
      <c r="G130" s="32">
        <v>68.38</v>
      </c>
      <c r="H130" s="32" t="s">
        <v>579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45117</v>
      </c>
      <c r="B131" s="32" t="s">
        <v>1036</v>
      </c>
      <c r="C131" s="31" t="s">
        <v>1037</v>
      </c>
      <c r="D131" s="31" t="s">
        <v>1038</v>
      </c>
      <c r="E131" s="31" t="s">
        <v>578</v>
      </c>
      <c r="F131" s="93">
        <v>252000</v>
      </c>
      <c r="G131" s="32">
        <v>68.2</v>
      </c>
      <c r="H131" s="32" t="s">
        <v>579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45117</v>
      </c>
      <c r="B132" s="32" t="s">
        <v>1036</v>
      </c>
      <c r="C132" s="31" t="s">
        <v>1037</v>
      </c>
      <c r="D132" s="31" t="s">
        <v>905</v>
      </c>
      <c r="E132" s="31" t="s">
        <v>578</v>
      </c>
      <c r="F132" s="93">
        <v>120000</v>
      </c>
      <c r="G132" s="32">
        <v>68.2</v>
      </c>
      <c r="H132" s="32" t="s">
        <v>579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45117</v>
      </c>
      <c r="B133" s="32" t="s">
        <v>1160</v>
      </c>
      <c r="C133" s="31" t="s">
        <v>1161</v>
      </c>
      <c r="D133" s="31" t="s">
        <v>964</v>
      </c>
      <c r="E133" s="31" t="s">
        <v>578</v>
      </c>
      <c r="F133" s="93">
        <v>785891</v>
      </c>
      <c r="G133" s="32">
        <v>411.99</v>
      </c>
      <c r="H133" s="32" t="s">
        <v>579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45117</v>
      </c>
      <c r="B134" s="32" t="s">
        <v>1160</v>
      </c>
      <c r="C134" s="31" t="s">
        <v>1161</v>
      </c>
      <c r="D134" s="31" t="s">
        <v>580</v>
      </c>
      <c r="E134" s="31" t="s">
        <v>578</v>
      </c>
      <c r="F134" s="93">
        <v>585905</v>
      </c>
      <c r="G134" s="32">
        <v>412.25</v>
      </c>
      <c r="H134" s="32" t="s">
        <v>579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45117</v>
      </c>
      <c r="B135" s="32" t="s">
        <v>999</v>
      </c>
      <c r="C135" s="31" t="s">
        <v>1000</v>
      </c>
      <c r="D135" s="31" t="s">
        <v>905</v>
      </c>
      <c r="E135" s="31" t="s">
        <v>578</v>
      </c>
      <c r="F135" s="93">
        <v>140400</v>
      </c>
      <c r="G135" s="32">
        <v>135.13999999999999</v>
      </c>
      <c r="H135" s="32" t="s">
        <v>579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>
        <v>45117</v>
      </c>
      <c r="B136" s="32" t="s">
        <v>999</v>
      </c>
      <c r="C136" s="31" t="s">
        <v>1000</v>
      </c>
      <c r="D136" s="31" t="s">
        <v>1040</v>
      </c>
      <c r="E136" s="31" t="s">
        <v>578</v>
      </c>
      <c r="F136" s="93">
        <v>116400</v>
      </c>
      <c r="G136" s="32">
        <v>137.07</v>
      </c>
      <c r="H136" s="32" t="s">
        <v>579</v>
      </c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>
        <v>45117</v>
      </c>
      <c r="B137" s="32" t="s">
        <v>1163</v>
      </c>
      <c r="C137" s="31" t="s">
        <v>1164</v>
      </c>
      <c r="D137" s="31" t="s">
        <v>1195</v>
      </c>
      <c r="E137" s="31" t="s">
        <v>578</v>
      </c>
      <c r="F137" s="93">
        <v>54000</v>
      </c>
      <c r="G137" s="32">
        <v>52.07</v>
      </c>
      <c r="H137" s="32" t="s">
        <v>579</v>
      </c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>
        <v>45117</v>
      </c>
      <c r="B138" s="32" t="s">
        <v>1163</v>
      </c>
      <c r="C138" s="31" t="s">
        <v>1164</v>
      </c>
      <c r="D138" s="31" t="s">
        <v>1166</v>
      </c>
      <c r="E138" s="31" t="s">
        <v>578</v>
      </c>
      <c r="F138" s="93">
        <v>126000</v>
      </c>
      <c r="G138" s="32">
        <v>52.43</v>
      </c>
      <c r="H138" s="32" t="s">
        <v>579</v>
      </c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>
        <v>45117</v>
      </c>
      <c r="B139" s="32" t="s">
        <v>1163</v>
      </c>
      <c r="C139" s="31" t="s">
        <v>1164</v>
      </c>
      <c r="D139" s="31" t="s">
        <v>1196</v>
      </c>
      <c r="E139" s="31" t="s">
        <v>578</v>
      </c>
      <c r="F139" s="93">
        <v>87000</v>
      </c>
      <c r="G139" s="32">
        <v>54.6</v>
      </c>
      <c r="H139" s="32" t="s">
        <v>579</v>
      </c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>
        <v>45117</v>
      </c>
      <c r="B140" s="32" t="s">
        <v>1173</v>
      </c>
      <c r="C140" s="31" t="s">
        <v>1174</v>
      </c>
      <c r="D140" s="31" t="s">
        <v>1176</v>
      </c>
      <c r="E140" s="31" t="s">
        <v>578</v>
      </c>
      <c r="F140" s="93">
        <v>194592</v>
      </c>
      <c r="G140" s="32">
        <v>313.77999999999997</v>
      </c>
      <c r="H140" s="32" t="s">
        <v>579</v>
      </c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>
        <v>45117</v>
      </c>
      <c r="B141" s="32" t="s">
        <v>1173</v>
      </c>
      <c r="C141" s="31" t="s">
        <v>1174</v>
      </c>
      <c r="D141" s="31" t="s">
        <v>1175</v>
      </c>
      <c r="E141" s="31" t="s">
        <v>578</v>
      </c>
      <c r="F141" s="93">
        <v>95186</v>
      </c>
      <c r="G141" s="32">
        <v>313.86</v>
      </c>
      <c r="H141" s="32" t="s">
        <v>579</v>
      </c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>
        <v>45117</v>
      </c>
      <c r="B142" s="32" t="s">
        <v>1177</v>
      </c>
      <c r="C142" s="31" t="s">
        <v>1178</v>
      </c>
      <c r="D142" s="31" t="s">
        <v>1006</v>
      </c>
      <c r="E142" s="31" t="s">
        <v>578</v>
      </c>
      <c r="F142" s="93">
        <v>32000</v>
      </c>
      <c r="G142" s="32">
        <v>24.41</v>
      </c>
      <c r="H142" s="32" t="s">
        <v>579</v>
      </c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>
        <v>45117</v>
      </c>
      <c r="B143" s="32" t="s">
        <v>1179</v>
      </c>
      <c r="C143" s="31" t="s">
        <v>1180</v>
      </c>
      <c r="D143" s="31" t="s">
        <v>1181</v>
      </c>
      <c r="E143" s="31" t="s">
        <v>578</v>
      </c>
      <c r="F143" s="93">
        <v>23200</v>
      </c>
      <c r="G143" s="32">
        <v>212.03</v>
      </c>
      <c r="H143" s="32" t="s">
        <v>579</v>
      </c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>
        <v>45117</v>
      </c>
      <c r="B144" s="32" t="s">
        <v>1007</v>
      </c>
      <c r="C144" s="31" t="s">
        <v>1008</v>
      </c>
      <c r="D144" s="31" t="s">
        <v>905</v>
      </c>
      <c r="E144" s="31" t="s">
        <v>578</v>
      </c>
      <c r="F144" s="93">
        <v>295464</v>
      </c>
      <c r="G144" s="32">
        <v>5.8</v>
      </c>
      <c r="H144" s="32" t="s">
        <v>579</v>
      </c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>
        <v>45117</v>
      </c>
      <c r="B145" s="32" t="s">
        <v>476</v>
      </c>
      <c r="C145" s="31" t="s">
        <v>1001</v>
      </c>
      <c r="D145" s="31" t="s">
        <v>1042</v>
      </c>
      <c r="E145" s="31" t="s">
        <v>578</v>
      </c>
      <c r="F145" s="93">
        <v>519413</v>
      </c>
      <c r="G145" s="32">
        <v>1340.64</v>
      </c>
      <c r="H145" s="32" t="s">
        <v>579</v>
      </c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>
        <v>45117</v>
      </c>
      <c r="B146" s="32" t="s">
        <v>476</v>
      </c>
      <c r="C146" s="31" t="s">
        <v>1001</v>
      </c>
      <c r="D146" s="31" t="s">
        <v>1043</v>
      </c>
      <c r="E146" s="31" t="s">
        <v>578</v>
      </c>
      <c r="F146" s="93">
        <v>559052</v>
      </c>
      <c r="G146" s="32">
        <v>1338.55</v>
      </c>
      <c r="H146" s="32" t="s">
        <v>579</v>
      </c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>
        <v>45117</v>
      </c>
      <c r="B147" s="32" t="s">
        <v>476</v>
      </c>
      <c r="C147" s="31" t="s">
        <v>1001</v>
      </c>
      <c r="D147" s="31" t="s">
        <v>964</v>
      </c>
      <c r="E147" s="31" t="s">
        <v>578</v>
      </c>
      <c r="F147" s="93">
        <v>1429355</v>
      </c>
      <c r="G147" s="32">
        <v>1339.38</v>
      </c>
      <c r="H147" s="32" t="s">
        <v>579</v>
      </c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>
        <v>45117</v>
      </c>
      <c r="B148" s="32" t="s">
        <v>476</v>
      </c>
      <c r="C148" s="31" t="s">
        <v>1001</v>
      </c>
      <c r="D148" s="31" t="s">
        <v>580</v>
      </c>
      <c r="E148" s="31" t="s">
        <v>578</v>
      </c>
      <c r="F148" s="93">
        <v>1740453</v>
      </c>
      <c r="G148" s="32">
        <v>1334.84</v>
      </c>
      <c r="H148" s="32" t="s">
        <v>579</v>
      </c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>
        <v>45117</v>
      </c>
      <c r="B149" s="32" t="s">
        <v>476</v>
      </c>
      <c r="C149" s="31" t="s">
        <v>1001</v>
      </c>
      <c r="D149" s="31" t="s">
        <v>1041</v>
      </c>
      <c r="E149" s="31" t="s">
        <v>578</v>
      </c>
      <c r="F149" s="93">
        <v>530652</v>
      </c>
      <c r="G149" s="32">
        <v>1337.82</v>
      </c>
      <c r="H149" s="32" t="s">
        <v>579</v>
      </c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>
        <v>45117</v>
      </c>
      <c r="B150" s="32" t="s">
        <v>476</v>
      </c>
      <c r="C150" s="31" t="s">
        <v>1001</v>
      </c>
      <c r="D150" s="31" t="s">
        <v>1182</v>
      </c>
      <c r="E150" s="31" t="s">
        <v>578</v>
      </c>
      <c r="F150" s="93">
        <v>443446</v>
      </c>
      <c r="G150" s="32">
        <v>1327.98</v>
      </c>
      <c r="H150" s="32" t="s">
        <v>579</v>
      </c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>
        <v>45117</v>
      </c>
      <c r="B151" s="32" t="s">
        <v>476</v>
      </c>
      <c r="C151" s="31" t="s">
        <v>1001</v>
      </c>
      <c r="D151" s="31" t="s">
        <v>1045</v>
      </c>
      <c r="E151" s="31" t="s">
        <v>578</v>
      </c>
      <c r="F151" s="93">
        <v>475377</v>
      </c>
      <c r="G151" s="32">
        <v>1344.65</v>
      </c>
      <c r="H151" s="32" t="s">
        <v>579</v>
      </c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>
        <v>45117</v>
      </c>
      <c r="B152" s="32" t="s">
        <v>1186</v>
      </c>
      <c r="C152" s="31" t="s">
        <v>1187</v>
      </c>
      <c r="D152" s="31" t="s">
        <v>1188</v>
      </c>
      <c r="E152" s="31" t="s">
        <v>578</v>
      </c>
      <c r="F152" s="93">
        <v>2349000</v>
      </c>
      <c r="G152" s="32">
        <v>3.35</v>
      </c>
      <c r="H152" s="32" t="s">
        <v>579</v>
      </c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>
        <v>45117</v>
      </c>
      <c r="B153" s="32" t="s">
        <v>1046</v>
      </c>
      <c r="C153" s="31" t="s">
        <v>1047</v>
      </c>
      <c r="D153" s="31" t="s">
        <v>580</v>
      </c>
      <c r="E153" s="31" t="s">
        <v>578</v>
      </c>
      <c r="F153" s="93">
        <v>75047</v>
      </c>
      <c r="G153" s="32">
        <v>831.89</v>
      </c>
      <c r="H153" s="32" t="s">
        <v>579</v>
      </c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>
        <v>45117</v>
      </c>
      <c r="B154" s="32" t="s">
        <v>1004</v>
      </c>
      <c r="C154" s="31" t="s">
        <v>1005</v>
      </c>
      <c r="D154" s="31" t="s">
        <v>1006</v>
      </c>
      <c r="E154" s="31" t="s">
        <v>578</v>
      </c>
      <c r="F154" s="93">
        <v>494367</v>
      </c>
      <c r="G154" s="32">
        <v>11.49</v>
      </c>
      <c r="H154" s="32" t="s">
        <v>579</v>
      </c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>
        <v>45117</v>
      </c>
      <c r="B155" s="32" t="s">
        <v>1048</v>
      </c>
      <c r="C155" s="31" t="s">
        <v>1049</v>
      </c>
      <c r="D155" s="31" t="s">
        <v>1050</v>
      </c>
      <c r="E155" s="31" t="s">
        <v>578</v>
      </c>
      <c r="F155" s="93">
        <v>2330367</v>
      </c>
      <c r="G155" s="32">
        <v>130.69</v>
      </c>
      <c r="H155" s="32" t="s">
        <v>579</v>
      </c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>
        <v>45117</v>
      </c>
      <c r="B156" s="32" t="s">
        <v>1051</v>
      </c>
      <c r="C156" s="31" t="s">
        <v>1052</v>
      </c>
      <c r="D156" s="31" t="s">
        <v>1055</v>
      </c>
      <c r="E156" s="31" t="s">
        <v>578</v>
      </c>
      <c r="F156" s="93">
        <v>30000</v>
      </c>
      <c r="G156" s="32">
        <v>107</v>
      </c>
      <c r="H156" s="32" t="s">
        <v>579</v>
      </c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>
        <v>45117</v>
      </c>
      <c r="B157" s="32" t="s">
        <v>1051</v>
      </c>
      <c r="C157" s="31" t="s">
        <v>1052</v>
      </c>
      <c r="D157" s="31" t="s">
        <v>1197</v>
      </c>
      <c r="E157" s="31" t="s">
        <v>578</v>
      </c>
      <c r="F157" s="93">
        <v>200400</v>
      </c>
      <c r="G157" s="32">
        <v>106</v>
      </c>
      <c r="H157" s="32" t="s">
        <v>579</v>
      </c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>
        <v>45117</v>
      </c>
      <c r="B158" s="32" t="s">
        <v>1190</v>
      </c>
      <c r="C158" s="31" t="s">
        <v>1191</v>
      </c>
      <c r="D158" s="31" t="s">
        <v>1192</v>
      </c>
      <c r="E158" s="31" t="s">
        <v>578</v>
      </c>
      <c r="F158" s="93">
        <v>560567</v>
      </c>
      <c r="G158" s="32">
        <v>94.23</v>
      </c>
      <c r="H158" s="32" t="s">
        <v>579</v>
      </c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>
        <v>45117</v>
      </c>
      <c r="B159" s="32" t="s">
        <v>1190</v>
      </c>
      <c r="C159" s="31" t="s">
        <v>1191</v>
      </c>
      <c r="D159" s="31" t="s">
        <v>1041</v>
      </c>
      <c r="E159" s="31" t="s">
        <v>578</v>
      </c>
      <c r="F159" s="93">
        <v>677926</v>
      </c>
      <c r="G159" s="32">
        <v>100.15</v>
      </c>
      <c r="H159" s="32" t="s">
        <v>579</v>
      </c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>
        <v>45117</v>
      </c>
      <c r="B160" s="32" t="s">
        <v>1190</v>
      </c>
      <c r="C160" s="31" t="s">
        <v>1191</v>
      </c>
      <c r="D160" s="31" t="s">
        <v>580</v>
      </c>
      <c r="E160" s="31" t="s">
        <v>578</v>
      </c>
      <c r="F160" s="93">
        <v>1276919</v>
      </c>
      <c r="G160" s="32">
        <v>97.62</v>
      </c>
      <c r="H160" s="32" t="s">
        <v>579</v>
      </c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32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32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32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32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32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32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32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32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32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32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32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32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32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32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32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32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32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32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32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32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32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32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32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32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32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32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32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32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32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32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32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32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32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32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32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32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32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32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32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32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32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32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32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32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32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32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32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32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32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32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32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32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  <row r="218" spans="1:28" ht="12.75" customHeight="1">
      <c r="A218" s="92"/>
      <c r="B218" s="32"/>
      <c r="C218" s="31"/>
      <c r="D218" s="31"/>
      <c r="E218" s="31"/>
      <c r="F218" s="93"/>
      <c r="G218" s="32"/>
      <c r="H218" s="32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</row>
    <row r="219" spans="1:28" ht="12.75" customHeight="1">
      <c r="A219" s="92"/>
      <c r="B219" s="32"/>
      <c r="C219" s="31"/>
      <c r="D219" s="31"/>
      <c r="E219" s="31"/>
      <c r="F219" s="93"/>
      <c r="G219" s="32"/>
      <c r="H219" s="32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</row>
    <row r="220" spans="1:28" ht="12.75" customHeight="1">
      <c r="A220" s="92"/>
      <c r="B220" s="32"/>
      <c r="C220" s="31"/>
      <c r="D220" s="31"/>
      <c r="E220" s="31"/>
      <c r="F220" s="93"/>
      <c r="G220" s="32"/>
      <c r="H220" s="32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</row>
    <row r="221" spans="1:28" ht="12.75" customHeight="1">
      <c r="A221" s="92"/>
      <c r="B221" s="32"/>
      <c r="C221" s="31"/>
      <c r="D221" s="31"/>
      <c r="E221" s="31"/>
      <c r="F221" s="93"/>
      <c r="G221" s="32"/>
      <c r="H221" s="32"/>
      <c r="I221" s="81"/>
      <c r="J221" s="81"/>
      <c r="K221" s="81"/>
      <c r="L221" s="81"/>
      <c r="M221" s="81"/>
      <c r="N221" s="81"/>
      <c r="O221" s="81"/>
      <c r="P221" s="81"/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</row>
    <row r="222" spans="1:28" ht="12.75" customHeight="1">
      <c r="A222" s="92"/>
      <c r="B222" s="32"/>
      <c r="C222" s="31"/>
      <c r="D222" s="31"/>
      <c r="E222" s="31"/>
      <c r="F222" s="93"/>
      <c r="G222" s="32"/>
      <c r="H222" s="32"/>
      <c r="I222" s="81"/>
      <c r="J222" s="81"/>
      <c r="K222" s="81"/>
      <c r="L222" s="81"/>
      <c r="M222" s="81"/>
      <c r="N222" s="81"/>
      <c r="O222" s="81"/>
      <c r="P222" s="81"/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</row>
    <row r="223" spans="1:28" ht="12.75" customHeight="1">
      <c r="A223" s="92"/>
      <c r="B223" s="32"/>
      <c r="C223" s="31"/>
      <c r="D223" s="31"/>
      <c r="E223" s="31"/>
      <c r="F223" s="93"/>
      <c r="G223" s="32"/>
      <c r="H223" s="32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</row>
    <row r="224" spans="1:28" ht="12.75" customHeight="1">
      <c r="A224" s="92"/>
      <c r="B224" s="32"/>
      <c r="C224" s="31"/>
      <c r="D224" s="31"/>
      <c r="E224" s="31"/>
      <c r="F224" s="93"/>
      <c r="G224" s="32"/>
      <c r="H224" s="32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</row>
    <row r="225" spans="1:28" ht="12.75" customHeight="1">
      <c r="A225" s="92"/>
      <c r="B225" s="32"/>
      <c r="C225" s="31"/>
      <c r="D225" s="31"/>
      <c r="E225" s="31"/>
      <c r="F225" s="93"/>
      <c r="G225" s="32"/>
      <c r="H225" s="32"/>
      <c r="I225" s="81"/>
      <c r="J225" s="81"/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</row>
    <row r="226" spans="1:28" ht="12.75" customHeight="1">
      <c r="A226" s="92"/>
      <c r="B226" s="32"/>
      <c r="C226" s="31"/>
      <c r="D226" s="31"/>
      <c r="E226" s="31"/>
      <c r="F226" s="93"/>
      <c r="G226" s="32"/>
      <c r="H226" s="32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</row>
    <row r="227" spans="1:28" ht="12.75" customHeight="1">
      <c r="A227" s="92"/>
      <c r="B227" s="32"/>
      <c r="C227" s="31"/>
      <c r="D227" s="31"/>
      <c r="E227" s="31"/>
      <c r="F227" s="93"/>
      <c r="G227" s="32"/>
      <c r="H227" s="32"/>
      <c r="I227" s="81"/>
      <c r="J227" s="81"/>
      <c r="K227" s="81"/>
      <c r="L227" s="81"/>
      <c r="M227" s="81"/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</row>
    <row r="228" spans="1:28" ht="12.75" customHeight="1">
      <c r="A228" s="92"/>
      <c r="B228" s="32"/>
      <c r="C228" s="31"/>
      <c r="D228" s="31"/>
      <c r="E228" s="31"/>
      <c r="F228" s="93"/>
      <c r="G228" s="32"/>
      <c r="H228" s="32"/>
      <c r="I228" s="81"/>
      <c r="J228" s="81"/>
      <c r="K228" s="81"/>
      <c r="L228" s="81"/>
      <c r="M228" s="81"/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</row>
    <row r="229" spans="1:28" ht="12.75" customHeight="1">
      <c r="A229" s="92"/>
      <c r="B229" s="32"/>
      <c r="C229" s="31"/>
      <c r="D229" s="31"/>
      <c r="E229" s="31"/>
      <c r="F229" s="93"/>
      <c r="G229" s="32"/>
      <c r="H229" s="32"/>
      <c r="I229" s="81"/>
      <c r="J229" s="81"/>
      <c r="K229" s="81"/>
      <c r="L229" s="81"/>
      <c r="M229" s="81"/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</row>
    <row r="230" spans="1:28" ht="12.75" customHeight="1">
      <c r="A230" s="92"/>
      <c r="B230" s="32"/>
      <c r="C230" s="31"/>
      <c r="D230" s="31"/>
      <c r="E230" s="31"/>
      <c r="F230" s="93"/>
      <c r="G230" s="32"/>
      <c r="H230" s="32"/>
      <c r="I230" s="81"/>
      <c r="J230" s="81"/>
      <c r="K230" s="81"/>
      <c r="L230" s="81"/>
      <c r="M230" s="81"/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</row>
    <row r="231" spans="1:28" ht="12.75" customHeight="1">
      <c r="A231" s="92"/>
      <c r="B231" s="32"/>
      <c r="C231" s="31"/>
      <c r="D231" s="31"/>
      <c r="E231" s="31"/>
      <c r="F231" s="93"/>
      <c r="G231" s="32"/>
      <c r="H231" s="32"/>
      <c r="I231" s="81"/>
      <c r="J231" s="81"/>
      <c r="K231" s="81"/>
      <c r="L231" s="81"/>
      <c r="M231" s="81"/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</row>
    <row r="232" spans="1:28" ht="12.75" customHeight="1">
      <c r="A232" s="92"/>
      <c r="B232" s="32"/>
      <c r="C232" s="31"/>
      <c r="D232" s="31"/>
      <c r="E232" s="31"/>
      <c r="F232" s="93"/>
      <c r="G232" s="32"/>
      <c r="H232" s="32"/>
      <c r="I232" s="81"/>
      <c r="J232" s="81"/>
      <c r="K232" s="81"/>
      <c r="L232" s="81"/>
      <c r="M232" s="81"/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</row>
    <row r="233" spans="1:28" ht="12.75" customHeight="1">
      <c r="A233" s="92"/>
      <c r="B233" s="32"/>
      <c r="C233" s="31"/>
      <c r="D233" s="31"/>
      <c r="E233" s="31"/>
      <c r="F233" s="93"/>
      <c r="G233" s="32"/>
      <c r="H233" s="32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</row>
    <row r="234" spans="1:28" ht="12.75" customHeight="1">
      <c r="A234" s="92"/>
      <c r="B234" s="32"/>
      <c r="C234" s="31"/>
      <c r="D234" s="31"/>
      <c r="E234" s="31"/>
      <c r="F234" s="93"/>
      <c r="G234" s="32"/>
      <c r="H234" s="32"/>
      <c r="I234" s="81"/>
      <c r="J234" s="81"/>
      <c r="K234" s="81"/>
      <c r="L234" s="81"/>
      <c r="M234" s="81"/>
      <c r="N234" s="81"/>
      <c r="O234" s="81"/>
      <c r="P234" s="81"/>
      <c r="Q234" s="81"/>
      <c r="R234" s="81"/>
      <c r="S234" s="81"/>
      <c r="T234" s="81"/>
      <c r="U234" s="81"/>
      <c r="V234" s="81"/>
      <c r="W234" s="81"/>
      <c r="X234" s="81"/>
      <c r="Y234" s="81"/>
      <c r="Z234" s="81"/>
      <c r="AA234" s="81"/>
      <c r="AB234" s="81"/>
    </row>
    <row r="235" spans="1:28" ht="12.75" customHeight="1">
      <c r="A235" s="92"/>
      <c r="B235" s="32"/>
      <c r="C235" s="31"/>
      <c r="D235" s="31"/>
      <c r="E235" s="31"/>
      <c r="F235" s="93"/>
      <c r="G235" s="32"/>
      <c r="H235" s="32"/>
      <c r="I235" s="81"/>
      <c r="J235" s="81"/>
      <c r="K235" s="81"/>
      <c r="L235" s="81"/>
      <c r="M235" s="81"/>
      <c r="N235" s="81"/>
      <c r="O235" s="81"/>
      <c r="P235" s="81"/>
      <c r="Q235" s="81"/>
      <c r="R235" s="81"/>
      <c r="S235" s="81"/>
      <c r="T235" s="81"/>
      <c r="U235" s="81"/>
      <c r="V235" s="81"/>
      <c r="W235" s="81"/>
      <c r="X235" s="81"/>
      <c r="Y235" s="81"/>
      <c r="Z235" s="81"/>
      <c r="AA235" s="81"/>
      <c r="AB235" s="81"/>
    </row>
    <row r="236" spans="1:28" ht="12.75" customHeight="1">
      <c r="A236" s="92"/>
      <c r="B236" s="32"/>
      <c r="C236" s="31"/>
      <c r="D236" s="31"/>
      <c r="E236" s="31"/>
      <c r="F236" s="93"/>
      <c r="G236" s="32"/>
      <c r="H236" s="32"/>
      <c r="I236" s="81"/>
      <c r="J236" s="81"/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1"/>
      <c r="W236" s="81"/>
      <c r="X236" s="81"/>
      <c r="Y236" s="81"/>
      <c r="Z236" s="81"/>
      <c r="AA236" s="81"/>
      <c r="AB236" s="81"/>
    </row>
    <row r="237" spans="1:28" ht="12.75" customHeight="1">
      <c r="A237" s="92"/>
      <c r="B237" s="32"/>
      <c r="C237" s="31"/>
      <c r="D237" s="31"/>
      <c r="E237" s="31"/>
      <c r="F237" s="93"/>
      <c r="G237" s="32"/>
      <c r="H237" s="32"/>
      <c r="I237" s="81"/>
      <c r="J237" s="81"/>
      <c r="K237" s="81"/>
      <c r="L237" s="81"/>
      <c r="M237" s="81"/>
      <c r="N237" s="81"/>
      <c r="O237" s="81"/>
      <c r="P237" s="81"/>
      <c r="Q237" s="81"/>
      <c r="R237" s="81"/>
      <c r="S237" s="81"/>
      <c r="T237" s="81"/>
      <c r="U237" s="81"/>
      <c r="V237" s="81"/>
      <c r="W237" s="81"/>
      <c r="X237" s="81"/>
      <c r="Y237" s="81"/>
      <c r="Z237" s="81"/>
      <c r="AA237" s="81"/>
      <c r="AB237" s="81"/>
    </row>
    <row r="238" spans="1:28" ht="12.75" customHeight="1">
      <c r="A238" s="92"/>
      <c r="B238" s="32"/>
      <c r="C238" s="31"/>
      <c r="D238" s="31"/>
      <c r="E238" s="31"/>
      <c r="F238" s="93"/>
      <c r="G238" s="32"/>
      <c r="H238" s="32"/>
      <c r="I238" s="81"/>
      <c r="J238" s="81"/>
      <c r="K238" s="81"/>
      <c r="L238" s="81"/>
      <c r="M238" s="81"/>
      <c r="N238" s="81"/>
      <c r="O238" s="81"/>
      <c r="P238" s="81"/>
      <c r="Q238" s="81"/>
      <c r="R238" s="81"/>
      <c r="S238" s="81"/>
      <c r="T238" s="81"/>
      <c r="U238" s="81"/>
      <c r="V238" s="81"/>
      <c r="W238" s="81"/>
      <c r="X238" s="81"/>
      <c r="Y238" s="81"/>
      <c r="Z238" s="81"/>
      <c r="AA238" s="81"/>
      <c r="AB238" s="81"/>
    </row>
    <row r="239" spans="1:28" ht="12.75" customHeight="1">
      <c r="A239" s="92"/>
      <c r="B239" s="32"/>
      <c r="C239" s="31"/>
      <c r="D239" s="31"/>
      <c r="E239" s="31"/>
      <c r="F239" s="93"/>
      <c r="G239" s="32"/>
      <c r="H239" s="32"/>
      <c r="I239" s="81"/>
      <c r="J239" s="81"/>
      <c r="K239" s="81"/>
      <c r="L239" s="81"/>
      <c r="M239" s="81"/>
      <c r="N239" s="81"/>
      <c r="O239" s="81"/>
      <c r="P239" s="81"/>
      <c r="Q239" s="81"/>
      <c r="R239" s="81"/>
      <c r="S239" s="81"/>
      <c r="T239" s="81"/>
      <c r="U239" s="81"/>
      <c r="V239" s="81"/>
      <c r="W239" s="81"/>
      <c r="X239" s="81"/>
      <c r="Y239" s="81"/>
      <c r="Z239" s="81"/>
      <c r="AA239" s="81"/>
      <c r="AB239" s="81"/>
    </row>
    <row r="240" spans="1:28" ht="12.75" customHeight="1">
      <c r="A240" s="92"/>
      <c r="B240" s="32"/>
      <c r="C240" s="31"/>
      <c r="D240" s="31"/>
      <c r="E240" s="31"/>
      <c r="F240" s="93"/>
      <c r="G240" s="32"/>
      <c r="H240" s="32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</row>
    <row r="241" spans="1:28" ht="12.75" customHeight="1">
      <c r="A241" s="92"/>
      <c r="B241" s="32"/>
      <c r="C241" s="31"/>
      <c r="D241" s="31"/>
      <c r="E241" s="31"/>
      <c r="F241" s="93"/>
      <c r="G241" s="32"/>
      <c r="H241" s="32"/>
      <c r="I241" s="81"/>
      <c r="J241" s="81"/>
      <c r="K241" s="81"/>
      <c r="L241" s="81"/>
      <c r="M241" s="81"/>
      <c r="N241" s="81"/>
      <c r="O241" s="81"/>
      <c r="P241" s="81"/>
      <c r="Q241" s="81"/>
      <c r="R241" s="81"/>
      <c r="S241" s="81"/>
      <c r="T241" s="81"/>
      <c r="U241" s="81"/>
      <c r="V241" s="81"/>
      <c r="W241" s="81"/>
      <c r="X241" s="81"/>
      <c r="Y241" s="81"/>
      <c r="Z241" s="81"/>
      <c r="AA241" s="81"/>
      <c r="AB241" s="81"/>
    </row>
    <row r="242" spans="1:28" ht="12.75" customHeight="1">
      <c r="A242" s="92"/>
      <c r="B242" s="32"/>
      <c r="C242" s="31"/>
      <c r="D242" s="31"/>
      <c r="E242" s="31"/>
      <c r="F242" s="93"/>
      <c r="G242" s="32"/>
      <c r="H242" s="32"/>
      <c r="I242" s="81"/>
      <c r="J242" s="81"/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1"/>
      <c r="W242" s="81"/>
      <c r="X242" s="81"/>
      <c r="Y242" s="81"/>
      <c r="Z242" s="81"/>
      <c r="AA242" s="81"/>
      <c r="AB242" s="81"/>
    </row>
    <row r="243" spans="1:28" ht="12.75" customHeight="1">
      <c r="A243" s="92"/>
      <c r="B243" s="32"/>
      <c r="C243" s="31"/>
      <c r="D243" s="31"/>
      <c r="E243" s="31"/>
      <c r="F243" s="93"/>
      <c r="G243" s="32"/>
      <c r="H243" s="32"/>
      <c r="I243" s="81"/>
      <c r="J243" s="81"/>
      <c r="K243" s="81"/>
      <c r="L243" s="81"/>
      <c r="M243" s="81"/>
      <c r="N243" s="81"/>
      <c r="O243" s="81"/>
      <c r="P243" s="81"/>
      <c r="Q243" s="81"/>
      <c r="R243" s="81"/>
      <c r="S243" s="81"/>
      <c r="T243" s="81"/>
      <c r="U243" s="81"/>
      <c r="V243" s="81"/>
      <c r="W243" s="81"/>
      <c r="X243" s="81"/>
      <c r="Y243" s="81"/>
      <c r="Z243" s="81"/>
      <c r="AA243" s="81"/>
      <c r="AB243" s="81"/>
    </row>
    <row r="244" spans="1:28" ht="12.75" customHeight="1">
      <c r="A244" s="92"/>
      <c r="B244" s="32"/>
      <c r="C244" s="31"/>
      <c r="D244" s="31"/>
      <c r="E244" s="31"/>
      <c r="F244" s="93"/>
      <c r="G244" s="32"/>
      <c r="H244" s="32"/>
      <c r="I244" s="81"/>
      <c r="J244" s="81"/>
      <c r="K244" s="81"/>
      <c r="L244" s="81"/>
      <c r="M244" s="81"/>
      <c r="N244" s="81"/>
      <c r="O244" s="81"/>
      <c r="P244" s="81"/>
      <c r="Q244" s="81"/>
      <c r="R244" s="81"/>
      <c r="S244" s="81"/>
      <c r="T244" s="81"/>
      <c r="U244" s="81"/>
      <c r="V244" s="81"/>
      <c r="W244" s="81"/>
      <c r="X244" s="81"/>
      <c r="Y244" s="81"/>
      <c r="Z244" s="81"/>
      <c r="AA244" s="81"/>
      <c r="AB244" s="81"/>
    </row>
    <row r="245" spans="1:28" ht="12.75" customHeight="1">
      <c r="A245" s="92"/>
      <c r="B245" s="32"/>
      <c r="C245" s="31"/>
      <c r="D245" s="31"/>
      <c r="E245" s="31"/>
      <c r="F245" s="93"/>
      <c r="G245" s="32"/>
      <c r="H245" s="32"/>
      <c r="I245" s="81"/>
      <c r="J245" s="81"/>
      <c r="K245" s="81"/>
      <c r="L245" s="81"/>
      <c r="M245" s="81"/>
      <c r="N245" s="81"/>
      <c r="O245" s="81"/>
      <c r="P245" s="81"/>
      <c r="Q245" s="81"/>
      <c r="R245" s="81"/>
      <c r="S245" s="81"/>
      <c r="T245" s="81"/>
      <c r="U245" s="81"/>
      <c r="V245" s="81"/>
      <c r="W245" s="81"/>
      <c r="X245" s="81"/>
      <c r="Y245" s="81"/>
      <c r="Z245" s="81"/>
      <c r="AA245" s="81"/>
      <c r="AB245" s="81"/>
    </row>
    <row r="246" spans="1:28" ht="12.75" customHeight="1">
      <c r="A246" s="92"/>
      <c r="B246" s="32"/>
      <c r="C246" s="31"/>
      <c r="D246" s="31"/>
      <c r="E246" s="31"/>
      <c r="F246" s="93"/>
      <c r="G246" s="32"/>
      <c r="H246" s="32"/>
      <c r="I246" s="81"/>
      <c r="J246" s="81"/>
      <c r="K246" s="81"/>
      <c r="L246" s="81"/>
      <c r="M246" s="81"/>
      <c r="N246" s="81"/>
      <c r="O246" s="81"/>
      <c r="P246" s="81"/>
      <c r="Q246" s="81"/>
      <c r="R246" s="81"/>
      <c r="S246" s="81"/>
      <c r="T246" s="81"/>
      <c r="U246" s="81"/>
      <c r="V246" s="81"/>
      <c r="W246" s="81"/>
      <c r="X246" s="81"/>
      <c r="Y246" s="81"/>
      <c r="Z246" s="81"/>
      <c r="AA246" s="81"/>
      <c r="AB246" s="81"/>
    </row>
    <row r="247" spans="1:28" ht="12.75" customHeight="1">
      <c r="A247" s="92"/>
      <c r="B247" s="32"/>
      <c r="C247" s="31"/>
      <c r="D247" s="31"/>
      <c r="E247" s="31"/>
      <c r="F247" s="93"/>
      <c r="G247" s="32"/>
      <c r="H247" s="32"/>
      <c r="I247" s="81"/>
      <c r="J247" s="81"/>
      <c r="K247" s="81"/>
      <c r="L247" s="81"/>
      <c r="M247" s="81"/>
      <c r="N247" s="81"/>
      <c r="O247" s="81"/>
      <c r="P247" s="81"/>
      <c r="Q247" s="81"/>
      <c r="R247" s="81"/>
      <c r="S247" s="81"/>
      <c r="T247" s="81"/>
      <c r="U247" s="81"/>
      <c r="V247" s="81"/>
      <c r="W247" s="81"/>
      <c r="X247" s="81"/>
      <c r="Y247" s="81"/>
      <c r="Z247" s="81"/>
      <c r="AA247" s="81"/>
      <c r="AB247" s="81"/>
    </row>
    <row r="248" spans="1:28" ht="12.75" customHeight="1">
      <c r="A248" s="92"/>
      <c r="B248" s="32"/>
      <c r="C248" s="31"/>
      <c r="D248" s="31"/>
      <c r="E248" s="31"/>
      <c r="F248" s="93"/>
      <c r="G248" s="32"/>
      <c r="H248" s="32"/>
      <c r="I248" s="81"/>
      <c r="J248" s="81"/>
      <c r="K248" s="81"/>
      <c r="L248" s="81"/>
      <c r="M248" s="81"/>
      <c r="N248" s="81"/>
      <c r="O248" s="81"/>
      <c r="P248" s="81"/>
      <c r="Q248" s="81"/>
      <c r="R248" s="81"/>
      <c r="S248" s="81"/>
      <c r="T248" s="81"/>
      <c r="U248" s="81"/>
      <c r="V248" s="81"/>
      <c r="W248" s="81"/>
      <c r="X248" s="81"/>
      <c r="Y248" s="81"/>
      <c r="Z248" s="81"/>
      <c r="AA248" s="81"/>
      <c r="AB248" s="81"/>
    </row>
    <row r="249" spans="1:28" ht="12.75" customHeight="1">
      <c r="A249" s="92"/>
      <c r="B249" s="32"/>
      <c r="C249" s="31"/>
      <c r="D249" s="31"/>
      <c r="E249" s="31"/>
      <c r="F249" s="93"/>
      <c r="G249" s="32"/>
      <c r="H249" s="32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</row>
    <row r="250" spans="1:28" ht="12.75" customHeight="1">
      <c r="A250" s="92"/>
      <c r="B250" s="32"/>
      <c r="C250" s="31"/>
      <c r="D250" s="31"/>
      <c r="E250" s="31"/>
      <c r="F250" s="93"/>
      <c r="G250" s="32"/>
      <c r="H250" s="32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</row>
    <row r="251" spans="1:28" ht="12.75" customHeight="1">
      <c r="A251" s="92"/>
      <c r="B251" s="32"/>
      <c r="C251" s="31"/>
      <c r="D251" s="31"/>
      <c r="E251" s="31"/>
      <c r="F251" s="93"/>
      <c r="G251" s="32"/>
      <c r="H251" s="32"/>
      <c r="I251" s="81"/>
      <c r="J251" s="81"/>
      <c r="K251" s="81"/>
      <c r="L251" s="81"/>
      <c r="M251" s="81"/>
      <c r="N251" s="81"/>
      <c r="O251" s="81"/>
      <c r="P251" s="81"/>
      <c r="Q251" s="81"/>
      <c r="R251" s="81"/>
      <c r="S251" s="81"/>
      <c r="T251" s="81"/>
      <c r="U251" s="81"/>
      <c r="V251" s="81"/>
      <c r="W251" s="81"/>
      <c r="X251" s="81"/>
      <c r="Y251" s="81"/>
      <c r="Z251" s="81"/>
      <c r="AA251" s="81"/>
      <c r="AB251" s="81"/>
    </row>
    <row r="252" spans="1:28" ht="12.75" customHeight="1">
      <c r="A252" s="92"/>
      <c r="B252" s="32"/>
      <c r="C252" s="31"/>
      <c r="D252" s="31"/>
      <c r="E252" s="31"/>
      <c r="F252" s="93"/>
      <c r="G252" s="32"/>
      <c r="H252" s="32"/>
      <c r="I252" s="81"/>
      <c r="J252" s="81"/>
      <c r="K252" s="81"/>
      <c r="L252" s="81"/>
      <c r="M252" s="81"/>
      <c r="N252" s="81"/>
      <c r="O252" s="81"/>
      <c r="P252" s="81"/>
      <c r="Q252" s="81"/>
      <c r="R252" s="81"/>
      <c r="S252" s="81"/>
      <c r="T252" s="81"/>
      <c r="U252" s="81"/>
      <c r="V252" s="81"/>
      <c r="W252" s="81"/>
      <c r="X252" s="81"/>
      <c r="Y252" s="81"/>
      <c r="Z252" s="81"/>
      <c r="AA252" s="81"/>
      <c r="AB252" s="81"/>
    </row>
    <row r="253" spans="1:28" ht="12.75" customHeight="1">
      <c r="A253" s="92"/>
      <c r="B253" s="32"/>
      <c r="C253" s="31"/>
      <c r="D253" s="31"/>
      <c r="E253" s="31"/>
      <c r="F253" s="93"/>
      <c r="G253" s="32"/>
      <c r="H253" s="32"/>
      <c r="I253" s="81"/>
      <c r="J253" s="81"/>
      <c r="K253" s="81"/>
      <c r="L253" s="81"/>
      <c r="M253" s="81"/>
      <c r="N253" s="81"/>
      <c r="O253" s="81"/>
      <c r="P253" s="81"/>
      <c r="Q253" s="81"/>
      <c r="R253" s="81"/>
      <c r="S253" s="81"/>
      <c r="T253" s="81"/>
      <c r="U253" s="81"/>
      <c r="V253" s="81"/>
      <c r="W253" s="81"/>
      <c r="X253" s="81"/>
      <c r="Y253" s="81"/>
      <c r="Z253" s="81"/>
      <c r="AA253" s="81"/>
      <c r="AB253" s="81"/>
    </row>
    <row r="254" spans="1:28" ht="12.75" customHeight="1">
      <c r="A254" s="92"/>
      <c r="B254" s="32"/>
      <c r="C254" s="31"/>
      <c r="D254" s="31"/>
      <c r="E254" s="31"/>
      <c r="F254" s="93"/>
      <c r="G254" s="32"/>
      <c r="H254" s="32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</row>
    <row r="255" spans="1:28" ht="12.75" customHeight="1">
      <c r="A255" s="92"/>
      <c r="B255" s="32"/>
      <c r="C255" s="31"/>
      <c r="D255" s="31"/>
      <c r="E255" s="31"/>
      <c r="F255" s="93"/>
      <c r="G255" s="32"/>
      <c r="H255" s="32"/>
      <c r="I255" s="81"/>
      <c r="J255" s="81"/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1"/>
      <c r="W255" s="81"/>
      <c r="X255" s="81"/>
      <c r="Y255" s="81"/>
      <c r="Z255" s="81"/>
      <c r="AA255" s="81"/>
      <c r="AB255" s="81"/>
    </row>
    <row r="256" spans="1:28" ht="12.75" customHeight="1">
      <c r="A256" s="92"/>
      <c r="B256" s="32"/>
      <c r="C256" s="31"/>
      <c r="D256" s="31"/>
      <c r="E256" s="31"/>
      <c r="F256" s="93"/>
      <c r="G256" s="32"/>
      <c r="H256" s="32"/>
      <c r="I256" s="81"/>
      <c r="J256" s="81"/>
      <c r="K256" s="81"/>
      <c r="L256" s="81"/>
      <c r="M256" s="81"/>
      <c r="N256" s="81"/>
      <c r="O256" s="81"/>
      <c r="P256" s="81"/>
      <c r="Q256" s="81"/>
      <c r="R256" s="81"/>
      <c r="S256" s="81"/>
      <c r="T256" s="81"/>
      <c r="U256" s="81"/>
      <c r="V256" s="81"/>
      <c r="W256" s="81"/>
      <c r="X256" s="81"/>
      <c r="Y256" s="81"/>
      <c r="Z256" s="81"/>
      <c r="AA256" s="81"/>
      <c r="AB256" s="81"/>
    </row>
    <row r="257" spans="1:28" ht="12.75" customHeight="1">
      <c r="A257" s="92"/>
      <c r="B257" s="32"/>
      <c r="C257" s="31"/>
      <c r="D257" s="31"/>
      <c r="E257" s="31"/>
      <c r="F257" s="93"/>
      <c r="G257" s="32"/>
      <c r="H257" s="32"/>
      <c r="I257" s="81"/>
      <c r="J257" s="81"/>
      <c r="K257" s="81"/>
      <c r="L257" s="81"/>
      <c r="M257" s="81"/>
      <c r="N257" s="81"/>
      <c r="O257" s="81"/>
      <c r="P257" s="81"/>
      <c r="Q257" s="81"/>
      <c r="R257" s="81"/>
      <c r="S257" s="81"/>
      <c r="T257" s="81"/>
      <c r="U257" s="81"/>
      <c r="V257" s="81"/>
      <c r="W257" s="81"/>
      <c r="X257" s="81"/>
      <c r="Y257" s="81"/>
      <c r="Z257" s="81"/>
      <c r="AA257" s="81"/>
      <c r="AB257" s="81"/>
    </row>
    <row r="258" spans="1:28" ht="12.75" customHeight="1">
      <c r="A258" s="92"/>
      <c r="B258" s="32"/>
      <c r="C258" s="31"/>
      <c r="D258" s="31"/>
      <c r="E258" s="31"/>
      <c r="F258" s="93"/>
      <c r="G258" s="32"/>
      <c r="H258" s="32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</row>
    <row r="259" spans="1:28" ht="12.75" customHeight="1">
      <c r="A259" s="92"/>
      <c r="B259" s="32"/>
      <c r="C259" s="31"/>
      <c r="D259" s="31"/>
      <c r="E259" s="31"/>
      <c r="F259" s="93"/>
      <c r="G259" s="32"/>
      <c r="H259" s="32"/>
      <c r="I259" s="81"/>
      <c r="J259" s="81"/>
      <c r="K259" s="81"/>
      <c r="L259" s="81"/>
      <c r="M259" s="81"/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  <c r="AA259" s="81"/>
      <c r="AB259" s="81"/>
    </row>
    <row r="260" spans="1:28" ht="12.75" customHeight="1">
      <c r="A260" s="92"/>
      <c r="B260" s="32"/>
      <c r="C260" s="31"/>
      <c r="D260" s="31"/>
      <c r="E260" s="31"/>
      <c r="F260" s="93"/>
      <c r="G260" s="32"/>
      <c r="H260" s="32"/>
      <c r="I260" s="81"/>
      <c r="J260" s="81"/>
      <c r="K260" s="81"/>
      <c r="L260" s="81"/>
      <c r="M260" s="81"/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  <c r="AA260" s="81"/>
      <c r="AB260" s="81"/>
    </row>
    <row r="261" spans="1:28" ht="12.75" customHeight="1">
      <c r="A261" s="92"/>
      <c r="B261" s="32"/>
      <c r="C261" s="31"/>
      <c r="D261" s="31"/>
      <c r="E261" s="31"/>
      <c r="F261" s="93"/>
      <c r="G261" s="32"/>
      <c r="H261" s="32"/>
      <c r="I261" s="81"/>
      <c r="J261" s="81"/>
      <c r="K261" s="81"/>
      <c r="L261" s="81"/>
      <c r="M261" s="81"/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  <c r="AA261" s="81"/>
      <c r="AB261" s="81"/>
    </row>
    <row r="262" spans="1:28" ht="12.75" customHeight="1">
      <c r="A262" s="92"/>
      <c r="B262" s="32"/>
      <c r="C262" s="31"/>
      <c r="D262" s="31"/>
      <c r="E262" s="31"/>
      <c r="F262" s="93"/>
      <c r="G262" s="32"/>
      <c r="H262" s="32"/>
      <c r="I262" s="81"/>
      <c r="J262" s="81"/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  <c r="AA262" s="81"/>
      <c r="AB262" s="81"/>
    </row>
    <row r="263" spans="1:28" ht="12.75" customHeight="1">
      <c r="A263" s="92"/>
      <c r="B263" s="32"/>
      <c r="C263" s="31"/>
      <c r="D263" s="31"/>
      <c r="E263" s="31"/>
      <c r="F263" s="93"/>
      <c r="G263" s="32"/>
      <c r="H263" s="32"/>
      <c r="I263" s="81"/>
      <c r="J263" s="81"/>
      <c r="K263" s="81"/>
      <c r="L263" s="81"/>
      <c r="M263" s="81"/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  <c r="AA263" s="81"/>
      <c r="AB263" s="81"/>
    </row>
    <row r="264" spans="1:28" ht="12.75" customHeight="1">
      <c r="A264" s="92"/>
      <c r="B264" s="32"/>
      <c r="C264" s="31"/>
      <c r="D264" s="31"/>
      <c r="E264" s="31"/>
      <c r="F264" s="93"/>
      <c r="G264" s="32"/>
      <c r="H264" s="32"/>
      <c r="I264" s="81"/>
      <c r="J264" s="81"/>
      <c r="K264" s="81"/>
      <c r="L264" s="81"/>
      <c r="M264" s="81"/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  <c r="AA264" s="81"/>
      <c r="AB264" s="81"/>
    </row>
    <row r="265" spans="1:28" ht="12.75" customHeight="1">
      <c r="A265" s="92"/>
      <c r="B265" s="32"/>
      <c r="C265" s="31"/>
      <c r="D265" s="31"/>
      <c r="E265" s="31"/>
      <c r="F265" s="93"/>
      <c r="G265" s="32"/>
      <c r="H265" s="32"/>
      <c r="I265" s="81"/>
      <c r="J265" s="81"/>
      <c r="K265" s="81"/>
      <c r="L265" s="81"/>
      <c r="M265" s="81"/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  <c r="AA265" s="81"/>
      <c r="AB265" s="81"/>
    </row>
    <row r="266" spans="1:28" ht="12.75" customHeight="1">
      <c r="A266" s="92"/>
      <c r="B266" s="32"/>
      <c r="C266" s="31"/>
      <c r="D266" s="31"/>
      <c r="E266" s="31"/>
      <c r="F266" s="93"/>
      <c r="G266" s="32"/>
      <c r="H266" s="32"/>
      <c r="I266" s="81"/>
      <c r="J266" s="81"/>
      <c r="K266" s="81"/>
      <c r="L266" s="81"/>
      <c r="M266" s="81"/>
      <c r="N266" s="81"/>
      <c r="O266" s="81"/>
      <c r="P266" s="81"/>
      <c r="Q266" s="81"/>
      <c r="R266" s="81"/>
      <c r="S266" s="81"/>
      <c r="T266" s="81"/>
      <c r="U266" s="81"/>
      <c r="V266" s="81"/>
      <c r="W266" s="81"/>
      <c r="X266" s="81"/>
      <c r="Y266" s="81"/>
      <c r="Z266" s="81"/>
      <c r="AA266" s="81"/>
      <c r="AB266" s="81"/>
    </row>
    <row r="267" spans="1:28" ht="12.75" customHeight="1">
      <c r="A267" s="92"/>
      <c r="B267" s="32"/>
      <c r="C267" s="31"/>
      <c r="D267" s="31"/>
      <c r="E267" s="31"/>
      <c r="F267" s="93"/>
      <c r="G267" s="32"/>
      <c r="H267" s="32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</row>
    <row r="268" spans="1:28" ht="12.75" customHeight="1">
      <c r="A268" s="92"/>
      <c r="B268" s="32"/>
      <c r="C268" s="31"/>
      <c r="D268" s="31"/>
      <c r="E268" s="31"/>
      <c r="F268" s="93"/>
      <c r="G268" s="32"/>
      <c r="H268" s="32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</row>
    <row r="269" spans="1:28" ht="12.75" customHeight="1">
      <c r="A269" s="92"/>
      <c r="B269" s="32"/>
      <c r="C269" s="31"/>
      <c r="D269" s="31"/>
      <c r="E269" s="31"/>
      <c r="F269" s="93"/>
      <c r="G269" s="32"/>
      <c r="H269" s="32"/>
      <c r="I269" s="81"/>
      <c r="J269" s="81"/>
      <c r="K269" s="81"/>
      <c r="L269" s="81"/>
      <c r="M269" s="81"/>
      <c r="N269" s="81"/>
      <c r="O269" s="81"/>
      <c r="P269" s="81"/>
      <c r="Q269" s="81"/>
      <c r="R269" s="81"/>
      <c r="S269" s="81"/>
      <c r="T269" s="81"/>
      <c r="U269" s="81"/>
      <c r="V269" s="81"/>
      <c r="W269" s="81"/>
      <c r="X269" s="81"/>
      <c r="Y269" s="81"/>
      <c r="Z269" s="81"/>
      <c r="AA269" s="81"/>
      <c r="AB269" s="81"/>
    </row>
    <row r="270" spans="1:28" ht="12.75" customHeight="1">
      <c r="A270" s="92"/>
      <c r="B270" s="32"/>
      <c r="C270" s="31"/>
      <c r="D270" s="31"/>
      <c r="E270" s="31"/>
      <c r="F270" s="93"/>
      <c r="G270" s="32"/>
      <c r="H270" s="32"/>
      <c r="I270" s="81"/>
      <c r="J270" s="81"/>
      <c r="K270" s="81"/>
      <c r="L270" s="81"/>
      <c r="M270" s="81"/>
      <c r="N270" s="81"/>
      <c r="O270" s="81"/>
      <c r="P270" s="81"/>
      <c r="Q270" s="81"/>
      <c r="R270" s="81"/>
      <c r="S270" s="81"/>
      <c r="T270" s="81"/>
      <c r="U270" s="81"/>
      <c r="V270" s="81"/>
      <c r="W270" s="81"/>
      <c r="X270" s="81"/>
      <c r="Y270" s="81"/>
      <c r="Z270" s="81"/>
      <c r="AA270" s="81"/>
      <c r="AB270" s="81"/>
    </row>
    <row r="271" spans="1:28" ht="12.75" customHeight="1">
      <c r="A271" s="92"/>
      <c r="B271" s="32"/>
      <c r="C271" s="31"/>
      <c r="D271" s="31"/>
      <c r="E271" s="31"/>
      <c r="F271" s="93"/>
      <c r="G271" s="32"/>
      <c r="H271" s="95"/>
      <c r="I271" s="81"/>
      <c r="J271" s="81"/>
      <c r="K271" s="81"/>
      <c r="L271" s="81"/>
      <c r="M271" s="81"/>
      <c r="N271" s="81"/>
      <c r="O271" s="81"/>
      <c r="P271" s="81"/>
      <c r="Q271" s="81"/>
      <c r="R271" s="81"/>
      <c r="S271" s="81"/>
      <c r="T271" s="81"/>
      <c r="U271" s="81"/>
      <c r="V271" s="81"/>
      <c r="W271" s="81"/>
      <c r="X271" s="81"/>
      <c r="Y271" s="81"/>
      <c r="Z271" s="81"/>
      <c r="AA271" s="81"/>
      <c r="AB271" s="81"/>
    </row>
    <row r="272" spans="1:28" ht="12.75" customHeight="1">
      <c r="A272" s="92"/>
      <c r="B272" s="32"/>
      <c r="C272" s="31"/>
      <c r="D272" s="31"/>
      <c r="E272" s="31"/>
      <c r="F272" s="93"/>
      <c r="G272" s="32"/>
      <c r="H272" s="95"/>
      <c r="I272" s="81"/>
      <c r="J272" s="81"/>
      <c r="K272" s="81"/>
      <c r="L272" s="81"/>
      <c r="M272" s="81"/>
      <c r="N272" s="81"/>
      <c r="O272" s="81"/>
      <c r="P272" s="81"/>
      <c r="Q272" s="81"/>
      <c r="R272" s="81"/>
      <c r="S272" s="81"/>
      <c r="T272" s="81"/>
      <c r="U272" s="81"/>
      <c r="V272" s="81"/>
      <c r="W272" s="81"/>
      <c r="X272" s="81"/>
      <c r="Y272" s="81"/>
      <c r="Z272" s="81"/>
      <c r="AA272" s="81"/>
      <c r="AB272" s="81"/>
    </row>
    <row r="273" spans="1:28" ht="12.75" customHeight="1">
      <c r="A273" s="92"/>
      <c r="B273" s="32"/>
      <c r="C273" s="31"/>
      <c r="D273" s="31"/>
      <c r="E273" s="31"/>
      <c r="F273" s="93"/>
      <c r="G273" s="32"/>
      <c r="H273" s="95"/>
      <c r="I273" s="81"/>
      <c r="J273" s="81"/>
      <c r="K273" s="81"/>
      <c r="L273" s="81"/>
      <c r="M273" s="81"/>
      <c r="N273" s="81"/>
      <c r="O273" s="81"/>
      <c r="P273" s="81"/>
      <c r="Q273" s="81"/>
      <c r="R273" s="81"/>
      <c r="S273" s="81"/>
      <c r="T273" s="81"/>
      <c r="U273" s="81"/>
      <c r="V273" s="81"/>
      <c r="W273" s="81"/>
      <c r="X273" s="81"/>
      <c r="Y273" s="81"/>
      <c r="Z273" s="81"/>
      <c r="AA273" s="81"/>
      <c r="AB273" s="81"/>
    </row>
    <row r="274" spans="1:28" ht="12.75" customHeight="1">
      <c r="A274" s="92"/>
      <c r="B274" s="32"/>
      <c r="C274" s="31"/>
      <c r="D274" s="31"/>
      <c r="E274" s="31"/>
      <c r="F274" s="93"/>
      <c r="G274" s="32"/>
      <c r="H274" s="95"/>
      <c r="I274" s="81"/>
      <c r="J274" s="81"/>
      <c r="K274" s="81"/>
      <c r="L274" s="81"/>
      <c r="M274" s="81"/>
      <c r="N274" s="81"/>
      <c r="O274" s="81"/>
      <c r="P274" s="81"/>
      <c r="Q274" s="81"/>
      <c r="R274" s="81"/>
      <c r="S274" s="81"/>
      <c r="T274" s="81"/>
      <c r="U274" s="81"/>
      <c r="V274" s="81"/>
      <c r="W274" s="81"/>
      <c r="X274" s="81"/>
      <c r="Y274" s="81"/>
      <c r="Z274" s="81"/>
      <c r="AA274" s="81"/>
      <c r="AB274" s="81"/>
    </row>
    <row r="275" spans="1:28" ht="12.75" customHeight="1">
      <c r="A275" s="92"/>
      <c r="B275" s="32"/>
      <c r="C275" s="31"/>
      <c r="D275" s="31"/>
      <c r="E275" s="31"/>
      <c r="F275" s="93"/>
      <c r="G275" s="32"/>
      <c r="H275" s="95"/>
      <c r="I275" s="81"/>
      <c r="J275" s="81"/>
      <c r="K275" s="81"/>
      <c r="L275" s="81"/>
      <c r="M275" s="81"/>
      <c r="N275" s="81"/>
      <c r="O275" s="81"/>
      <c r="P275" s="81"/>
      <c r="Q275" s="81"/>
      <c r="R275" s="81"/>
      <c r="S275" s="81"/>
      <c r="T275" s="81"/>
      <c r="U275" s="81"/>
      <c r="V275" s="81"/>
      <c r="W275" s="81"/>
      <c r="X275" s="81"/>
      <c r="Y275" s="81"/>
      <c r="Z275" s="81"/>
      <c r="AA275" s="81"/>
      <c r="AB275" s="81"/>
    </row>
    <row r="276" spans="1:28" ht="12.75" customHeight="1">
      <c r="A276" s="92"/>
      <c r="B276" s="32"/>
      <c r="C276" s="31"/>
      <c r="D276" s="31"/>
      <c r="E276" s="31"/>
      <c r="F276" s="93"/>
      <c r="G276" s="32"/>
      <c r="H276" s="95"/>
      <c r="I276" s="81"/>
      <c r="J276" s="81"/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1"/>
      <c r="W276" s="81"/>
      <c r="X276" s="81"/>
      <c r="Y276" s="81"/>
      <c r="Z276" s="81"/>
      <c r="AA276" s="81"/>
      <c r="AB276" s="81"/>
    </row>
    <row r="277" spans="1:28" ht="12.75" customHeight="1">
      <c r="A277" s="92"/>
      <c r="B277" s="32"/>
      <c r="C277" s="31"/>
      <c r="D277" s="31"/>
      <c r="E277" s="31"/>
      <c r="F277" s="93"/>
      <c r="G277" s="32"/>
      <c r="H277" s="95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</row>
    <row r="278" spans="1:28" ht="12.75" customHeight="1">
      <c r="A278" s="92"/>
      <c r="B278" s="32"/>
      <c r="C278" s="31"/>
      <c r="D278" s="31"/>
      <c r="E278" s="31"/>
      <c r="F278" s="93"/>
      <c r="G278" s="32"/>
      <c r="H278" s="95"/>
      <c r="I278" s="81"/>
      <c r="J278" s="81"/>
      <c r="K278" s="81"/>
      <c r="L278" s="81"/>
      <c r="M278" s="81"/>
      <c r="N278" s="81"/>
      <c r="O278" s="81"/>
      <c r="P278" s="81"/>
      <c r="Q278" s="81"/>
      <c r="R278" s="81"/>
      <c r="S278" s="81"/>
      <c r="T278" s="81"/>
      <c r="U278" s="81"/>
      <c r="V278" s="81"/>
      <c r="W278" s="81"/>
      <c r="X278" s="81"/>
      <c r="Y278" s="81"/>
      <c r="Z278" s="81"/>
      <c r="AA278" s="81"/>
      <c r="AB278" s="81"/>
    </row>
    <row r="279" spans="1:28" ht="12.75" customHeight="1">
      <c r="A279" s="92"/>
      <c r="B279" s="32"/>
      <c r="C279" s="31"/>
      <c r="D279" s="31"/>
      <c r="E279" s="31"/>
      <c r="F279" s="93"/>
      <c r="G279" s="32"/>
      <c r="H279" s="95"/>
      <c r="I279" s="81"/>
      <c r="J279" s="81"/>
      <c r="K279" s="81"/>
      <c r="L279" s="81"/>
      <c r="M279" s="81"/>
      <c r="N279" s="81"/>
      <c r="O279" s="81"/>
      <c r="P279" s="81"/>
      <c r="Q279" s="81"/>
      <c r="R279" s="81"/>
      <c r="S279" s="81"/>
      <c r="T279" s="81"/>
      <c r="U279" s="81"/>
      <c r="V279" s="81"/>
      <c r="W279" s="81"/>
      <c r="X279" s="81"/>
      <c r="Y279" s="81"/>
      <c r="Z279" s="81"/>
      <c r="AA279" s="81"/>
      <c r="AB279" s="81"/>
    </row>
    <row r="280" spans="1:28" ht="12.75" customHeight="1">
      <c r="A280" s="92"/>
      <c r="B280" s="32"/>
      <c r="C280" s="31"/>
      <c r="D280" s="31"/>
      <c r="E280" s="31"/>
      <c r="F280" s="93"/>
      <c r="G280" s="32"/>
      <c r="H280" s="95"/>
      <c r="I280" s="81"/>
      <c r="J280" s="81"/>
      <c r="K280" s="81"/>
      <c r="L280" s="81"/>
      <c r="M280" s="81"/>
      <c r="N280" s="81"/>
      <c r="O280" s="81"/>
      <c r="P280" s="81"/>
      <c r="Q280" s="81"/>
      <c r="R280" s="81"/>
      <c r="S280" s="81"/>
      <c r="T280" s="81"/>
      <c r="U280" s="81"/>
      <c r="V280" s="81"/>
      <c r="W280" s="81"/>
      <c r="X280" s="81"/>
      <c r="Y280" s="81"/>
      <c r="Z280" s="81"/>
      <c r="AA280" s="81"/>
      <c r="AB280" s="81"/>
    </row>
    <row r="281" spans="1:28" ht="12.75" customHeight="1">
      <c r="A281" s="92"/>
      <c r="B281" s="32"/>
      <c r="C281" s="31"/>
      <c r="D281" s="31"/>
      <c r="E281" s="31"/>
      <c r="F281" s="93"/>
      <c r="G281" s="32"/>
      <c r="H281" s="95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</row>
    <row r="282" spans="1:28" ht="12.75" customHeight="1">
      <c r="A282" s="92"/>
      <c r="B282" s="32"/>
      <c r="C282" s="31"/>
      <c r="D282" s="31"/>
      <c r="E282" s="31"/>
      <c r="F282" s="93"/>
      <c r="G282" s="32"/>
      <c r="H282" s="95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</row>
    <row r="283" spans="1:28" ht="12.75" customHeight="1">
      <c r="A283" s="92"/>
      <c r="B283" s="32"/>
      <c r="C283" s="31"/>
      <c r="D283" s="31"/>
      <c r="E283" s="31"/>
      <c r="F283" s="93"/>
      <c r="G283" s="32"/>
      <c r="H283" s="95"/>
      <c r="I283" s="81"/>
      <c r="J283" s="81"/>
      <c r="K283" s="81"/>
      <c r="L283" s="81"/>
      <c r="M283" s="81"/>
      <c r="N283" s="81"/>
      <c r="O283" s="81"/>
      <c r="P283" s="81"/>
      <c r="Q283" s="81"/>
      <c r="R283" s="81"/>
      <c r="S283" s="81"/>
      <c r="T283" s="81"/>
      <c r="U283" s="81"/>
      <c r="V283" s="81"/>
      <c r="W283" s="81"/>
      <c r="X283" s="81"/>
      <c r="Y283" s="81"/>
      <c r="Z283" s="81"/>
      <c r="AA283" s="81"/>
      <c r="AB283" s="81"/>
    </row>
    <row r="284" spans="1:28" ht="12.75" customHeight="1">
      <c r="A284" s="92"/>
      <c r="B284" s="32"/>
      <c r="C284" s="31"/>
      <c r="D284" s="31"/>
      <c r="E284" s="31"/>
      <c r="F284" s="93"/>
      <c r="G284" s="32"/>
      <c r="H284" s="95"/>
      <c r="I284" s="81"/>
      <c r="J284" s="81"/>
      <c r="K284" s="81"/>
      <c r="L284" s="81"/>
      <c r="M284" s="81"/>
      <c r="N284" s="81"/>
      <c r="O284" s="81"/>
      <c r="P284" s="81"/>
      <c r="Q284" s="81"/>
      <c r="R284" s="81"/>
      <c r="S284" s="81"/>
      <c r="T284" s="81"/>
      <c r="U284" s="81"/>
      <c r="V284" s="81"/>
      <c r="W284" s="81"/>
      <c r="X284" s="81"/>
      <c r="Y284" s="81"/>
      <c r="Z284" s="81"/>
      <c r="AA284" s="81"/>
      <c r="AB284" s="81"/>
    </row>
    <row r="285" spans="1:28" ht="12.75" customHeight="1">
      <c r="A285" s="92"/>
      <c r="B285" s="32"/>
      <c r="C285" s="31"/>
      <c r="D285" s="31"/>
      <c r="E285" s="31"/>
      <c r="F285" s="93"/>
      <c r="G285" s="32"/>
      <c r="H285" s="95"/>
      <c r="I285" s="81"/>
      <c r="J285" s="81"/>
      <c r="K285" s="81"/>
      <c r="L285" s="81"/>
      <c r="M285" s="81"/>
      <c r="N285" s="81"/>
      <c r="O285" s="81"/>
      <c r="P285" s="81"/>
      <c r="Q285" s="81"/>
      <c r="R285" s="81"/>
      <c r="S285" s="81"/>
      <c r="T285" s="81"/>
      <c r="U285" s="81"/>
      <c r="V285" s="81"/>
      <c r="W285" s="81"/>
      <c r="X285" s="81"/>
      <c r="Y285" s="81"/>
      <c r="Z285" s="81"/>
      <c r="AA285" s="81"/>
      <c r="AB285" s="81"/>
    </row>
    <row r="286" spans="1:28" ht="12.75" customHeight="1">
      <c r="A286" s="92"/>
      <c r="B286" s="32"/>
      <c r="C286" s="31"/>
      <c r="D286" s="31"/>
      <c r="E286" s="31"/>
      <c r="F286" s="93"/>
      <c r="G286" s="32"/>
      <c r="H286" s="95"/>
      <c r="I286" s="81"/>
      <c r="J286" s="81"/>
      <c r="K286" s="81"/>
      <c r="L286" s="81"/>
      <c r="M286" s="81"/>
      <c r="N286" s="81"/>
      <c r="O286" s="81"/>
      <c r="P286" s="81"/>
      <c r="Q286" s="81"/>
      <c r="R286" s="81"/>
      <c r="S286" s="81"/>
      <c r="T286" s="81"/>
      <c r="U286" s="81"/>
      <c r="V286" s="81"/>
      <c r="W286" s="81"/>
      <c r="X286" s="81"/>
      <c r="Y286" s="81"/>
      <c r="Z286" s="81"/>
      <c r="AA286" s="81"/>
      <c r="AB286" s="81"/>
    </row>
    <row r="287" spans="1:28" ht="12.75" customHeight="1">
      <c r="A287" s="92"/>
      <c r="B287" s="32"/>
      <c r="C287" s="31"/>
      <c r="D287" s="31"/>
      <c r="E287" s="31"/>
      <c r="F287" s="93"/>
      <c r="G287" s="32"/>
      <c r="H287" s="95"/>
      <c r="I287" s="81"/>
      <c r="J287" s="81"/>
      <c r="K287" s="81"/>
      <c r="L287" s="81"/>
      <c r="M287" s="81"/>
      <c r="N287" s="81"/>
      <c r="O287" s="81"/>
      <c r="P287" s="81"/>
      <c r="Q287" s="81"/>
      <c r="R287" s="81"/>
      <c r="S287" s="81"/>
      <c r="T287" s="81"/>
      <c r="U287" s="81"/>
      <c r="V287" s="81"/>
      <c r="W287" s="81"/>
      <c r="X287" s="81"/>
      <c r="Y287" s="81"/>
      <c r="Z287" s="81"/>
      <c r="AA287" s="81"/>
      <c r="AB287" s="81"/>
    </row>
    <row r="288" spans="1:28" ht="12.75" customHeight="1">
      <c r="A288" s="92"/>
      <c r="B288" s="32"/>
      <c r="C288" s="31"/>
      <c r="D288" s="31"/>
      <c r="E288" s="31"/>
      <c r="F288" s="93"/>
      <c r="G288" s="32"/>
      <c r="H288" s="95"/>
      <c r="I288" s="81"/>
      <c r="J288" s="81"/>
      <c r="K288" s="81"/>
      <c r="L288" s="81"/>
      <c r="M288" s="81"/>
      <c r="N288" s="81"/>
      <c r="O288" s="81"/>
      <c r="P288" s="81"/>
      <c r="Q288" s="81"/>
      <c r="R288" s="81"/>
      <c r="S288" s="81"/>
      <c r="T288" s="81"/>
      <c r="U288" s="81"/>
      <c r="V288" s="81"/>
      <c r="W288" s="81"/>
      <c r="X288" s="81"/>
      <c r="Y288" s="81"/>
      <c r="Z288" s="81"/>
      <c r="AA288" s="81"/>
      <c r="AB288" s="81"/>
    </row>
    <row r="289" spans="1:28" ht="12.75" customHeight="1">
      <c r="A289" s="92"/>
      <c r="B289" s="32"/>
      <c r="C289" s="31"/>
      <c r="D289" s="31"/>
      <c r="E289" s="31"/>
      <c r="F289" s="93"/>
      <c r="G289" s="32"/>
      <c r="H289" s="95"/>
      <c r="I289" s="81"/>
      <c r="J289" s="81"/>
      <c r="K289" s="81"/>
      <c r="L289" s="81"/>
      <c r="M289" s="81"/>
      <c r="N289" s="81"/>
      <c r="O289" s="81"/>
      <c r="P289" s="81"/>
      <c r="Q289" s="81"/>
      <c r="R289" s="81"/>
      <c r="S289" s="81"/>
      <c r="T289" s="81"/>
      <c r="U289" s="81"/>
      <c r="V289" s="81"/>
      <c r="W289" s="81"/>
      <c r="X289" s="81"/>
      <c r="Y289" s="81"/>
      <c r="Z289" s="81"/>
      <c r="AA289" s="81"/>
      <c r="AB289" s="81"/>
    </row>
    <row r="290" spans="1:28" ht="12.75" customHeight="1">
      <c r="A290" s="92"/>
      <c r="B290" s="32"/>
      <c r="C290" s="31"/>
      <c r="D290" s="31"/>
      <c r="E290" s="31"/>
      <c r="F290" s="93"/>
      <c r="G290" s="32"/>
      <c r="H290" s="95"/>
      <c r="I290" s="81"/>
      <c r="J290" s="81"/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  <c r="AA290" s="81"/>
      <c r="AB290" s="81"/>
    </row>
    <row r="291" spans="1:28" ht="12.75" customHeight="1">
      <c r="A291" s="92"/>
      <c r="B291" s="32"/>
      <c r="C291" s="31"/>
      <c r="D291" s="31"/>
      <c r="E291" s="31"/>
      <c r="F291" s="93"/>
      <c r="G291" s="32"/>
      <c r="H291" s="95"/>
      <c r="I291" s="81"/>
      <c r="J291" s="81"/>
      <c r="K291" s="81"/>
      <c r="L291" s="81"/>
      <c r="M291" s="81"/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  <c r="AA291" s="81"/>
      <c r="AB291" s="81"/>
    </row>
    <row r="292" spans="1:28" ht="12.75" customHeight="1">
      <c r="A292" s="92"/>
      <c r="B292" s="32"/>
      <c r="C292" s="31"/>
      <c r="D292" s="31"/>
      <c r="E292" s="31"/>
      <c r="F292" s="93"/>
      <c r="G292" s="32"/>
      <c r="H292" s="95"/>
      <c r="I292" s="81"/>
      <c r="J292" s="81"/>
      <c r="K292" s="81"/>
      <c r="L292" s="81"/>
      <c r="M292" s="81"/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  <c r="AA292" s="81"/>
      <c r="AB292" s="81"/>
    </row>
    <row r="293" spans="1:28" ht="12.75" customHeight="1">
      <c r="A293" s="92"/>
      <c r="B293" s="32"/>
      <c r="C293" s="31"/>
      <c r="D293" s="31"/>
      <c r="E293" s="31"/>
      <c r="F293" s="93"/>
      <c r="G293" s="32"/>
      <c r="H293" s="95"/>
      <c r="I293" s="81"/>
      <c r="J293" s="81"/>
      <c r="K293" s="81"/>
      <c r="L293" s="81"/>
      <c r="M293" s="81"/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  <c r="AA293" s="81"/>
      <c r="AB293" s="81"/>
    </row>
    <row r="294" spans="1:28" ht="12.75" customHeight="1">
      <c r="A294" s="92"/>
      <c r="B294" s="32"/>
      <c r="C294" s="31"/>
      <c r="D294" s="31"/>
      <c r="E294" s="31"/>
      <c r="F294" s="93"/>
      <c r="G294" s="32"/>
      <c r="H294" s="95"/>
      <c r="I294" s="81"/>
      <c r="J294" s="81"/>
      <c r="K294" s="81"/>
      <c r="L294" s="81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</row>
    <row r="295" spans="1:28" ht="12.75" customHeight="1">
      <c r="A295" s="92"/>
      <c r="B295" s="32"/>
      <c r="C295" s="31"/>
      <c r="D295" s="31"/>
      <c r="E295" s="31"/>
      <c r="F295" s="93"/>
      <c r="G295" s="32"/>
      <c r="H295" s="95"/>
      <c r="I295" s="81"/>
      <c r="J295" s="81"/>
      <c r="K295" s="81"/>
      <c r="L295" s="81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</row>
    <row r="296" spans="1:28" ht="12.75" customHeight="1">
      <c r="A296" s="92"/>
      <c r="B296" s="32"/>
      <c r="C296" s="31"/>
      <c r="D296" s="31"/>
      <c r="E296" s="31"/>
      <c r="F296" s="93"/>
      <c r="G296" s="32"/>
      <c r="H296" s="95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</row>
    <row r="297" spans="1:28" ht="12.75" customHeight="1">
      <c r="A297" s="92"/>
      <c r="B297" s="32"/>
      <c r="C297" s="31"/>
      <c r="D297" s="31"/>
      <c r="E297" s="31"/>
      <c r="F297" s="93"/>
      <c r="G297" s="32"/>
      <c r="H297" s="95"/>
      <c r="I297" s="81"/>
      <c r="J297" s="81"/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</row>
    <row r="298" spans="1:28" ht="12.75" customHeight="1">
      <c r="A298" s="92"/>
      <c r="B298" s="32"/>
      <c r="C298" s="31"/>
      <c r="D298" s="31"/>
      <c r="E298" s="31"/>
      <c r="F298" s="93"/>
      <c r="G298" s="32"/>
      <c r="H298" s="95"/>
      <c r="I298" s="81"/>
      <c r="J298" s="81"/>
      <c r="K298" s="81"/>
      <c r="L298" s="81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</row>
    <row r="299" spans="1:28" ht="12.75" customHeight="1">
      <c r="A299" s="92"/>
      <c r="B299" s="32"/>
      <c r="C299" s="31"/>
      <c r="D299" s="31"/>
      <c r="E299" s="31"/>
      <c r="F299" s="93"/>
      <c r="G299" s="32"/>
      <c r="H299" s="95"/>
      <c r="I299" s="81"/>
      <c r="J299" s="81"/>
      <c r="K299" s="81"/>
      <c r="L299" s="81"/>
      <c r="M299" s="81"/>
      <c r="N299" s="81"/>
      <c r="O299" s="81"/>
      <c r="P299" s="81"/>
      <c r="Q299" s="81"/>
      <c r="R299" s="81"/>
      <c r="S299" s="81"/>
      <c r="T299" s="81"/>
      <c r="U299" s="81"/>
      <c r="V299" s="81"/>
      <c r="W299" s="81"/>
      <c r="X299" s="81"/>
      <c r="Y299" s="81"/>
      <c r="Z299" s="81"/>
      <c r="AA299" s="81"/>
      <c r="AB299" s="81"/>
    </row>
    <row r="300" spans="1:28" ht="12.75" customHeight="1">
      <c r="A300" s="92"/>
      <c r="B300" s="32"/>
      <c r="C300" s="31"/>
      <c r="D300" s="31"/>
      <c r="E300" s="31"/>
      <c r="F300" s="93"/>
      <c r="G300" s="32"/>
      <c r="H300" s="95"/>
      <c r="I300" s="81"/>
      <c r="J300" s="81"/>
      <c r="K300" s="81"/>
      <c r="L300" s="81"/>
      <c r="M300" s="81"/>
      <c r="N300" s="81"/>
      <c r="O300" s="81"/>
      <c r="P300" s="81"/>
      <c r="Q300" s="81"/>
      <c r="R300" s="81"/>
      <c r="S300" s="81"/>
      <c r="T300" s="81"/>
      <c r="U300" s="81"/>
      <c r="V300" s="81"/>
      <c r="W300" s="81"/>
      <c r="X300" s="81"/>
      <c r="Y300" s="81"/>
      <c r="Z300" s="81"/>
      <c r="AA300" s="81"/>
      <c r="AB300" s="81"/>
    </row>
    <row r="301" spans="1:28" ht="12.75" customHeight="1">
      <c r="A301" s="92"/>
      <c r="B301" s="32"/>
      <c r="C301" s="31"/>
      <c r="D301" s="31"/>
      <c r="E301" s="31"/>
      <c r="F301" s="93"/>
      <c r="G301" s="32"/>
      <c r="H301" s="95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</row>
    <row r="302" spans="1:28" ht="12.75" customHeight="1">
      <c r="A302" s="92"/>
      <c r="B302" s="32"/>
      <c r="C302" s="31"/>
      <c r="D302" s="31"/>
      <c r="E302" s="31"/>
      <c r="F302" s="93"/>
      <c r="G302" s="32"/>
      <c r="H302" s="95"/>
      <c r="I302" s="81"/>
      <c r="J302" s="81"/>
      <c r="K302" s="81"/>
      <c r="L302" s="81"/>
      <c r="M302" s="81"/>
      <c r="N302" s="81"/>
      <c r="O302" s="81"/>
      <c r="P302" s="81"/>
      <c r="Q302" s="81"/>
      <c r="R302" s="81"/>
      <c r="S302" s="81"/>
      <c r="T302" s="81"/>
      <c r="U302" s="81"/>
      <c r="V302" s="81"/>
      <c r="W302" s="81"/>
      <c r="X302" s="81"/>
      <c r="Y302" s="81"/>
      <c r="Z302" s="81"/>
      <c r="AA302" s="81"/>
      <c r="AB302" s="81"/>
    </row>
    <row r="303" spans="1:28" ht="12.75" customHeight="1">
      <c r="A303" s="92"/>
      <c r="B303" s="32"/>
      <c r="C303" s="31"/>
      <c r="D303" s="31"/>
      <c r="E303" s="31"/>
      <c r="F303" s="93"/>
      <c r="G303" s="32"/>
      <c r="H303" s="95"/>
      <c r="I303" s="81"/>
      <c r="J303" s="81"/>
      <c r="K303" s="81"/>
      <c r="L303" s="81"/>
      <c r="M303" s="81"/>
      <c r="N303" s="81"/>
      <c r="O303" s="81"/>
      <c r="P303" s="81"/>
      <c r="Q303" s="81"/>
      <c r="R303" s="81"/>
      <c r="S303" s="81"/>
      <c r="T303" s="81"/>
      <c r="U303" s="81"/>
      <c r="V303" s="81"/>
      <c r="W303" s="81"/>
      <c r="X303" s="81"/>
      <c r="Y303" s="81"/>
      <c r="Z303" s="81"/>
      <c r="AA303" s="81"/>
      <c r="AB303" s="81"/>
    </row>
    <row r="304" spans="1:28" ht="12.75" customHeight="1">
      <c r="A304" s="92"/>
      <c r="B304" s="32"/>
      <c r="C304" s="31"/>
      <c r="D304" s="31"/>
      <c r="E304" s="31"/>
      <c r="F304" s="93"/>
      <c r="G304" s="32"/>
      <c r="H304" s="95"/>
      <c r="I304" s="81"/>
      <c r="J304" s="81"/>
      <c r="K304" s="81"/>
      <c r="L304" s="81"/>
      <c r="M304" s="81"/>
      <c r="N304" s="81"/>
      <c r="O304" s="81"/>
      <c r="P304" s="81"/>
      <c r="Q304" s="81"/>
      <c r="R304" s="81"/>
      <c r="S304" s="81"/>
      <c r="T304" s="81"/>
      <c r="U304" s="81"/>
      <c r="V304" s="81"/>
      <c r="W304" s="81"/>
      <c r="X304" s="81"/>
      <c r="Y304" s="81"/>
      <c r="Z304" s="81"/>
      <c r="AA304" s="81"/>
      <c r="AB304" s="81"/>
    </row>
    <row r="305" spans="1:28" ht="12.75" customHeight="1">
      <c r="A305" s="92"/>
      <c r="B305" s="32"/>
      <c r="C305" s="31"/>
      <c r="D305" s="31"/>
      <c r="E305" s="31"/>
      <c r="F305" s="93"/>
      <c r="G305" s="32"/>
      <c r="H305" s="95"/>
      <c r="I305" s="81"/>
      <c r="J305" s="81"/>
      <c r="K305" s="81"/>
      <c r="L305" s="81"/>
      <c r="M305" s="81"/>
      <c r="N305" s="81"/>
      <c r="O305" s="81"/>
      <c r="P305" s="81"/>
      <c r="Q305" s="81"/>
      <c r="R305" s="81"/>
      <c r="S305" s="81"/>
      <c r="T305" s="81"/>
      <c r="U305" s="81"/>
      <c r="V305" s="81"/>
      <c r="W305" s="81"/>
      <c r="X305" s="81"/>
      <c r="Y305" s="81"/>
      <c r="Z305" s="81"/>
      <c r="AA305" s="81"/>
      <c r="AB305" s="81"/>
    </row>
    <row r="306" spans="1:28" ht="12.75" customHeight="1">
      <c r="A306" s="92"/>
      <c r="B306" s="32"/>
      <c r="C306" s="31"/>
      <c r="D306" s="31"/>
      <c r="E306" s="31"/>
      <c r="F306" s="93"/>
      <c r="G306" s="32"/>
      <c r="H306" s="95"/>
      <c r="I306" s="81"/>
      <c r="J306" s="81"/>
      <c r="K306" s="81"/>
      <c r="L306" s="81"/>
      <c r="M306" s="81"/>
      <c r="N306" s="81"/>
      <c r="O306" s="81"/>
      <c r="P306" s="81"/>
      <c r="Q306" s="81"/>
      <c r="R306" s="81"/>
      <c r="S306" s="81"/>
      <c r="T306" s="81"/>
      <c r="U306" s="81"/>
      <c r="V306" s="81"/>
      <c r="W306" s="81"/>
      <c r="X306" s="81"/>
      <c r="Y306" s="81"/>
      <c r="Z306" s="81"/>
      <c r="AA306" s="81"/>
      <c r="AB306" s="81"/>
    </row>
    <row r="307" spans="1:28" ht="12.75" customHeight="1">
      <c r="A307" s="92"/>
      <c r="B307" s="32"/>
      <c r="C307" s="31"/>
      <c r="D307" s="31"/>
      <c r="E307" s="31"/>
      <c r="F307" s="93"/>
      <c r="G307" s="32"/>
      <c r="H307" s="95"/>
      <c r="I307" s="81"/>
      <c r="J307" s="81"/>
      <c r="K307" s="81"/>
      <c r="L307" s="81"/>
      <c r="M307" s="81"/>
      <c r="N307" s="81"/>
      <c r="O307" s="81"/>
      <c r="P307" s="81"/>
      <c r="Q307" s="81"/>
      <c r="R307" s="81"/>
      <c r="S307" s="81"/>
      <c r="T307" s="81"/>
      <c r="U307" s="81"/>
      <c r="V307" s="81"/>
      <c r="W307" s="81"/>
      <c r="X307" s="81"/>
      <c r="Y307" s="81"/>
      <c r="Z307" s="81"/>
      <c r="AA307" s="81"/>
      <c r="AB307" s="81"/>
    </row>
    <row r="308" spans="1:28" ht="12.75" customHeight="1">
      <c r="A308" s="92"/>
      <c r="B308" s="32"/>
      <c r="C308" s="31"/>
      <c r="D308" s="31"/>
      <c r="E308" s="31"/>
      <c r="F308" s="93"/>
      <c r="G308" s="32"/>
      <c r="H308" s="95"/>
      <c r="I308" s="81"/>
      <c r="J308" s="81"/>
      <c r="K308" s="81"/>
      <c r="L308" s="81"/>
      <c r="M308" s="81"/>
      <c r="N308" s="81"/>
      <c r="O308" s="81"/>
      <c r="P308" s="81"/>
      <c r="Q308" s="81"/>
      <c r="R308" s="81"/>
      <c r="S308" s="81"/>
      <c r="T308" s="81"/>
      <c r="U308" s="81"/>
      <c r="V308" s="81"/>
      <c r="W308" s="81"/>
      <c r="X308" s="81"/>
      <c r="Y308" s="81"/>
      <c r="Z308" s="81"/>
      <c r="AA308" s="81"/>
      <c r="AB308" s="81"/>
    </row>
    <row r="309" spans="1:28" ht="12.75" customHeight="1">
      <c r="A309" s="92"/>
      <c r="B309" s="32"/>
      <c r="C309" s="31"/>
      <c r="D309" s="31"/>
      <c r="E309" s="31"/>
      <c r="F309" s="93"/>
      <c r="G309" s="32"/>
      <c r="H309" s="95"/>
      <c r="I309" s="81"/>
      <c r="J309" s="81"/>
      <c r="K309" s="81"/>
      <c r="L309" s="81"/>
      <c r="M309" s="81"/>
      <c r="N309" s="81"/>
      <c r="O309" s="81"/>
      <c r="P309" s="81"/>
      <c r="Q309" s="81"/>
      <c r="R309" s="81"/>
      <c r="S309" s="81"/>
      <c r="T309" s="81"/>
      <c r="U309" s="81"/>
      <c r="V309" s="81"/>
      <c r="W309" s="81"/>
      <c r="X309" s="81"/>
      <c r="Y309" s="81"/>
      <c r="Z309" s="81"/>
      <c r="AA309" s="81"/>
      <c r="AB309" s="81"/>
    </row>
    <row r="310" spans="1:28" ht="12.75" customHeight="1">
      <c r="A310" s="92"/>
      <c r="B310" s="32"/>
      <c r="C310" s="31"/>
      <c r="D310" s="31"/>
      <c r="E310" s="31"/>
      <c r="F310" s="93"/>
      <c r="G310" s="32"/>
      <c r="H310" s="95"/>
      <c r="I310" s="81"/>
      <c r="J310" s="81"/>
      <c r="K310" s="81"/>
      <c r="L310" s="81"/>
      <c r="M310" s="81"/>
      <c r="N310" s="81"/>
      <c r="O310" s="81"/>
      <c r="P310" s="81"/>
      <c r="Q310" s="81"/>
      <c r="R310" s="81"/>
      <c r="S310" s="81"/>
      <c r="T310" s="81"/>
      <c r="U310" s="81"/>
      <c r="V310" s="81"/>
      <c r="W310" s="81"/>
      <c r="X310" s="81"/>
      <c r="Y310" s="81"/>
      <c r="Z310" s="81"/>
      <c r="AA310" s="81"/>
      <c r="AB310" s="81"/>
    </row>
    <row r="311" spans="1:28" ht="12.75" customHeight="1">
      <c r="A311" s="92"/>
      <c r="B311" s="32"/>
      <c r="C311" s="31"/>
      <c r="D311" s="31"/>
      <c r="E311" s="31"/>
      <c r="F311" s="93"/>
      <c r="G311" s="32"/>
      <c r="H311" s="95"/>
      <c r="I311" s="81"/>
      <c r="J311" s="81"/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1"/>
      <c r="W311" s="81"/>
      <c r="X311" s="81"/>
      <c r="Y311" s="81"/>
      <c r="Z311" s="81"/>
      <c r="AA311" s="81"/>
      <c r="AB311" s="81"/>
    </row>
    <row r="312" spans="1:28" ht="12.75" customHeight="1">
      <c r="A312" s="92"/>
      <c r="B312" s="32"/>
      <c r="C312" s="31"/>
      <c r="D312" s="31"/>
      <c r="E312" s="31"/>
      <c r="F312" s="93"/>
      <c r="G312" s="32"/>
      <c r="H312" s="95"/>
      <c r="I312" s="81"/>
      <c r="J312" s="81"/>
      <c r="K312" s="81"/>
      <c r="L312" s="81"/>
      <c r="M312" s="81"/>
      <c r="N312" s="81"/>
      <c r="O312" s="81"/>
      <c r="P312" s="81"/>
      <c r="Q312" s="81"/>
      <c r="R312" s="81"/>
      <c r="S312" s="81"/>
      <c r="T312" s="81"/>
      <c r="U312" s="81"/>
      <c r="V312" s="81"/>
      <c r="W312" s="81"/>
      <c r="X312" s="81"/>
      <c r="Y312" s="81"/>
      <c r="Z312" s="81"/>
      <c r="AA312" s="81"/>
      <c r="AB312" s="81"/>
    </row>
    <row r="313" spans="1:28" ht="12.75" customHeight="1">
      <c r="A313" s="92"/>
      <c r="B313" s="32"/>
      <c r="C313" s="31"/>
      <c r="D313" s="31"/>
      <c r="E313" s="31"/>
      <c r="F313" s="93"/>
      <c r="G313" s="32"/>
      <c r="H313" s="95"/>
      <c r="I313" s="81"/>
      <c r="J313" s="81"/>
      <c r="K313" s="81"/>
      <c r="L313" s="81"/>
      <c r="M313" s="81"/>
      <c r="N313" s="81"/>
      <c r="O313" s="81"/>
      <c r="P313" s="81"/>
      <c r="Q313" s="81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</row>
    <row r="314" spans="1:28" ht="12.75" customHeight="1">
      <c r="A314" s="92"/>
      <c r="B314" s="32"/>
      <c r="C314" s="31"/>
      <c r="D314" s="31"/>
      <c r="E314" s="31"/>
      <c r="F314" s="93"/>
      <c r="G314" s="32"/>
      <c r="H314" s="95"/>
      <c r="I314" s="81"/>
      <c r="J314" s="81"/>
      <c r="K314" s="81"/>
      <c r="L314" s="81"/>
      <c r="M314" s="81"/>
      <c r="N314" s="81"/>
      <c r="O314" s="81"/>
      <c r="P314" s="81"/>
      <c r="Q314" s="81"/>
      <c r="R314" s="81"/>
      <c r="S314" s="81"/>
      <c r="T314" s="81"/>
      <c r="U314" s="81"/>
      <c r="V314" s="81"/>
      <c r="W314" s="81"/>
      <c r="X314" s="81"/>
      <c r="Y314" s="81"/>
      <c r="Z314" s="81"/>
      <c r="AA314" s="81"/>
      <c r="AB314" s="81"/>
    </row>
    <row r="315" spans="1:28" ht="12.75" customHeight="1">
      <c r="A315" s="92"/>
      <c r="B315" s="32"/>
      <c r="C315" s="31"/>
      <c r="D315" s="31"/>
      <c r="E315" s="31"/>
      <c r="F315" s="93"/>
      <c r="G315" s="32"/>
      <c r="H315" s="95"/>
      <c r="I315" s="81"/>
      <c r="J315" s="81"/>
      <c r="K315" s="81"/>
      <c r="L315" s="81"/>
      <c r="M315" s="81"/>
      <c r="N315" s="81"/>
      <c r="O315" s="81"/>
      <c r="P315" s="81"/>
      <c r="Q315" s="81"/>
      <c r="R315" s="81"/>
      <c r="S315" s="81"/>
      <c r="T315" s="81"/>
      <c r="U315" s="81"/>
      <c r="V315" s="81"/>
      <c r="W315" s="81"/>
      <c r="X315" s="81"/>
      <c r="Y315" s="81"/>
      <c r="Z315" s="81"/>
      <c r="AA315" s="81"/>
      <c r="AB315" s="81"/>
    </row>
    <row r="316" spans="1:28" ht="12.75" customHeight="1">
      <c r="A316" s="92"/>
      <c r="B316" s="32"/>
      <c r="C316" s="31"/>
      <c r="D316" s="31"/>
      <c r="E316" s="31"/>
      <c r="F316" s="93"/>
      <c r="G316" s="32"/>
      <c r="H316" s="95"/>
      <c r="I316" s="81"/>
      <c r="J316" s="81"/>
      <c r="K316" s="81"/>
      <c r="L316" s="81"/>
      <c r="M316" s="81"/>
      <c r="N316" s="81"/>
      <c r="O316" s="81"/>
      <c r="P316" s="81"/>
      <c r="Q316" s="81"/>
      <c r="R316" s="81"/>
      <c r="S316" s="81"/>
      <c r="T316" s="81"/>
      <c r="U316" s="81"/>
      <c r="V316" s="81"/>
      <c r="W316" s="81"/>
      <c r="X316" s="81"/>
      <c r="Y316" s="81"/>
      <c r="Z316" s="81"/>
      <c r="AA316" s="81"/>
      <c r="AB316" s="81"/>
    </row>
    <row r="317" spans="1:28" ht="12.75" customHeight="1">
      <c r="A317" s="92"/>
      <c r="B317" s="32"/>
      <c r="C317" s="31"/>
      <c r="D317" s="31"/>
      <c r="E317" s="31"/>
      <c r="F317" s="93"/>
      <c r="G317" s="32"/>
      <c r="H317" s="95"/>
      <c r="I317" s="81"/>
      <c r="J317" s="81"/>
      <c r="K317" s="81"/>
      <c r="L317" s="81"/>
      <c r="M317" s="81"/>
      <c r="N317" s="81"/>
      <c r="O317" s="81"/>
      <c r="P317" s="81"/>
      <c r="Q317" s="81"/>
      <c r="R317" s="81"/>
      <c r="S317" s="81"/>
      <c r="T317" s="81"/>
      <c r="U317" s="81"/>
      <c r="V317" s="81"/>
      <c r="W317" s="81"/>
      <c r="X317" s="81"/>
      <c r="Y317" s="81"/>
      <c r="Z317" s="81"/>
      <c r="AA317" s="81"/>
      <c r="AB317" s="81"/>
    </row>
    <row r="318" spans="1:28" ht="12.75" customHeight="1">
      <c r="A318" s="92"/>
      <c r="B318" s="32"/>
      <c r="C318" s="31"/>
      <c r="D318" s="31"/>
      <c r="E318" s="31"/>
      <c r="F318" s="93"/>
      <c r="G318" s="32"/>
      <c r="H318" s="95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81"/>
      <c r="AB318" s="81"/>
    </row>
    <row r="319" spans="1:28" ht="12.75" customHeight="1">
      <c r="A319" s="92"/>
      <c r="B319" s="32"/>
      <c r="C319" s="31"/>
      <c r="D319" s="31"/>
      <c r="E319" s="31"/>
      <c r="F319" s="93"/>
      <c r="G319" s="32"/>
      <c r="H319" s="95"/>
      <c r="I319" s="81"/>
      <c r="J319" s="81"/>
      <c r="K319" s="81"/>
      <c r="L319" s="81"/>
      <c r="M319" s="81"/>
      <c r="N319" s="81"/>
      <c r="O319" s="81"/>
      <c r="P319" s="81"/>
      <c r="Q319" s="81"/>
      <c r="R319" s="81"/>
      <c r="S319" s="81"/>
      <c r="T319" s="81"/>
      <c r="U319" s="81"/>
      <c r="V319" s="81"/>
      <c r="W319" s="81"/>
      <c r="X319" s="81"/>
      <c r="Y319" s="81"/>
      <c r="Z319" s="81"/>
      <c r="AA319" s="81"/>
      <c r="AB319" s="81"/>
    </row>
    <row r="320" spans="1:28" ht="12.75" customHeight="1">
      <c r="A320" s="92"/>
      <c r="B320" s="32"/>
      <c r="C320" s="31"/>
      <c r="D320" s="31"/>
      <c r="E320" s="31"/>
      <c r="F320" s="93"/>
      <c r="G320" s="32"/>
      <c r="H320" s="95"/>
      <c r="I320" s="81"/>
      <c r="J320" s="81"/>
      <c r="K320" s="81"/>
      <c r="L320" s="81"/>
      <c r="M320" s="81"/>
      <c r="N320" s="81"/>
      <c r="O320" s="81"/>
      <c r="P320" s="81"/>
      <c r="Q320" s="81"/>
      <c r="R320" s="81"/>
      <c r="S320" s="81"/>
      <c r="T320" s="81"/>
      <c r="U320" s="81"/>
      <c r="V320" s="81"/>
      <c r="W320" s="81"/>
      <c r="X320" s="81"/>
      <c r="Y320" s="81"/>
      <c r="Z320" s="81"/>
      <c r="AA320" s="81"/>
      <c r="AB320" s="81"/>
    </row>
    <row r="321" spans="1:28" ht="12.75" customHeight="1">
      <c r="A321" s="92"/>
      <c r="B321" s="32"/>
      <c r="C321" s="31"/>
      <c r="D321" s="31"/>
      <c r="E321" s="31"/>
      <c r="F321" s="93"/>
      <c r="G321" s="32"/>
      <c r="H321" s="95"/>
      <c r="I321" s="81"/>
      <c r="J321" s="81"/>
      <c r="K321" s="81"/>
      <c r="L321" s="81"/>
      <c r="M321" s="81"/>
      <c r="N321" s="81"/>
      <c r="O321" s="81"/>
      <c r="P321" s="81"/>
      <c r="Q321" s="81"/>
      <c r="R321" s="81"/>
      <c r="S321" s="81"/>
      <c r="T321" s="81"/>
      <c r="U321" s="81"/>
      <c r="V321" s="81"/>
      <c r="W321" s="81"/>
      <c r="X321" s="81"/>
      <c r="Y321" s="81"/>
      <c r="Z321" s="81"/>
      <c r="AA321" s="81"/>
      <c r="AB321" s="81"/>
    </row>
    <row r="322" spans="1:28" ht="12.75" customHeight="1">
      <c r="A322" s="92"/>
      <c r="B322" s="32"/>
      <c r="C322" s="31"/>
      <c r="D322" s="31"/>
      <c r="E322" s="31"/>
      <c r="F322" s="93"/>
      <c r="G322" s="32"/>
      <c r="H322" s="95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  <c r="AA322" s="81"/>
      <c r="AB322" s="81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483"/>
  <sheetViews>
    <sheetView zoomScale="90" zoomScaleNormal="90" workbookViewId="0">
      <selection activeCell="F15" sqref="F15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965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45118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581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569</v>
      </c>
      <c r="C9" s="104"/>
      <c r="D9" s="105" t="s">
        <v>582</v>
      </c>
      <c r="E9" s="104" t="s">
        <v>583</v>
      </c>
      <c r="F9" s="104" t="s">
        <v>584</v>
      </c>
      <c r="G9" s="104" t="s">
        <v>585</v>
      </c>
      <c r="H9" s="104" t="s">
        <v>586</v>
      </c>
      <c r="I9" s="104" t="s">
        <v>587</v>
      </c>
      <c r="J9" s="103" t="s">
        <v>588</v>
      </c>
      <c r="K9" s="104" t="s">
        <v>589</v>
      </c>
      <c r="L9" s="106" t="s">
        <v>590</v>
      </c>
      <c r="M9" s="106" t="s">
        <v>591</v>
      </c>
      <c r="N9" s="104" t="s">
        <v>592</v>
      </c>
      <c r="O9" s="105" t="s">
        <v>593</v>
      </c>
      <c r="P9" s="104" t="s">
        <v>594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264">
        <v>1</v>
      </c>
      <c r="B10" s="268">
        <v>45058</v>
      </c>
      <c r="C10" s="275"/>
      <c r="D10" s="282" t="s">
        <v>216</v>
      </c>
      <c r="E10" s="279" t="s">
        <v>595</v>
      </c>
      <c r="F10" s="264">
        <v>568</v>
      </c>
      <c r="G10" s="264">
        <v>538</v>
      </c>
      <c r="H10" s="264">
        <v>599</v>
      </c>
      <c r="I10" s="283" t="s">
        <v>596</v>
      </c>
      <c r="J10" s="118" t="s">
        <v>1056</v>
      </c>
      <c r="K10" s="118">
        <f>H10-F10</f>
        <v>31</v>
      </c>
      <c r="L10" s="119">
        <f>(F10*-0.7)/100</f>
        <v>-3.9759999999999995</v>
      </c>
      <c r="M10" s="120">
        <f>(K10+L10)/F10</f>
        <v>4.7577464788732399E-2</v>
      </c>
      <c r="N10" s="336" t="s">
        <v>599</v>
      </c>
      <c r="O10" s="342">
        <v>45117</v>
      </c>
      <c r="P10" s="341">
        <f>VLOOKUP(D10,'MidCap Intra'!B45:C544,2,0)</f>
        <v>592.6</v>
      </c>
      <c r="Q10" s="41"/>
      <c r="R10" s="41" t="s">
        <v>598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7">
        <v>2</v>
      </c>
      <c r="B11" s="108">
        <v>45084</v>
      </c>
      <c r="C11" s="109"/>
      <c r="D11" s="110" t="s">
        <v>236</v>
      </c>
      <c r="E11" s="111" t="s">
        <v>595</v>
      </c>
      <c r="F11" s="107" t="s">
        <v>600</v>
      </c>
      <c r="G11" s="107">
        <v>1385</v>
      </c>
      <c r="H11" s="107"/>
      <c r="I11" s="112" t="s">
        <v>601</v>
      </c>
      <c r="J11" s="113" t="s">
        <v>597</v>
      </c>
      <c r="K11" s="113"/>
      <c r="L11" s="114"/>
      <c r="M11" s="115"/>
      <c r="N11" s="113"/>
      <c r="O11" s="303"/>
      <c r="P11" s="122">
        <f>VLOOKUP(D11,'MidCap Intra'!B43:C542,2,0)</f>
        <v>1483.25</v>
      </c>
      <c r="Q11" s="41"/>
      <c r="R11" s="41" t="s">
        <v>598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4">
        <v>3</v>
      </c>
      <c r="B12" s="268">
        <v>45090</v>
      </c>
      <c r="C12" s="275"/>
      <c r="D12" s="282" t="s">
        <v>339</v>
      </c>
      <c r="E12" s="279" t="s">
        <v>595</v>
      </c>
      <c r="F12" s="264">
        <v>4215</v>
      </c>
      <c r="G12" s="264">
        <v>3900</v>
      </c>
      <c r="H12" s="264">
        <v>4515</v>
      </c>
      <c r="I12" s="283" t="s">
        <v>602</v>
      </c>
      <c r="J12" s="118" t="s">
        <v>963</v>
      </c>
      <c r="K12" s="118">
        <f>H12-F12</f>
        <v>300</v>
      </c>
      <c r="L12" s="119">
        <f>(F12*-0.7)/100</f>
        <v>-29.504999999999999</v>
      </c>
      <c r="M12" s="120">
        <f>(K12+L12)/F12</f>
        <v>6.4174377224199289E-2</v>
      </c>
      <c r="N12" s="118" t="s">
        <v>599</v>
      </c>
      <c r="O12" s="121">
        <v>45111</v>
      </c>
      <c r="P12" s="118">
        <f>VLOOKUP(D12,'MidCap Intra'!B47:C546,2,0)</f>
        <v>4641.3</v>
      </c>
      <c r="Q12" s="41"/>
      <c r="R12" s="41" t="s">
        <v>598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3">
        <v>4</v>
      </c>
      <c r="B13" s="124">
        <v>45092</v>
      </c>
      <c r="C13" s="125"/>
      <c r="D13" s="273" t="s">
        <v>62</v>
      </c>
      <c r="E13" s="270" t="s">
        <v>595</v>
      </c>
      <c r="F13" s="107" t="s">
        <v>867</v>
      </c>
      <c r="G13" s="113">
        <v>6400</v>
      </c>
      <c r="H13" s="126"/>
      <c r="I13" s="271" t="s">
        <v>868</v>
      </c>
      <c r="J13" s="272" t="s">
        <v>597</v>
      </c>
      <c r="K13" s="127"/>
      <c r="L13" s="128"/>
      <c r="M13" s="129"/>
      <c r="N13" s="130"/>
      <c r="O13" s="131"/>
      <c r="P13" s="122">
        <f>VLOOKUP(D13,'MidCap Intra'!B47:C546,2,0)</f>
        <v>6698.5</v>
      </c>
      <c r="Q13" s="41"/>
      <c r="R13" s="41" t="s">
        <v>598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123">
        <v>5</v>
      </c>
      <c r="B14" s="124">
        <v>45092</v>
      </c>
      <c r="C14" s="125"/>
      <c r="D14" s="274" t="s">
        <v>193</v>
      </c>
      <c r="E14" s="270" t="s">
        <v>595</v>
      </c>
      <c r="F14" s="107" t="s">
        <v>869</v>
      </c>
      <c r="G14" s="113">
        <v>930</v>
      </c>
      <c r="H14" s="126"/>
      <c r="I14" s="271" t="s">
        <v>870</v>
      </c>
      <c r="J14" s="272" t="s">
        <v>597</v>
      </c>
      <c r="K14" s="127"/>
      <c r="L14" s="128"/>
      <c r="M14" s="129"/>
      <c r="N14" s="130"/>
      <c r="O14" s="131"/>
      <c r="P14" s="122">
        <f>VLOOKUP(D14,'MidCap Intra'!B48:C547,2,0)</f>
        <v>1017.95</v>
      </c>
      <c r="Q14" s="41"/>
      <c r="R14" s="41" t="s">
        <v>598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4">
        <v>6</v>
      </c>
      <c r="B15" s="268">
        <v>45096</v>
      </c>
      <c r="C15" s="275"/>
      <c r="D15" s="282" t="s">
        <v>511</v>
      </c>
      <c r="E15" s="279" t="s">
        <v>595</v>
      </c>
      <c r="F15" s="264">
        <v>537.5</v>
      </c>
      <c r="G15" s="264">
        <v>489</v>
      </c>
      <c r="H15" s="264">
        <v>569.5</v>
      </c>
      <c r="I15" s="283" t="s">
        <v>872</v>
      </c>
      <c r="J15" s="118" t="s">
        <v>975</v>
      </c>
      <c r="K15" s="118">
        <f>H15-F15</f>
        <v>32</v>
      </c>
      <c r="L15" s="119">
        <f>(F15*-0.7)/100</f>
        <v>-3.7625000000000002</v>
      </c>
      <c r="M15" s="120">
        <f>(K15+L15)/F15</f>
        <v>5.2534883720930237E-2</v>
      </c>
      <c r="N15" s="118" t="s">
        <v>599</v>
      </c>
      <c r="O15" s="121">
        <v>45110</v>
      </c>
      <c r="P15" s="118">
        <f>VLOOKUP(D15,'MidCap Intra'!B50:C549,2,0)</f>
        <v>544.35</v>
      </c>
      <c r="Q15" s="41"/>
      <c r="R15" s="41" t="s">
        <v>598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4">
        <v>7</v>
      </c>
      <c r="B16" s="268">
        <v>45098</v>
      </c>
      <c r="C16" s="275"/>
      <c r="D16" s="282" t="s">
        <v>432</v>
      </c>
      <c r="E16" s="279" t="s">
        <v>595</v>
      </c>
      <c r="F16" s="264">
        <v>102</v>
      </c>
      <c r="G16" s="264">
        <v>94</v>
      </c>
      <c r="H16" s="264">
        <v>107.5</v>
      </c>
      <c r="I16" s="283" t="s">
        <v>873</v>
      </c>
      <c r="J16" s="118" t="s">
        <v>978</v>
      </c>
      <c r="K16" s="118">
        <f>H16-F16</f>
        <v>5.5</v>
      </c>
      <c r="L16" s="119">
        <f>(F16*-0.7)/100</f>
        <v>-0.71399999999999997</v>
      </c>
      <c r="M16" s="120">
        <f>(K16+L16)/F16</f>
        <v>4.6921568627450977E-2</v>
      </c>
      <c r="N16" s="118" t="s">
        <v>599</v>
      </c>
      <c r="O16" s="121">
        <v>45113</v>
      </c>
      <c r="P16" s="118">
        <f>VLOOKUP(D16,'MidCap Intra'!B51:C550,2,0)</f>
        <v>110.25</v>
      </c>
      <c r="Q16" s="41"/>
      <c r="R16" s="41" t="s">
        <v>598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343">
        <v>8</v>
      </c>
      <c r="B17" s="344">
        <v>45099</v>
      </c>
      <c r="C17" s="345"/>
      <c r="D17" s="346" t="s">
        <v>404</v>
      </c>
      <c r="E17" s="347" t="s">
        <v>595</v>
      </c>
      <c r="F17" s="260">
        <v>3050</v>
      </c>
      <c r="G17" s="261">
        <v>2840</v>
      </c>
      <c r="H17" s="261">
        <v>2800</v>
      </c>
      <c r="I17" s="348" t="s">
        <v>875</v>
      </c>
      <c r="J17" s="349" t="s">
        <v>1057</v>
      </c>
      <c r="K17" s="349">
        <f>H17-F17</f>
        <v>-250</v>
      </c>
      <c r="L17" s="350">
        <f>(F17*-0.7)/100</f>
        <v>-21.35</v>
      </c>
      <c r="M17" s="351">
        <f>(K17+L17)/F17</f>
        <v>-8.8967213114754112E-2</v>
      </c>
      <c r="N17" s="352" t="s">
        <v>613</v>
      </c>
      <c r="O17" s="353">
        <v>45117</v>
      </c>
      <c r="P17" s="354">
        <f>VLOOKUP(D17,'MidCap Intra'!B52:C551,2,0)</f>
        <v>2787.35</v>
      </c>
      <c r="Q17" s="41"/>
      <c r="R17" s="41" t="s">
        <v>598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300">
        <v>9</v>
      </c>
      <c r="B18" s="108">
        <v>45105</v>
      </c>
      <c r="C18" s="301"/>
      <c r="D18" s="302" t="s">
        <v>131</v>
      </c>
      <c r="E18" s="111" t="s">
        <v>595</v>
      </c>
      <c r="F18" s="107" t="s">
        <v>897</v>
      </c>
      <c r="G18" s="113">
        <v>597</v>
      </c>
      <c r="H18" s="107"/>
      <c r="I18" s="107" t="s">
        <v>898</v>
      </c>
      <c r="J18" s="113" t="s">
        <v>597</v>
      </c>
      <c r="K18" s="113"/>
      <c r="L18" s="328"/>
      <c r="M18" s="329"/>
      <c r="N18" s="330"/>
      <c r="O18" s="331"/>
      <c r="P18" s="122">
        <f>VLOOKUP(D18,'MidCap Intra'!B55:C554,2,0)</f>
        <v>668.25</v>
      </c>
      <c r="Q18" s="41"/>
      <c r="R18" s="41" t="s">
        <v>598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107">
        <v>10</v>
      </c>
      <c r="B19" s="312">
        <v>45110</v>
      </c>
      <c r="C19" s="109"/>
      <c r="D19" s="110" t="s">
        <v>127</v>
      </c>
      <c r="E19" s="111" t="s">
        <v>595</v>
      </c>
      <c r="F19" s="107" t="s">
        <v>927</v>
      </c>
      <c r="G19" s="107">
        <v>1095</v>
      </c>
      <c r="H19" s="107"/>
      <c r="I19" s="112" t="s">
        <v>928</v>
      </c>
      <c r="J19" s="113" t="s">
        <v>597</v>
      </c>
      <c r="K19" s="326"/>
      <c r="L19" s="333"/>
      <c r="M19" s="334"/>
      <c r="N19" s="334"/>
      <c r="O19" s="334"/>
      <c r="P19" s="122">
        <f>VLOOKUP(D19,'MidCap Intra'!B56:C555,2,0)</f>
        <v>1124.5</v>
      </c>
      <c r="Q19" s="41"/>
      <c r="R19" s="41" t="s">
        <v>598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300">
        <v>11</v>
      </c>
      <c r="B20" s="108">
        <v>45111</v>
      </c>
      <c r="C20" s="301"/>
      <c r="D20" s="302" t="s">
        <v>114</v>
      </c>
      <c r="E20" s="111" t="s">
        <v>595</v>
      </c>
      <c r="F20" s="107" t="s">
        <v>947</v>
      </c>
      <c r="G20" s="113">
        <v>119</v>
      </c>
      <c r="H20" s="107"/>
      <c r="I20" s="107" t="s">
        <v>948</v>
      </c>
      <c r="J20" s="113" t="s">
        <v>597</v>
      </c>
      <c r="K20" s="113"/>
      <c r="L20" s="259"/>
      <c r="M20" s="332"/>
      <c r="N20" s="269"/>
      <c r="O20" s="325"/>
      <c r="P20" s="122">
        <f>VLOOKUP(D20,'MidCap Intra'!B57:C556,2,0)</f>
        <v>133.9</v>
      </c>
      <c r="Q20" s="41"/>
      <c r="R20" s="41" t="s">
        <v>598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300">
        <v>12</v>
      </c>
      <c r="B21" s="108">
        <v>45111</v>
      </c>
      <c r="C21" s="301"/>
      <c r="D21" s="302" t="s">
        <v>82</v>
      </c>
      <c r="E21" s="111" t="s">
        <v>595</v>
      </c>
      <c r="F21" s="107" t="s">
        <v>951</v>
      </c>
      <c r="G21" s="113">
        <v>234</v>
      </c>
      <c r="H21" s="107"/>
      <c r="I21" s="107" t="s">
        <v>952</v>
      </c>
      <c r="J21" s="113" t="s">
        <v>597</v>
      </c>
      <c r="K21" s="113"/>
      <c r="L21" s="114"/>
      <c r="M21" s="115"/>
      <c r="N21" s="113"/>
      <c r="O21" s="325"/>
      <c r="P21" s="122">
        <f>VLOOKUP(D21,'MidCap Intra'!B58:C557,2,0)</f>
        <v>254.7</v>
      </c>
      <c r="Q21" s="41"/>
      <c r="R21" s="41" t="s">
        <v>598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300">
        <v>13</v>
      </c>
      <c r="B22" s="108">
        <v>45112</v>
      </c>
      <c r="C22" s="301"/>
      <c r="D22" s="302" t="s">
        <v>389</v>
      </c>
      <c r="E22" s="111" t="s">
        <v>595</v>
      </c>
      <c r="F22" s="107" t="s">
        <v>970</v>
      </c>
      <c r="G22" s="113">
        <v>1395</v>
      </c>
      <c r="H22" s="107"/>
      <c r="I22" s="107" t="s">
        <v>971</v>
      </c>
      <c r="J22" s="113" t="s">
        <v>597</v>
      </c>
      <c r="K22" s="113"/>
      <c r="L22" s="114"/>
      <c r="M22" s="115"/>
      <c r="N22" s="113"/>
      <c r="O22" s="325"/>
      <c r="P22" s="122">
        <f>VLOOKUP(D22,'MidCap Intra'!B59:C558,2,0)</f>
        <v>1473.85</v>
      </c>
      <c r="Q22" s="41"/>
      <c r="R22" s="41" t="s">
        <v>614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300">
        <v>14</v>
      </c>
      <c r="B23" s="108">
        <v>45113</v>
      </c>
      <c r="C23" s="301"/>
      <c r="D23" s="335" t="s">
        <v>323</v>
      </c>
      <c r="E23" s="111" t="s">
        <v>595</v>
      </c>
      <c r="F23" s="107" t="s">
        <v>981</v>
      </c>
      <c r="G23" s="113">
        <v>1295</v>
      </c>
      <c r="H23" s="107"/>
      <c r="I23" s="107" t="s">
        <v>982</v>
      </c>
      <c r="J23" s="113" t="s">
        <v>597</v>
      </c>
      <c r="K23" s="113"/>
      <c r="L23" s="114"/>
      <c r="M23" s="115"/>
      <c r="N23" s="113"/>
      <c r="O23" s="325"/>
      <c r="P23" s="122" t="e">
        <f>VLOOKUP(D23,'MidCap Intra'!B60:C559,2,0)</f>
        <v>#N/A</v>
      </c>
      <c r="Q23" s="41"/>
      <c r="R23" s="41" t="s">
        <v>598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55">
        <v>15</v>
      </c>
      <c r="B24" s="356">
        <v>45113</v>
      </c>
      <c r="C24" s="357"/>
      <c r="D24" s="358" t="s">
        <v>104</v>
      </c>
      <c r="E24" s="359" t="s">
        <v>595</v>
      </c>
      <c r="F24" s="360" t="s">
        <v>983</v>
      </c>
      <c r="G24" s="330">
        <v>1990</v>
      </c>
      <c r="H24" s="360"/>
      <c r="I24" s="360" t="s">
        <v>984</v>
      </c>
      <c r="J24" s="330" t="s">
        <v>597</v>
      </c>
      <c r="K24" s="330"/>
      <c r="L24" s="328"/>
      <c r="M24" s="329"/>
      <c r="N24" s="330"/>
      <c r="O24" s="331"/>
      <c r="P24" s="122">
        <f>VLOOKUP(D24,'MidCap Intra'!B61:C560,2,0)</f>
        <v>1986.85</v>
      </c>
      <c r="Q24" s="41"/>
      <c r="R24" s="41" t="s">
        <v>598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55">
        <v>16</v>
      </c>
      <c r="B25" s="356">
        <v>45117</v>
      </c>
      <c r="C25" s="357"/>
      <c r="D25" s="358" t="s">
        <v>219</v>
      </c>
      <c r="E25" s="359" t="s">
        <v>595</v>
      </c>
      <c r="F25" s="360" t="s">
        <v>1082</v>
      </c>
      <c r="G25" s="330">
        <v>1980</v>
      </c>
      <c r="H25" s="360"/>
      <c r="I25" s="360" t="s">
        <v>1083</v>
      </c>
      <c r="J25" s="330" t="s">
        <v>597</v>
      </c>
      <c r="K25" s="334"/>
      <c r="L25" s="334"/>
      <c r="M25" s="334"/>
      <c r="N25" s="334"/>
      <c r="O25" s="334"/>
      <c r="P25" s="122">
        <f>VLOOKUP(D25,'MidCap Intra'!B62:C561,2,0)</f>
        <v>2187.8000000000002</v>
      </c>
      <c r="Q25" s="41"/>
      <c r="R25" s="41" t="s">
        <v>598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61"/>
      <c r="B26" s="293"/>
      <c r="C26" s="362"/>
      <c r="D26" s="363"/>
      <c r="E26" s="364"/>
      <c r="F26" s="292"/>
      <c r="G26" s="294"/>
      <c r="H26" s="292"/>
      <c r="I26" s="292"/>
      <c r="J26" s="294"/>
      <c r="K26" s="294"/>
      <c r="L26" s="333"/>
      <c r="M26" s="365"/>
      <c r="N26" s="294"/>
      <c r="O26" s="366"/>
      <c r="P26" s="333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361"/>
      <c r="B27" s="293"/>
      <c r="C27" s="362"/>
      <c r="D27" s="363"/>
      <c r="E27" s="364"/>
      <c r="F27" s="292"/>
      <c r="G27" s="294"/>
      <c r="H27" s="292"/>
      <c r="I27" s="292"/>
      <c r="J27" s="294"/>
      <c r="K27" s="294"/>
      <c r="L27" s="333"/>
      <c r="M27" s="365"/>
      <c r="N27" s="294"/>
      <c r="O27" s="366"/>
      <c r="P27" s="333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361"/>
      <c r="B28" s="293"/>
      <c r="C28" s="362"/>
      <c r="D28" s="363"/>
      <c r="E28" s="364"/>
      <c r="F28" s="292"/>
      <c r="G28" s="294"/>
      <c r="H28" s="292"/>
      <c r="I28" s="292"/>
      <c r="J28" s="294"/>
      <c r="K28" s="294"/>
      <c r="L28" s="333"/>
      <c r="M28" s="365"/>
      <c r="N28" s="294"/>
      <c r="O28" s="366"/>
      <c r="P28" s="333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35" spans="1:38" ht="14.25" customHeight="1">
      <c r="A35" s="132"/>
      <c r="B35" s="133"/>
      <c r="C35" s="134"/>
      <c r="D35" s="135"/>
      <c r="E35" s="136"/>
      <c r="F35" s="136"/>
      <c r="G35" s="132"/>
      <c r="H35" s="136"/>
      <c r="I35" s="137"/>
      <c r="J35" s="138"/>
      <c r="K35" s="138"/>
      <c r="L35" s="139"/>
      <c r="M35" s="140"/>
      <c r="N35" s="141"/>
      <c r="O35" s="142"/>
      <c r="P35" s="143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44" t="s">
        <v>603</v>
      </c>
      <c r="B36" s="145"/>
      <c r="C36" s="146"/>
      <c r="E36" s="147"/>
      <c r="F36" s="147"/>
      <c r="G36" s="147"/>
      <c r="H36" s="147"/>
      <c r="I36" s="147"/>
      <c r="J36" s="148"/>
      <c r="K36" s="147"/>
      <c r="L36" s="149"/>
      <c r="M36" s="62"/>
      <c r="N36" s="148"/>
      <c r="O36" s="146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50" t="s">
        <v>604</v>
      </c>
      <c r="B37" s="144"/>
      <c r="C37" s="144"/>
      <c r="D37" s="144"/>
      <c r="E37" s="41"/>
      <c r="F37" s="151" t="s">
        <v>605</v>
      </c>
      <c r="G37" s="6"/>
      <c r="H37" s="6"/>
      <c r="I37" s="6"/>
      <c r="J37" s="152"/>
      <c r="K37" s="153"/>
      <c r="L37" s="153"/>
      <c r="M37" s="154"/>
      <c r="N37" s="1"/>
      <c r="O37" s="155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" customHeight="1">
      <c r="A38" s="144" t="s">
        <v>606</v>
      </c>
      <c r="B38" s="144"/>
      <c r="C38" s="144"/>
      <c r="D38" s="144" t="s">
        <v>607</v>
      </c>
      <c r="E38" s="6"/>
      <c r="F38" s="151" t="s">
        <v>608</v>
      </c>
      <c r="G38" s="6"/>
      <c r="H38" s="6"/>
      <c r="I38" s="6"/>
      <c r="J38" s="152"/>
      <c r="K38" s="153"/>
      <c r="L38" s="153"/>
      <c r="M38" s="154"/>
      <c r="N38" s="1"/>
      <c r="O38" s="155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" customHeight="1">
      <c r="A39" s="144"/>
      <c r="B39" s="144"/>
      <c r="C39" s="144"/>
      <c r="D39" s="144"/>
      <c r="E39" s="6"/>
      <c r="F39" s="6"/>
      <c r="G39" s="6"/>
      <c r="H39" s="6"/>
      <c r="I39" s="6"/>
      <c r="J39" s="156"/>
      <c r="K39" s="153"/>
      <c r="L39" s="153"/>
      <c r="M39" s="6"/>
      <c r="N39" s="157"/>
      <c r="O39" s="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"/>
      <c r="B40" s="158" t="s">
        <v>609</v>
      </c>
      <c r="C40" s="158"/>
      <c r="D40" s="158"/>
      <c r="E40" s="158"/>
      <c r="F40" s="159"/>
      <c r="G40" s="6"/>
      <c r="H40" s="6"/>
      <c r="I40" s="160"/>
      <c r="J40" s="161"/>
      <c r="K40" s="162"/>
      <c r="L40" s="161"/>
      <c r="M40" s="6"/>
      <c r="N40" s="1"/>
      <c r="O40" s="1"/>
      <c r="P40" s="41"/>
      <c r="R40" s="62"/>
      <c r="S40" s="1"/>
      <c r="T40" s="1"/>
      <c r="U40" s="1"/>
      <c r="V40" s="1"/>
      <c r="W40" s="1"/>
      <c r="X40" s="1"/>
      <c r="Y40" s="1"/>
      <c r="Z40" s="1"/>
    </row>
    <row r="41" spans="1:38" ht="38.25" customHeight="1">
      <c r="A41" s="163" t="s">
        <v>16</v>
      </c>
      <c r="B41" s="163" t="s">
        <v>569</v>
      </c>
      <c r="C41" s="163"/>
      <c r="D41" s="91" t="s">
        <v>582</v>
      </c>
      <c r="E41" s="163" t="s">
        <v>583</v>
      </c>
      <c r="F41" s="163" t="s">
        <v>584</v>
      </c>
      <c r="G41" s="163" t="s">
        <v>610</v>
      </c>
      <c r="H41" s="163" t="s">
        <v>586</v>
      </c>
      <c r="I41" s="163" t="s">
        <v>587</v>
      </c>
      <c r="J41" s="106" t="s">
        <v>588</v>
      </c>
      <c r="K41" s="104" t="s">
        <v>611</v>
      </c>
      <c r="L41" s="164" t="s">
        <v>590</v>
      </c>
      <c r="M41" s="106" t="s">
        <v>591</v>
      </c>
      <c r="N41" s="103" t="s">
        <v>592</v>
      </c>
      <c r="O41" s="91" t="s">
        <v>593</v>
      </c>
      <c r="P41" s="41"/>
      <c r="Q41" s="1"/>
      <c r="R41" s="62"/>
      <c r="S41" s="62"/>
      <c r="T41" s="62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3.5" customHeight="1">
      <c r="A42" s="107">
        <v>1</v>
      </c>
      <c r="B42" s="312">
        <v>45110</v>
      </c>
      <c r="C42" s="109"/>
      <c r="D42" s="110" t="s">
        <v>221</v>
      </c>
      <c r="E42" s="111" t="s">
        <v>612</v>
      </c>
      <c r="F42" s="107" t="s">
        <v>934</v>
      </c>
      <c r="G42" s="107">
        <v>999</v>
      </c>
      <c r="H42" s="107"/>
      <c r="I42" s="112" t="s">
        <v>935</v>
      </c>
      <c r="J42" s="113" t="s">
        <v>597</v>
      </c>
      <c r="K42" s="113"/>
      <c r="L42" s="114"/>
      <c r="M42" s="115"/>
      <c r="N42" s="113"/>
      <c r="O42" s="327"/>
      <c r="P42" s="41"/>
      <c r="Q42" s="313"/>
      <c r="R42" s="41" t="s">
        <v>598</v>
      </c>
      <c r="S42" s="41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</row>
    <row r="43" spans="1:38" ht="13.5" customHeight="1">
      <c r="A43" s="264">
        <v>2</v>
      </c>
      <c r="B43" s="265">
        <v>45110</v>
      </c>
      <c r="C43" s="266"/>
      <c r="D43" s="266" t="s">
        <v>491</v>
      </c>
      <c r="E43" s="264" t="s">
        <v>612</v>
      </c>
      <c r="F43" s="264">
        <v>369.5</v>
      </c>
      <c r="G43" s="264">
        <v>358</v>
      </c>
      <c r="H43" s="267">
        <v>378.5</v>
      </c>
      <c r="I43" s="267" t="s">
        <v>931</v>
      </c>
      <c r="J43" s="118" t="s">
        <v>825</v>
      </c>
      <c r="K43" s="118">
        <f>H43-F43</f>
        <v>9</v>
      </c>
      <c r="L43" s="119">
        <f>(F43*-0.7)/100</f>
        <v>-2.5864999999999996</v>
      </c>
      <c r="M43" s="120">
        <f>(K43+L43)/F43</f>
        <v>1.7357239512855213E-2</v>
      </c>
      <c r="N43" s="336" t="s">
        <v>599</v>
      </c>
      <c r="O43" s="337">
        <v>45114</v>
      </c>
      <c r="P43" s="41"/>
      <c r="Q43" s="313"/>
      <c r="R43" s="41" t="s">
        <v>598</v>
      </c>
      <c r="S43" s="41"/>
      <c r="T43" s="314"/>
      <c r="U43" s="314"/>
      <c r="V43" s="314"/>
      <c r="W43" s="314"/>
      <c r="X43" s="314"/>
      <c r="Y43" s="314"/>
      <c r="Z43" s="314"/>
      <c r="AA43" s="314"/>
      <c r="AB43" s="314"/>
      <c r="AC43" s="314"/>
      <c r="AD43" s="314"/>
      <c r="AE43" s="314"/>
      <c r="AF43" s="314"/>
      <c r="AG43" s="314"/>
      <c r="AH43" s="314"/>
      <c r="AI43" s="314"/>
      <c r="AJ43" s="314"/>
      <c r="AK43" s="314"/>
      <c r="AL43" s="314"/>
    </row>
    <row r="44" spans="1:38" ht="13.5" customHeight="1">
      <c r="A44" s="300">
        <v>3</v>
      </c>
      <c r="B44" s="108">
        <v>45114</v>
      </c>
      <c r="C44" s="301"/>
      <c r="D44" s="302" t="s">
        <v>169</v>
      </c>
      <c r="E44" s="111" t="s">
        <v>612</v>
      </c>
      <c r="F44" s="107" t="s">
        <v>1022</v>
      </c>
      <c r="G44" s="113">
        <v>4640</v>
      </c>
      <c r="H44" s="107"/>
      <c r="I44" s="107" t="s">
        <v>1023</v>
      </c>
      <c r="J44" s="113" t="s">
        <v>597</v>
      </c>
      <c r="K44" s="113"/>
      <c r="L44" s="114"/>
      <c r="M44" s="115"/>
      <c r="N44" s="113"/>
      <c r="O44" s="327"/>
      <c r="P44" s="41"/>
      <c r="Q44" s="313"/>
      <c r="R44" s="41" t="s">
        <v>598</v>
      </c>
      <c r="S44" s="41"/>
      <c r="T44" s="367"/>
      <c r="U44" s="367"/>
      <c r="V44" s="367"/>
      <c r="W44" s="367"/>
      <c r="X44" s="367"/>
      <c r="Y44" s="367"/>
      <c r="Z44" s="367"/>
      <c r="AA44" s="367"/>
      <c r="AB44" s="367"/>
      <c r="AC44" s="367"/>
      <c r="AD44" s="367"/>
      <c r="AE44" s="367"/>
      <c r="AF44" s="367"/>
      <c r="AG44" s="367"/>
      <c r="AH44" s="367"/>
      <c r="AI44" s="367"/>
      <c r="AJ44" s="367"/>
      <c r="AK44" s="367"/>
      <c r="AL44" s="367"/>
    </row>
    <row r="45" spans="1:38" ht="13.5" customHeight="1">
      <c r="A45" s="300">
        <v>4</v>
      </c>
      <c r="B45" s="108">
        <v>45117</v>
      </c>
      <c r="C45" s="301"/>
      <c r="D45" s="302" t="s">
        <v>122</v>
      </c>
      <c r="E45" s="111" t="s">
        <v>612</v>
      </c>
      <c r="F45" s="107" t="s">
        <v>1068</v>
      </c>
      <c r="G45" s="113">
        <v>304</v>
      </c>
      <c r="H45" s="107"/>
      <c r="I45" s="107" t="s">
        <v>1069</v>
      </c>
      <c r="J45" s="113" t="s">
        <v>597</v>
      </c>
      <c r="K45" s="113"/>
      <c r="L45" s="114"/>
      <c r="M45" s="115"/>
      <c r="N45" s="113"/>
      <c r="O45" s="303"/>
      <c r="P45" s="41"/>
      <c r="Q45" s="313"/>
      <c r="R45" s="41" t="s">
        <v>598</v>
      </c>
      <c r="S45" s="41"/>
      <c r="T45" s="367"/>
      <c r="U45" s="367"/>
      <c r="V45" s="367"/>
      <c r="W45" s="367"/>
      <c r="X45" s="367"/>
      <c r="Y45" s="367"/>
      <c r="Z45" s="367"/>
      <c r="AA45" s="367"/>
      <c r="AB45" s="367"/>
      <c r="AC45" s="367"/>
      <c r="AD45" s="367"/>
      <c r="AE45" s="367"/>
      <c r="AF45" s="367"/>
      <c r="AG45" s="367"/>
      <c r="AH45" s="367"/>
      <c r="AI45" s="367"/>
      <c r="AJ45" s="367"/>
      <c r="AK45" s="367"/>
      <c r="AL45" s="367"/>
    </row>
    <row r="46" spans="1:38" ht="13.5" customHeight="1">
      <c r="A46" s="300">
        <v>5</v>
      </c>
      <c r="B46" s="108">
        <v>45117</v>
      </c>
      <c r="C46" s="301"/>
      <c r="D46" s="302" t="s">
        <v>304</v>
      </c>
      <c r="E46" s="111" t="s">
        <v>612</v>
      </c>
      <c r="F46" s="107" t="s">
        <v>1070</v>
      </c>
      <c r="G46" s="113">
        <v>78.5</v>
      </c>
      <c r="H46" s="107"/>
      <c r="I46" s="107" t="s">
        <v>1071</v>
      </c>
      <c r="J46" s="113" t="s">
        <v>597</v>
      </c>
      <c r="K46" s="113"/>
      <c r="L46" s="114"/>
      <c r="M46" s="115"/>
      <c r="N46" s="113"/>
      <c r="O46" s="303"/>
      <c r="P46" s="41"/>
      <c r="Q46" s="313"/>
      <c r="R46" s="41" t="s">
        <v>598</v>
      </c>
      <c r="S46" s="41"/>
      <c r="T46" s="367"/>
      <c r="U46" s="367"/>
      <c r="V46" s="367"/>
      <c r="W46" s="367"/>
      <c r="X46" s="367"/>
      <c r="Y46" s="367"/>
      <c r="Z46" s="367"/>
      <c r="AA46" s="367"/>
      <c r="AB46" s="367"/>
      <c r="AC46" s="367"/>
      <c r="AD46" s="367"/>
      <c r="AE46" s="367"/>
      <c r="AF46" s="367"/>
      <c r="AG46" s="367"/>
      <c r="AH46" s="367"/>
      <c r="AI46" s="367"/>
      <c r="AJ46" s="367"/>
      <c r="AK46" s="367"/>
      <c r="AL46" s="367"/>
    </row>
    <row r="47" spans="1:38" ht="13.5" customHeight="1">
      <c r="A47" s="386">
        <v>6</v>
      </c>
      <c r="B47" s="268">
        <v>45117</v>
      </c>
      <c r="C47" s="387"/>
      <c r="D47" s="388" t="s">
        <v>242</v>
      </c>
      <c r="E47" s="279" t="s">
        <v>612</v>
      </c>
      <c r="F47" s="264">
        <v>200.5</v>
      </c>
      <c r="G47" s="267">
        <v>194</v>
      </c>
      <c r="H47" s="264">
        <v>205</v>
      </c>
      <c r="I47" s="264" t="s">
        <v>1076</v>
      </c>
      <c r="J47" s="118" t="s">
        <v>1081</v>
      </c>
      <c r="K47" s="118">
        <f>H47-F47</f>
        <v>4.5</v>
      </c>
      <c r="L47" s="119">
        <f>(F47*-0.07)/100</f>
        <v>-0.14035000000000003</v>
      </c>
      <c r="M47" s="120">
        <f>(K47+L47)/F47</f>
        <v>2.1743890274314216E-2</v>
      </c>
      <c r="N47" s="336" t="s">
        <v>599</v>
      </c>
      <c r="O47" s="337">
        <v>45117</v>
      </c>
      <c r="P47" s="41"/>
      <c r="Q47" s="313"/>
      <c r="R47" s="41" t="s">
        <v>598</v>
      </c>
      <c r="S47" s="41"/>
      <c r="T47" s="314"/>
      <c r="U47" s="314"/>
      <c r="V47" s="314"/>
      <c r="W47" s="314"/>
      <c r="X47" s="314"/>
      <c r="Y47" s="314"/>
      <c r="Z47" s="314"/>
      <c r="AA47" s="314"/>
      <c r="AB47" s="314"/>
      <c r="AC47" s="314"/>
      <c r="AD47" s="314"/>
      <c r="AE47" s="314"/>
      <c r="AF47" s="314"/>
      <c r="AG47" s="314"/>
      <c r="AH47" s="314"/>
      <c r="AI47" s="314"/>
      <c r="AJ47" s="314"/>
      <c r="AK47" s="314"/>
      <c r="AL47" s="314"/>
    </row>
    <row r="48" spans="1:38" ht="44.25" customHeight="1">
      <c r="A48" s="144" t="s">
        <v>603</v>
      </c>
      <c r="B48" s="165"/>
      <c r="C48" s="165"/>
      <c r="D48" s="1"/>
      <c r="E48" s="6"/>
      <c r="F48" s="6"/>
      <c r="G48" s="6"/>
      <c r="H48" s="6" t="s">
        <v>615</v>
      </c>
      <c r="I48" s="6"/>
      <c r="J48" s="6"/>
      <c r="K48" s="140"/>
      <c r="L48" s="166"/>
      <c r="M48" s="140"/>
      <c r="N48" s="141"/>
      <c r="O48" s="140"/>
      <c r="P48" s="4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38" ht="12.75" customHeight="1">
      <c r="A49" s="150" t="s">
        <v>604</v>
      </c>
      <c r="B49" s="144"/>
      <c r="C49" s="144"/>
      <c r="D49" s="144"/>
      <c r="E49" s="41"/>
      <c r="F49" s="151" t="s">
        <v>605</v>
      </c>
      <c r="G49" s="62"/>
      <c r="H49" s="41"/>
      <c r="I49" s="62"/>
      <c r="J49" s="6"/>
      <c r="K49" s="167"/>
      <c r="L49" s="168"/>
      <c r="M49" s="6"/>
      <c r="N49" s="134"/>
      <c r="O49" s="169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50"/>
      <c r="B50" s="144"/>
      <c r="C50" s="144"/>
      <c r="D50" s="144"/>
      <c r="E50" s="6"/>
      <c r="F50" s="151" t="s">
        <v>608</v>
      </c>
      <c r="G50" s="62"/>
      <c r="H50" s="41"/>
      <c r="I50" s="62"/>
      <c r="J50" s="6"/>
      <c r="K50" s="167"/>
      <c r="L50" s="168"/>
      <c r="M50" s="6"/>
      <c r="N50" s="134"/>
      <c r="O50" s="169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44"/>
      <c r="B51" s="144"/>
      <c r="C51" s="144"/>
      <c r="D51" s="144"/>
      <c r="E51" s="6"/>
      <c r="F51" s="6"/>
      <c r="G51" s="6"/>
      <c r="H51" s="6"/>
      <c r="I51" s="6"/>
      <c r="J51" s="156"/>
      <c r="K51" s="153"/>
      <c r="L51" s="154"/>
      <c r="M51" s="6"/>
      <c r="N51" s="157"/>
      <c r="O51" s="1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170" t="s">
        <v>616</v>
      </c>
      <c r="B52" s="170"/>
      <c r="C52" s="170"/>
      <c r="D52" s="170"/>
      <c r="E52" s="6"/>
      <c r="F52" s="6"/>
      <c r="G52" s="6"/>
      <c r="H52" s="6"/>
      <c r="I52" s="6"/>
      <c r="J52" s="6"/>
      <c r="K52" s="6"/>
      <c r="L52" s="6"/>
      <c r="M52" s="6"/>
      <c r="N52" s="6"/>
      <c r="O52" s="24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38.25" customHeight="1">
      <c r="A53" s="104" t="s">
        <v>16</v>
      </c>
      <c r="B53" s="104" t="s">
        <v>569</v>
      </c>
      <c r="C53" s="104"/>
      <c r="D53" s="105" t="s">
        <v>582</v>
      </c>
      <c r="E53" s="104" t="s">
        <v>583</v>
      </c>
      <c r="F53" s="104" t="s">
        <v>584</v>
      </c>
      <c r="G53" s="104" t="s">
        <v>610</v>
      </c>
      <c r="H53" s="104" t="s">
        <v>586</v>
      </c>
      <c r="I53" s="104" t="s">
        <v>587</v>
      </c>
      <c r="J53" s="103" t="s">
        <v>588</v>
      </c>
      <c r="K53" s="171" t="s">
        <v>617</v>
      </c>
      <c r="L53" s="106" t="s">
        <v>590</v>
      </c>
      <c r="M53" s="171" t="s">
        <v>618</v>
      </c>
      <c r="N53" s="104" t="s">
        <v>619</v>
      </c>
      <c r="O53" s="103" t="s">
        <v>592</v>
      </c>
      <c r="P53" s="105" t="s">
        <v>593</v>
      </c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2.75" customHeight="1">
      <c r="A54" s="264">
        <v>1</v>
      </c>
      <c r="B54" s="265">
        <v>45105</v>
      </c>
      <c r="C54" s="266"/>
      <c r="D54" s="266" t="s">
        <v>899</v>
      </c>
      <c r="E54" s="264" t="s">
        <v>612</v>
      </c>
      <c r="F54" s="264">
        <v>1687</v>
      </c>
      <c r="G54" s="264">
        <v>1645</v>
      </c>
      <c r="H54" s="267">
        <v>1713.5</v>
      </c>
      <c r="I54" s="267" t="s">
        <v>900</v>
      </c>
      <c r="J54" s="118" t="s">
        <v>960</v>
      </c>
      <c r="K54" s="116">
        <f>H54-F54</f>
        <v>26.5</v>
      </c>
      <c r="L54" s="119">
        <f t="shared" ref="L54" si="0">(H54*N54)*0.07%</f>
        <v>419.80750000000006</v>
      </c>
      <c r="M54" s="172">
        <f t="shared" ref="M54" si="1">(K54*N54)-L54</f>
        <v>8855.1924999999992</v>
      </c>
      <c r="N54" s="116">
        <v>350</v>
      </c>
      <c r="O54" s="118" t="s">
        <v>599</v>
      </c>
      <c r="P54" s="117">
        <v>45111</v>
      </c>
      <c r="Q54" s="173"/>
      <c r="R54" s="62" t="s">
        <v>614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74"/>
      <c r="AG54" s="175"/>
      <c r="AH54" s="173"/>
      <c r="AI54" s="173"/>
      <c r="AJ54" s="174"/>
      <c r="AK54" s="174"/>
      <c r="AL54" s="174"/>
    </row>
    <row r="55" spans="1:38" ht="12.75" customHeight="1">
      <c r="A55" s="264">
        <v>2</v>
      </c>
      <c r="B55" s="265">
        <v>45105</v>
      </c>
      <c r="C55" s="266"/>
      <c r="D55" s="266" t="s">
        <v>901</v>
      </c>
      <c r="E55" s="264" t="s">
        <v>612</v>
      </c>
      <c r="F55" s="264">
        <v>2680</v>
      </c>
      <c r="G55" s="264">
        <v>2635</v>
      </c>
      <c r="H55" s="267">
        <v>2715</v>
      </c>
      <c r="I55" s="267" t="s">
        <v>902</v>
      </c>
      <c r="J55" s="118" t="s">
        <v>936</v>
      </c>
      <c r="K55" s="116">
        <f>H55-F55</f>
        <v>35</v>
      </c>
      <c r="L55" s="119">
        <f t="shared" ref="L55" si="2">(H55*N55)*0.07%</f>
        <v>570.15000000000009</v>
      </c>
      <c r="M55" s="172">
        <f t="shared" ref="M55" si="3">(K55*N55)-L55</f>
        <v>9929.85</v>
      </c>
      <c r="N55" s="116">
        <v>300</v>
      </c>
      <c r="O55" s="118" t="s">
        <v>599</v>
      </c>
      <c r="P55" s="117">
        <v>45110</v>
      </c>
      <c r="Q55" s="173"/>
      <c r="R55" s="62" t="s">
        <v>614</v>
      </c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74"/>
      <c r="AG55" s="175"/>
      <c r="AH55" s="173"/>
      <c r="AI55" s="173"/>
      <c r="AJ55" s="174"/>
      <c r="AK55" s="174"/>
      <c r="AL55" s="174"/>
    </row>
    <row r="56" spans="1:38" ht="15" customHeight="1">
      <c r="A56" s="264">
        <v>3</v>
      </c>
      <c r="B56" s="265">
        <v>45105</v>
      </c>
      <c r="C56" s="266"/>
      <c r="D56" s="266" t="s">
        <v>903</v>
      </c>
      <c r="E56" s="264" t="s">
        <v>612</v>
      </c>
      <c r="F56" s="264" t="s">
        <v>919</v>
      </c>
      <c r="G56" s="264">
        <v>564</v>
      </c>
      <c r="H56" s="267">
        <v>578.5</v>
      </c>
      <c r="I56" s="267" t="s">
        <v>904</v>
      </c>
      <c r="J56" s="118" t="s">
        <v>625</v>
      </c>
      <c r="K56" s="116">
        <f>H56-F56</f>
        <v>6</v>
      </c>
      <c r="L56" s="119">
        <f t="shared" ref="L56" si="4">(H56*N56)*0.07%</f>
        <v>607.42500000000007</v>
      </c>
      <c r="M56" s="172">
        <f t="shared" ref="M56" si="5">(K56*N56)-L56</f>
        <v>8392.5750000000007</v>
      </c>
      <c r="N56" s="116">
        <v>1500</v>
      </c>
      <c r="O56" s="118" t="s">
        <v>599</v>
      </c>
      <c r="P56" s="117">
        <v>45110</v>
      </c>
      <c r="Q56" s="174"/>
      <c r="R56" s="174" t="s">
        <v>598</v>
      </c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174"/>
      <c r="AF56" s="174"/>
      <c r="AG56" s="174"/>
      <c r="AH56" s="174"/>
      <c r="AI56" s="174"/>
      <c r="AJ56" s="174"/>
      <c r="AK56" s="174"/>
      <c r="AL56" s="174"/>
    </row>
    <row r="57" spans="1:38" ht="12.75" customHeight="1">
      <c r="A57" s="264">
        <v>4</v>
      </c>
      <c r="B57" s="265">
        <v>45110</v>
      </c>
      <c r="C57" s="266"/>
      <c r="D57" s="266" t="s">
        <v>920</v>
      </c>
      <c r="E57" s="264" t="s">
        <v>612</v>
      </c>
      <c r="F57" s="264">
        <v>231.25</v>
      </c>
      <c r="G57" s="264">
        <v>228</v>
      </c>
      <c r="H57" s="267">
        <v>233.75</v>
      </c>
      <c r="I57" s="267" t="s">
        <v>921</v>
      </c>
      <c r="J57" s="118" t="s">
        <v>925</v>
      </c>
      <c r="K57" s="116">
        <f>H57-F57</f>
        <v>2.5</v>
      </c>
      <c r="L57" s="119">
        <f t="shared" ref="L57" si="6">(H57*N57)*0.07%</f>
        <v>687.22500000000014</v>
      </c>
      <c r="M57" s="172">
        <f t="shared" ref="M57" si="7">(K57*N57)-L57</f>
        <v>9812.7749999999996</v>
      </c>
      <c r="N57" s="116">
        <v>4200</v>
      </c>
      <c r="O57" s="118" t="s">
        <v>599</v>
      </c>
      <c r="P57" s="117">
        <v>45110</v>
      </c>
      <c r="Q57" s="173"/>
      <c r="R57" s="174" t="s">
        <v>598</v>
      </c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174"/>
      <c r="AG57" s="175"/>
      <c r="AH57" s="173"/>
      <c r="AI57" s="173"/>
      <c r="AJ57" s="174"/>
      <c r="AK57" s="174"/>
      <c r="AL57" s="174"/>
    </row>
    <row r="58" spans="1:38" ht="12.75" customHeight="1">
      <c r="A58" s="264">
        <v>5</v>
      </c>
      <c r="B58" s="265">
        <v>45110</v>
      </c>
      <c r="C58" s="266"/>
      <c r="D58" s="266" t="s">
        <v>922</v>
      </c>
      <c r="E58" s="264" t="s">
        <v>620</v>
      </c>
      <c r="F58" s="264">
        <v>19400</v>
      </c>
      <c r="G58" s="264">
        <v>19530</v>
      </c>
      <c r="H58" s="267">
        <v>19350</v>
      </c>
      <c r="I58" s="267" t="s">
        <v>923</v>
      </c>
      <c r="J58" s="118" t="s">
        <v>627</v>
      </c>
      <c r="K58" s="116">
        <f>F58-H58</f>
        <v>50</v>
      </c>
      <c r="L58" s="119">
        <f t="shared" ref="L58" si="8">(H58*N58)*0.07%</f>
        <v>677.25000000000011</v>
      </c>
      <c r="M58" s="172">
        <f t="shared" ref="M58" si="9">(K58*N58)-L58</f>
        <v>1822.75</v>
      </c>
      <c r="N58" s="116">
        <v>50</v>
      </c>
      <c r="O58" s="118" t="s">
        <v>599</v>
      </c>
      <c r="P58" s="117">
        <v>45110</v>
      </c>
      <c r="Q58" s="173"/>
      <c r="R58" s="174" t="s">
        <v>598</v>
      </c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174"/>
      <c r="AG58" s="175"/>
      <c r="AH58" s="173"/>
      <c r="AI58" s="173"/>
      <c r="AJ58" s="174"/>
      <c r="AK58" s="174"/>
      <c r="AL58" s="174"/>
    </row>
    <row r="59" spans="1:38" ht="12.75" customHeight="1">
      <c r="A59" s="264">
        <v>6</v>
      </c>
      <c r="B59" s="265">
        <v>45110</v>
      </c>
      <c r="C59" s="266"/>
      <c r="D59" s="266" t="s">
        <v>929</v>
      </c>
      <c r="E59" s="264" t="s">
        <v>612</v>
      </c>
      <c r="F59" s="264">
        <v>3289</v>
      </c>
      <c r="G59" s="264">
        <v>3230</v>
      </c>
      <c r="H59" s="267">
        <v>3342.5</v>
      </c>
      <c r="I59" s="267">
        <v>3400</v>
      </c>
      <c r="J59" s="118" t="s">
        <v>966</v>
      </c>
      <c r="K59" s="116">
        <f>H59-F59</f>
        <v>53.5</v>
      </c>
      <c r="L59" s="119">
        <f t="shared" ref="L59:L60" si="10">(H59*N59)*0.07%</f>
        <v>409.45625000000007</v>
      </c>
      <c r="M59" s="172">
        <f t="shared" ref="M59:M60" si="11">(K59*N59)-L59</f>
        <v>8953.0437500000007</v>
      </c>
      <c r="N59" s="116">
        <v>175</v>
      </c>
      <c r="O59" s="118" t="s">
        <v>599</v>
      </c>
      <c r="P59" s="117">
        <v>45112</v>
      </c>
      <c r="Q59" s="173"/>
      <c r="R59" s="174" t="s">
        <v>598</v>
      </c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174"/>
      <c r="AG59" s="175"/>
      <c r="AH59" s="173"/>
      <c r="AI59" s="173"/>
      <c r="AJ59" s="174"/>
      <c r="AK59" s="174"/>
      <c r="AL59" s="174"/>
    </row>
    <row r="60" spans="1:38" ht="12.75" customHeight="1">
      <c r="A60" s="260">
        <v>7</v>
      </c>
      <c r="B60" s="381">
        <v>45110</v>
      </c>
      <c r="C60" s="382"/>
      <c r="D60" s="382" t="s">
        <v>932</v>
      </c>
      <c r="E60" s="260" t="s">
        <v>612</v>
      </c>
      <c r="F60" s="260">
        <v>681.5</v>
      </c>
      <c r="G60" s="260">
        <v>672</v>
      </c>
      <c r="H60" s="261">
        <v>672</v>
      </c>
      <c r="I60" s="261" t="s">
        <v>933</v>
      </c>
      <c r="J60" s="349" t="s">
        <v>967</v>
      </c>
      <c r="K60" s="383">
        <f>H60-F60</f>
        <v>-9.5</v>
      </c>
      <c r="L60" s="350">
        <f t="shared" si="10"/>
        <v>611.5200000000001</v>
      </c>
      <c r="M60" s="384">
        <f t="shared" si="11"/>
        <v>-12961.52</v>
      </c>
      <c r="N60" s="383">
        <v>1300</v>
      </c>
      <c r="O60" s="349" t="s">
        <v>613</v>
      </c>
      <c r="P60" s="385">
        <v>45112</v>
      </c>
      <c r="Q60" s="173"/>
      <c r="R60" s="62" t="s">
        <v>598</v>
      </c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174"/>
      <c r="AG60" s="175"/>
      <c r="AH60" s="173"/>
      <c r="AI60" s="173"/>
      <c r="AJ60" s="174"/>
      <c r="AK60" s="174"/>
      <c r="AL60" s="174"/>
    </row>
    <row r="61" spans="1:38" ht="12.75" customHeight="1">
      <c r="A61" s="260">
        <v>8</v>
      </c>
      <c r="B61" s="381">
        <v>45110</v>
      </c>
      <c r="C61" s="382"/>
      <c r="D61" s="382" t="s">
        <v>937</v>
      </c>
      <c r="E61" s="260" t="s">
        <v>612</v>
      </c>
      <c r="F61" s="260">
        <v>762.5</v>
      </c>
      <c r="G61" s="260">
        <v>750</v>
      </c>
      <c r="H61" s="261">
        <v>750</v>
      </c>
      <c r="I61" s="261" t="s">
        <v>938</v>
      </c>
      <c r="J61" s="349" t="s">
        <v>961</v>
      </c>
      <c r="K61" s="383">
        <f>H61-F61</f>
        <v>-12.5</v>
      </c>
      <c r="L61" s="350">
        <f t="shared" ref="L61:L64" si="12">(H61*N61)*0.07%</f>
        <v>525.00000000000011</v>
      </c>
      <c r="M61" s="384">
        <f t="shared" ref="M61:M64" si="13">(K61*N61)-L61</f>
        <v>-13025</v>
      </c>
      <c r="N61" s="383">
        <v>1000</v>
      </c>
      <c r="O61" s="349" t="s">
        <v>613</v>
      </c>
      <c r="P61" s="385">
        <v>45111</v>
      </c>
      <c r="Q61" s="173"/>
      <c r="R61" s="62" t="s">
        <v>614</v>
      </c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174"/>
      <c r="AG61" s="175"/>
      <c r="AH61" s="173"/>
      <c r="AI61" s="173"/>
      <c r="AJ61" s="174"/>
      <c r="AK61" s="174"/>
      <c r="AL61" s="174"/>
    </row>
    <row r="62" spans="1:38" ht="12.75" customHeight="1">
      <c r="A62" s="264">
        <v>9</v>
      </c>
      <c r="B62" s="265">
        <v>45113</v>
      </c>
      <c r="C62" s="266"/>
      <c r="D62" s="266" t="s">
        <v>976</v>
      </c>
      <c r="E62" s="264" t="s">
        <v>612</v>
      </c>
      <c r="F62" s="264">
        <v>4720</v>
      </c>
      <c r="G62" s="264">
        <v>4640</v>
      </c>
      <c r="H62" s="267">
        <v>4775</v>
      </c>
      <c r="I62" s="267" t="s">
        <v>977</v>
      </c>
      <c r="J62" s="118" t="s">
        <v>748</v>
      </c>
      <c r="K62" s="116">
        <f>H62-F62</f>
        <v>55</v>
      </c>
      <c r="L62" s="119">
        <f t="shared" si="12"/>
        <v>501.37500000000006</v>
      </c>
      <c r="M62" s="172">
        <f t="shared" si="13"/>
        <v>7748.625</v>
      </c>
      <c r="N62" s="116">
        <v>150</v>
      </c>
      <c r="O62" s="118" t="s">
        <v>599</v>
      </c>
      <c r="P62" s="117">
        <v>45113</v>
      </c>
      <c r="Q62" s="173"/>
      <c r="R62" s="62" t="s">
        <v>614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174"/>
      <c r="AG62" s="175"/>
      <c r="AH62" s="173"/>
      <c r="AI62" s="173"/>
      <c r="AJ62" s="174"/>
      <c r="AK62" s="174"/>
      <c r="AL62" s="174"/>
    </row>
    <row r="63" spans="1:38" ht="12.75" customHeight="1">
      <c r="A63" s="260">
        <v>10</v>
      </c>
      <c r="B63" s="381">
        <v>45114</v>
      </c>
      <c r="C63" s="382"/>
      <c r="D63" s="382" t="s">
        <v>976</v>
      </c>
      <c r="E63" s="260" t="s">
        <v>612</v>
      </c>
      <c r="F63" s="260">
        <v>4695</v>
      </c>
      <c r="G63" s="260">
        <v>4615</v>
      </c>
      <c r="H63" s="261">
        <v>4615</v>
      </c>
      <c r="I63" s="261" t="s">
        <v>1020</v>
      </c>
      <c r="J63" s="349" t="s">
        <v>967</v>
      </c>
      <c r="K63" s="383">
        <f t="shared" ref="K63:K64" si="14">H63-F63</f>
        <v>-80</v>
      </c>
      <c r="L63" s="350">
        <f t="shared" si="12"/>
        <v>484.57500000000005</v>
      </c>
      <c r="M63" s="384">
        <f t="shared" si="13"/>
        <v>-12484.575000000001</v>
      </c>
      <c r="N63" s="383">
        <v>150</v>
      </c>
      <c r="O63" s="349" t="s">
        <v>613</v>
      </c>
      <c r="P63" s="385">
        <v>45117</v>
      </c>
      <c r="Q63" s="173"/>
      <c r="R63" s="62" t="s">
        <v>614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174"/>
      <c r="AG63" s="175"/>
      <c r="AH63" s="173"/>
      <c r="AI63" s="173"/>
      <c r="AJ63" s="174"/>
      <c r="AK63" s="174"/>
      <c r="AL63" s="174"/>
    </row>
    <row r="64" spans="1:38" ht="12.75" customHeight="1">
      <c r="A64" s="260">
        <v>11</v>
      </c>
      <c r="B64" s="381">
        <v>45114</v>
      </c>
      <c r="C64" s="382"/>
      <c r="D64" s="382" t="s">
        <v>901</v>
      </c>
      <c r="E64" s="260" t="s">
        <v>612</v>
      </c>
      <c r="F64" s="260">
        <v>2727.5</v>
      </c>
      <c r="G64" s="260">
        <v>2685</v>
      </c>
      <c r="H64" s="261">
        <v>2685</v>
      </c>
      <c r="I64" s="261" t="s">
        <v>1021</v>
      </c>
      <c r="J64" s="349" t="s">
        <v>1080</v>
      </c>
      <c r="K64" s="383">
        <f t="shared" si="14"/>
        <v>-42.5</v>
      </c>
      <c r="L64" s="350">
        <f t="shared" si="12"/>
        <v>563.85000000000014</v>
      </c>
      <c r="M64" s="384">
        <f t="shared" si="13"/>
        <v>-13313.85</v>
      </c>
      <c r="N64" s="383">
        <v>300</v>
      </c>
      <c r="O64" s="349" t="s">
        <v>613</v>
      </c>
      <c r="P64" s="385">
        <v>45117</v>
      </c>
      <c r="Q64" s="173"/>
      <c r="R64" s="62" t="s">
        <v>614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174"/>
      <c r="AG64" s="175"/>
      <c r="AH64" s="173"/>
      <c r="AI64" s="173"/>
      <c r="AJ64" s="174"/>
      <c r="AK64" s="174"/>
      <c r="AL64" s="174"/>
    </row>
    <row r="65" spans="1:38" ht="12.75" customHeight="1">
      <c r="A65" s="107">
        <v>12</v>
      </c>
      <c r="B65" s="108">
        <v>45117</v>
      </c>
      <c r="C65" s="177"/>
      <c r="D65" s="389" t="s">
        <v>1077</v>
      </c>
      <c r="E65" s="107" t="s">
        <v>612</v>
      </c>
      <c r="F65" s="107" t="s">
        <v>1078</v>
      </c>
      <c r="G65" s="107">
        <v>799</v>
      </c>
      <c r="H65" s="113"/>
      <c r="I65" s="113" t="s">
        <v>1079</v>
      </c>
      <c r="J65" s="269" t="s">
        <v>597</v>
      </c>
      <c r="K65" s="107"/>
      <c r="L65" s="114"/>
      <c r="M65" s="179"/>
      <c r="N65" s="107"/>
      <c r="O65" s="113"/>
      <c r="P65" s="108"/>
      <c r="Q65" s="173"/>
      <c r="R65" s="62" t="s">
        <v>598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74"/>
      <c r="AG65" s="175"/>
      <c r="AH65" s="173"/>
      <c r="AI65" s="173"/>
      <c r="AJ65" s="174"/>
      <c r="AK65" s="174"/>
      <c r="AL65" s="174"/>
    </row>
    <row r="66" spans="1:38" ht="12.75" customHeight="1">
      <c r="A66" s="107"/>
      <c r="B66" s="176"/>
      <c r="C66" s="177"/>
      <c r="D66" s="177"/>
      <c r="E66" s="107"/>
      <c r="F66" s="107"/>
      <c r="G66" s="107"/>
      <c r="H66" s="113"/>
      <c r="I66" s="113"/>
      <c r="J66" s="269"/>
      <c r="K66" s="107"/>
      <c r="L66" s="114"/>
      <c r="M66" s="179"/>
      <c r="N66" s="107"/>
      <c r="O66" s="113"/>
      <c r="P66" s="108"/>
      <c r="Q66" s="173"/>
      <c r="R66" s="62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74"/>
      <c r="AG66" s="175"/>
      <c r="AH66" s="173"/>
      <c r="AI66" s="173"/>
      <c r="AJ66" s="174"/>
      <c r="AK66" s="174"/>
      <c r="AL66" s="174"/>
    </row>
    <row r="67" spans="1:38" ht="12.75" customHeight="1">
      <c r="A67" s="174"/>
      <c r="B67" s="180"/>
      <c r="C67" s="173"/>
      <c r="D67" s="173"/>
      <c r="E67" s="174"/>
      <c r="F67" s="174"/>
      <c r="G67" s="174"/>
      <c r="H67" s="181"/>
      <c r="I67" s="181"/>
      <c r="J67" s="181"/>
      <c r="K67" s="173"/>
      <c r="L67" s="174"/>
      <c r="M67" s="174"/>
      <c r="N67" s="174"/>
      <c r="O67" s="181"/>
      <c r="P67" s="181"/>
      <c r="Q67" s="173"/>
      <c r="R67" s="62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174"/>
      <c r="AG67" s="175"/>
      <c r="AH67" s="173"/>
      <c r="AI67" s="173"/>
      <c r="AJ67" s="174"/>
      <c r="AK67" s="174"/>
      <c r="AL67" s="174"/>
    </row>
    <row r="68" spans="1:38">
      <c r="A68" s="182" t="s">
        <v>621</v>
      </c>
      <c r="B68" s="182"/>
      <c r="C68" s="182"/>
      <c r="D68" s="182"/>
      <c r="E68" s="183"/>
      <c r="F68" s="137"/>
      <c r="G68" s="137"/>
      <c r="H68" s="137"/>
      <c r="I68" s="137"/>
      <c r="J68" s="1"/>
      <c r="K68" s="6"/>
      <c r="L68" s="6"/>
      <c r="M68" s="6"/>
      <c r="N68" s="1"/>
      <c r="O68" s="1"/>
      <c r="P68" s="41"/>
      <c r="Q68" s="4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41"/>
      <c r="AH68" s="41"/>
      <c r="AI68" s="41"/>
      <c r="AJ68" s="41"/>
      <c r="AK68" s="41"/>
      <c r="AL68" s="41"/>
    </row>
    <row r="69" spans="1:38" ht="38.25">
      <c r="A69" s="104" t="s">
        <v>16</v>
      </c>
      <c r="B69" s="104" t="s">
        <v>569</v>
      </c>
      <c r="C69" s="104"/>
      <c r="D69" s="105" t="s">
        <v>582</v>
      </c>
      <c r="E69" s="104" t="s">
        <v>583</v>
      </c>
      <c r="F69" s="104" t="s">
        <v>584</v>
      </c>
      <c r="G69" s="104" t="s">
        <v>610</v>
      </c>
      <c r="H69" s="104" t="s">
        <v>586</v>
      </c>
      <c r="I69" s="104" t="s">
        <v>587</v>
      </c>
      <c r="J69" s="103" t="s">
        <v>588</v>
      </c>
      <c r="K69" s="103" t="s">
        <v>622</v>
      </c>
      <c r="L69" s="106" t="s">
        <v>590</v>
      </c>
      <c r="M69" s="171" t="s">
        <v>618</v>
      </c>
      <c r="N69" s="104" t="s">
        <v>619</v>
      </c>
      <c r="O69" s="104" t="s">
        <v>592</v>
      </c>
      <c r="P69" s="105" t="s">
        <v>593</v>
      </c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ht="15" customHeight="1">
      <c r="A70" s="403">
        <v>1</v>
      </c>
      <c r="B70" s="405">
        <v>45107</v>
      </c>
      <c r="C70" s="294"/>
      <c r="D70" s="295" t="s">
        <v>911</v>
      </c>
      <c r="E70" s="294" t="s">
        <v>612</v>
      </c>
      <c r="F70" s="296" t="s">
        <v>913</v>
      </c>
      <c r="G70" s="294"/>
      <c r="H70" s="294"/>
      <c r="I70" s="294"/>
      <c r="J70" s="407" t="s">
        <v>597</v>
      </c>
      <c r="K70" s="292"/>
      <c r="L70" s="297"/>
      <c r="M70" s="298"/>
      <c r="N70" s="292"/>
      <c r="O70" s="294"/>
      <c r="P70" s="293"/>
      <c r="Q70" s="174"/>
      <c r="R70" s="174" t="s">
        <v>614</v>
      </c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</row>
    <row r="71" spans="1:38" ht="15" customHeight="1">
      <c r="A71" s="404"/>
      <c r="B71" s="406"/>
      <c r="C71" s="294"/>
      <c r="D71" s="295" t="s">
        <v>912</v>
      </c>
      <c r="E71" s="294" t="s">
        <v>620</v>
      </c>
      <c r="F71" s="296" t="s">
        <v>914</v>
      </c>
      <c r="G71" s="294"/>
      <c r="H71" s="294"/>
      <c r="I71" s="294"/>
      <c r="J71" s="408"/>
      <c r="K71" s="292"/>
      <c r="L71" s="297"/>
      <c r="M71" s="298"/>
      <c r="N71" s="292"/>
      <c r="O71" s="294"/>
      <c r="P71" s="293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</row>
    <row r="72" spans="1:38" ht="15" customHeight="1">
      <c r="A72" s="307">
        <v>2</v>
      </c>
      <c r="B72" s="306">
        <v>45107</v>
      </c>
      <c r="C72" s="276"/>
      <c r="D72" s="277" t="s">
        <v>906</v>
      </c>
      <c r="E72" s="276" t="s">
        <v>620</v>
      </c>
      <c r="F72" s="281" t="s">
        <v>916</v>
      </c>
      <c r="G72" s="276">
        <v>115</v>
      </c>
      <c r="H72" s="276">
        <v>115</v>
      </c>
      <c r="I72" s="276" t="s">
        <v>908</v>
      </c>
      <c r="J72" s="261" t="s">
        <v>917</v>
      </c>
      <c r="K72" s="299">
        <f>F72-H72</f>
        <v>-30.5</v>
      </c>
      <c r="L72" s="284">
        <v>100</v>
      </c>
      <c r="M72" s="285">
        <f t="shared" ref="M72" si="15">(K72*N72)-100</f>
        <v>-1625</v>
      </c>
      <c r="N72" s="260">
        <v>50</v>
      </c>
      <c r="O72" s="278" t="s">
        <v>613</v>
      </c>
      <c r="P72" s="286">
        <v>45110</v>
      </c>
      <c r="Q72" s="174"/>
      <c r="R72" s="174" t="s">
        <v>598</v>
      </c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</row>
    <row r="73" spans="1:38" ht="15" customHeight="1">
      <c r="A73" s="307">
        <v>3</v>
      </c>
      <c r="B73" s="306">
        <v>45107</v>
      </c>
      <c r="C73" s="276"/>
      <c r="D73" s="277" t="s">
        <v>907</v>
      </c>
      <c r="E73" s="276" t="s">
        <v>612</v>
      </c>
      <c r="F73" s="281" t="s">
        <v>915</v>
      </c>
      <c r="G73" s="276">
        <v>30</v>
      </c>
      <c r="H73" s="276">
        <v>30</v>
      </c>
      <c r="I73" s="276" t="s">
        <v>909</v>
      </c>
      <c r="J73" s="261" t="s">
        <v>918</v>
      </c>
      <c r="K73" s="260">
        <f t="shared" ref="K73:K74" si="16">H73-F73</f>
        <v>-39</v>
      </c>
      <c r="L73" s="284">
        <v>100</v>
      </c>
      <c r="M73" s="285">
        <f t="shared" ref="M73:M74" si="17">(K73*N73)-100</f>
        <v>-1660</v>
      </c>
      <c r="N73" s="260">
        <v>40</v>
      </c>
      <c r="O73" s="278" t="s">
        <v>613</v>
      </c>
      <c r="P73" s="286">
        <v>45110</v>
      </c>
      <c r="Q73" s="174"/>
      <c r="R73" s="174" t="s">
        <v>614</v>
      </c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</row>
    <row r="74" spans="1:38" ht="15" customHeight="1">
      <c r="A74" s="304">
        <v>4</v>
      </c>
      <c r="B74" s="305">
        <v>45110</v>
      </c>
      <c r="C74" s="262"/>
      <c r="D74" s="263" t="s">
        <v>924</v>
      </c>
      <c r="E74" s="262" t="s">
        <v>612</v>
      </c>
      <c r="F74" s="280" t="s">
        <v>926</v>
      </c>
      <c r="G74" s="262">
        <v>75</v>
      </c>
      <c r="H74" s="262">
        <v>220</v>
      </c>
      <c r="I74" s="262" t="s">
        <v>871</v>
      </c>
      <c r="J74" s="287" t="s">
        <v>627</v>
      </c>
      <c r="K74" s="288">
        <f t="shared" si="16"/>
        <v>50</v>
      </c>
      <c r="L74" s="289">
        <v>100</v>
      </c>
      <c r="M74" s="290">
        <f t="shared" si="17"/>
        <v>1150</v>
      </c>
      <c r="N74" s="288">
        <v>25</v>
      </c>
      <c r="O74" s="287" t="s">
        <v>599</v>
      </c>
      <c r="P74" s="291">
        <v>45110</v>
      </c>
      <c r="Q74" s="174"/>
      <c r="R74" s="174" t="s">
        <v>598</v>
      </c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</row>
    <row r="75" spans="1:38" ht="15" customHeight="1">
      <c r="A75" s="307">
        <v>5</v>
      </c>
      <c r="B75" s="306">
        <v>45110</v>
      </c>
      <c r="C75" s="276"/>
      <c r="D75" s="277" t="s">
        <v>930</v>
      </c>
      <c r="E75" s="276" t="s">
        <v>612</v>
      </c>
      <c r="F75" s="281" t="s">
        <v>942</v>
      </c>
      <c r="G75" s="276">
        <v>40</v>
      </c>
      <c r="H75" s="276">
        <v>40</v>
      </c>
      <c r="I75" s="276" t="s">
        <v>910</v>
      </c>
      <c r="J75" s="320" t="s">
        <v>943</v>
      </c>
      <c r="K75" s="260">
        <f t="shared" ref="K75" si="18">H75-F75</f>
        <v>-30</v>
      </c>
      <c r="L75" s="284">
        <v>100</v>
      </c>
      <c r="M75" s="285">
        <f t="shared" ref="M75" si="19">(K75*N75)-100</f>
        <v>-1300</v>
      </c>
      <c r="N75" s="260">
        <v>40</v>
      </c>
      <c r="O75" s="321" t="s">
        <v>613</v>
      </c>
      <c r="P75" s="322">
        <v>45111</v>
      </c>
      <c r="Q75" s="174"/>
      <c r="R75" s="174" t="s">
        <v>598</v>
      </c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</row>
    <row r="76" spans="1:38" ht="15" customHeight="1">
      <c r="A76" s="315">
        <v>6</v>
      </c>
      <c r="B76" s="316">
        <v>45110</v>
      </c>
      <c r="C76" s="317"/>
      <c r="D76" s="318" t="s">
        <v>924</v>
      </c>
      <c r="E76" s="317" t="s">
        <v>612</v>
      </c>
      <c r="F76" s="319" t="s">
        <v>939</v>
      </c>
      <c r="G76" s="317">
        <v>65</v>
      </c>
      <c r="H76" s="317">
        <v>165</v>
      </c>
      <c r="I76" s="317" t="s">
        <v>871</v>
      </c>
      <c r="J76" s="317" t="s">
        <v>941</v>
      </c>
      <c r="K76" s="315">
        <f t="shared" ref="K76:K77" si="20">H76-F76</f>
        <v>5</v>
      </c>
      <c r="L76" s="323">
        <v>100</v>
      </c>
      <c r="M76" s="324">
        <f t="shared" ref="M76:M77" si="21">(K76*N76)-100</f>
        <v>25</v>
      </c>
      <c r="N76" s="315">
        <v>25</v>
      </c>
      <c r="O76" s="317" t="s">
        <v>623</v>
      </c>
      <c r="P76" s="316">
        <v>45110</v>
      </c>
      <c r="Q76" s="174"/>
      <c r="R76" s="174" t="s">
        <v>598</v>
      </c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</row>
    <row r="77" spans="1:38" ht="15" customHeight="1">
      <c r="A77" s="304">
        <v>7</v>
      </c>
      <c r="B77" s="305">
        <v>45111</v>
      </c>
      <c r="C77" s="262"/>
      <c r="D77" s="263" t="s">
        <v>924</v>
      </c>
      <c r="E77" s="262" t="s">
        <v>612</v>
      </c>
      <c r="F77" s="280" t="s">
        <v>946</v>
      </c>
      <c r="G77" s="262">
        <v>0</v>
      </c>
      <c r="H77" s="262">
        <v>160</v>
      </c>
      <c r="I77" s="262" t="s">
        <v>871</v>
      </c>
      <c r="J77" s="287" t="s">
        <v>653</v>
      </c>
      <c r="K77" s="288">
        <f t="shared" si="20"/>
        <v>40</v>
      </c>
      <c r="L77" s="289">
        <v>100</v>
      </c>
      <c r="M77" s="290">
        <f t="shared" si="21"/>
        <v>900</v>
      </c>
      <c r="N77" s="288">
        <v>25</v>
      </c>
      <c r="O77" s="287" t="s">
        <v>599</v>
      </c>
      <c r="P77" s="291">
        <v>45111</v>
      </c>
      <c r="Q77" s="174"/>
      <c r="R77" s="174" t="s">
        <v>598</v>
      </c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</row>
    <row r="78" spans="1:38" ht="15" customHeight="1">
      <c r="A78" s="304">
        <v>8</v>
      </c>
      <c r="B78" s="305">
        <v>45111</v>
      </c>
      <c r="C78" s="262"/>
      <c r="D78" s="263" t="s">
        <v>944</v>
      </c>
      <c r="E78" s="262" t="s">
        <v>612</v>
      </c>
      <c r="F78" s="280" t="s">
        <v>949</v>
      </c>
      <c r="G78" s="262">
        <v>0</v>
      </c>
      <c r="H78" s="262">
        <v>51</v>
      </c>
      <c r="I78" s="262" t="s">
        <v>945</v>
      </c>
      <c r="J78" s="287" t="s">
        <v>624</v>
      </c>
      <c r="K78" s="288">
        <f t="shared" ref="K78:K79" si="22">H78-F78</f>
        <v>21</v>
      </c>
      <c r="L78" s="289">
        <v>100</v>
      </c>
      <c r="M78" s="290">
        <f t="shared" ref="M78:M79" si="23">(K78*N78)-100</f>
        <v>740</v>
      </c>
      <c r="N78" s="288">
        <v>40</v>
      </c>
      <c r="O78" s="287" t="s">
        <v>599</v>
      </c>
      <c r="P78" s="291">
        <v>45111</v>
      </c>
      <c r="Q78" s="174"/>
      <c r="R78" s="174" t="s">
        <v>614</v>
      </c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</row>
    <row r="79" spans="1:38" ht="15" customHeight="1">
      <c r="A79" s="304">
        <v>9</v>
      </c>
      <c r="B79" s="305">
        <v>45111</v>
      </c>
      <c r="C79" s="262"/>
      <c r="D79" s="263" t="s">
        <v>924</v>
      </c>
      <c r="E79" s="262" t="s">
        <v>612</v>
      </c>
      <c r="F79" s="280" t="s">
        <v>957</v>
      </c>
      <c r="G79" s="262">
        <v>0</v>
      </c>
      <c r="H79" s="262">
        <v>122.5</v>
      </c>
      <c r="I79" s="262" t="s">
        <v>950</v>
      </c>
      <c r="J79" s="287" t="s">
        <v>958</v>
      </c>
      <c r="K79" s="288">
        <f t="shared" si="22"/>
        <v>20</v>
      </c>
      <c r="L79" s="289">
        <v>100</v>
      </c>
      <c r="M79" s="290">
        <f t="shared" si="23"/>
        <v>400</v>
      </c>
      <c r="N79" s="288">
        <v>25</v>
      </c>
      <c r="O79" s="287" t="s">
        <v>599</v>
      </c>
      <c r="P79" s="291">
        <v>45111</v>
      </c>
      <c r="Q79" s="174"/>
      <c r="R79" s="174" t="s">
        <v>598</v>
      </c>
      <c r="S79" s="174"/>
      <c r="T79" s="174"/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  <c r="AF79" s="174"/>
      <c r="AG79" s="174"/>
      <c r="AH79" s="174"/>
      <c r="AI79" s="174"/>
      <c r="AJ79" s="174"/>
      <c r="AK79" s="174"/>
      <c r="AL79" s="174"/>
    </row>
    <row r="80" spans="1:38" ht="15" customHeight="1">
      <c r="A80" s="304">
        <v>10</v>
      </c>
      <c r="B80" s="305">
        <v>45111</v>
      </c>
      <c r="C80" s="262"/>
      <c r="D80" s="263" t="s">
        <v>953</v>
      </c>
      <c r="E80" s="262" t="s">
        <v>612</v>
      </c>
      <c r="F80" s="280" t="s">
        <v>955</v>
      </c>
      <c r="G80" s="262">
        <v>0</v>
      </c>
      <c r="H80" s="262">
        <v>51</v>
      </c>
      <c r="I80" s="262" t="s">
        <v>954</v>
      </c>
      <c r="J80" s="287" t="s">
        <v>956</v>
      </c>
      <c r="K80" s="288">
        <f t="shared" ref="K80" si="24">H80-F80</f>
        <v>15</v>
      </c>
      <c r="L80" s="289">
        <v>100</v>
      </c>
      <c r="M80" s="290">
        <f t="shared" ref="M80" si="25">(K80*N80)-100</f>
        <v>500</v>
      </c>
      <c r="N80" s="288">
        <v>40</v>
      </c>
      <c r="O80" s="287" t="s">
        <v>599</v>
      </c>
      <c r="P80" s="291">
        <v>45111</v>
      </c>
      <c r="Q80" s="174"/>
      <c r="R80" s="174" t="s">
        <v>614</v>
      </c>
      <c r="S80" s="174"/>
      <c r="T80" s="174"/>
      <c r="U80" s="174"/>
      <c r="V80" s="174"/>
      <c r="W80" s="174"/>
      <c r="X80" s="174"/>
      <c r="Y80" s="174"/>
      <c r="Z80" s="174"/>
      <c r="AA80" s="174"/>
      <c r="AB80" s="174"/>
      <c r="AC80" s="174"/>
      <c r="AD80" s="174"/>
      <c r="AE80" s="174"/>
      <c r="AF80" s="174"/>
      <c r="AG80" s="174"/>
      <c r="AH80" s="174"/>
      <c r="AI80" s="174"/>
      <c r="AJ80" s="174"/>
      <c r="AK80" s="174"/>
      <c r="AL80" s="174"/>
    </row>
    <row r="81" spans="1:38" ht="15" customHeight="1">
      <c r="A81" s="304">
        <v>11</v>
      </c>
      <c r="B81" s="305">
        <v>45111</v>
      </c>
      <c r="C81" s="262"/>
      <c r="D81" s="263" t="s">
        <v>944</v>
      </c>
      <c r="E81" s="262" t="s">
        <v>612</v>
      </c>
      <c r="F81" s="280" t="s">
        <v>959</v>
      </c>
      <c r="G81" s="262">
        <v>0</v>
      </c>
      <c r="H81" s="262">
        <v>46.5</v>
      </c>
      <c r="I81" s="262" t="s">
        <v>945</v>
      </c>
      <c r="J81" s="287" t="s">
        <v>962</v>
      </c>
      <c r="K81" s="288">
        <f t="shared" ref="K81:K82" si="26">H81-F81</f>
        <v>19.5</v>
      </c>
      <c r="L81" s="289">
        <v>100</v>
      </c>
      <c r="M81" s="290">
        <f t="shared" ref="M81:M82" si="27">(K81*N81)-100</f>
        <v>680</v>
      </c>
      <c r="N81" s="288">
        <v>40</v>
      </c>
      <c r="O81" s="287" t="s">
        <v>599</v>
      </c>
      <c r="P81" s="291">
        <v>45111</v>
      </c>
      <c r="Q81" s="174"/>
      <c r="R81" s="174" t="s">
        <v>614</v>
      </c>
      <c r="S81" s="174"/>
      <c r="T81" s="174"/>
      <c r="U81" s="174"/>
      <c r="V81" s="174"/>
      <c r="W81" s="174"/>
      <c r="X81" s="174"/>
      <c r="Y81" s="174"/>
      <c r="Z81" s="174"/>
      <c r="AA81" s="174"/>
      <c r="AB81" s="174"/>
      <c r="AC81" s="174"/>
      <c r="AD81" s="174"/>
      <c r="AE81" s="174"/>
      <c r="AF81" s="174"/>
      <c r="AG81" s="174"/>
      <c r="AH81" s="174"/>
      <c r="AI81" s="174"/>
      <c r="AJ81" s="174"/>
      <c r="AK81" s="174"/>
      <c r="AL81" s="174"/>
    </row>
    <row r="82" spans="1:38" ht="15" customHeight="1">
      <c r="A82" s="307">
        <v>12</v>
      </c>
      <c r="B82" s="306">
        <v>45112</v>
      </c>
      <c r="C82" s="276"/>
      <c r="D82" s="277" t="s">
        <v>968</v>
      </c>
      <c r="E82" s="276" t="s">
        <v>612</v>
      </c>
      <c r="F82" s="281" t="s">
        <v>979</v>
      </c>
      <c r="G82" s="276">
        <v>15</v>
      </c>
      <c r="H82" s="276">
        <v>15</v>
      </c>
      <c r="I82" s="276" t="s">
        <v>969</v>
      </c>
      <c r="J82" s="320" t="s">
        <v>980</v>
      </c>
      <c r="K82" s="260">
        <f t="shared" si="26"/>
        <v>-39.5</v>
      </c>
      <c r="L82" s="284">
        <v>100</v>
      </c>
      <c r="M82" s="285">
        <f t="shared" si="27"/>
        <v>-1680</v>
      </c>
      <c r="N82" s="260">
        <v>40</v>
      </c>
      <c r="O82" s="321" t="s">
        <v>613</v>
      </c>
      <c r="P82" s="322">
        <v>45113</v>
      </c>
      <c r="Q82" s="174"/>
      <c r="R82" s="174" t="s">
        <v>598</v>
      </c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</row>
    <row r="83" spans="1:38" ht="15" customHeight="1">
      <c r="A83" s="413">
        <v>13</v>
      </c>
      <c r="B83" s="411">
        <v>45112</v>
      </c>
      <c r="C83" s="262"/>
      <c r="D83" s="263" t="s">
        <v>972</v>
      </c>
      <c r="E83" s="262" t="s">
        <v>612</v>
      </c>
      <c r="F83" s="280" t="s">
        <v>1012</v>
      </c>
      <c r="G83" s="262">
        <v>120</v>
      </c>
      <c r="H83" s="262">
        <v>370</v>
      </c>
      <c r="I83" s="262" t="s">
        <v>973</v>
      </c>
      <c r="J83" s="409" t="s">
        <v>1014</v>
      </c>
      <c r="K83" s="288">
        <f t="shared" ref="K83" si="28">H83-F83</f>
        <v>10</v>
      </c>
      <c r="L83" s="289">
        <v>100</v>
      </c>
      <c r="M83" s="290">
        <f t="shared" ref="M83" si="29">(K83*N83)-100</f>
        <v>150</v>
      </c>
      <c r="N83" s="288">
        <v>25</v>
      </c>
      <c r="O83" s="287" t="s">
        <v>599</v>
      </c>
      <c r="P83" s="291">
        <v>45114</v>
      </c>
      <c r="Q83" s="174"/>
      <c r="R83" s="174" t="s">
        <v>598</v>
      </c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</row>
    <row r="84" spans="1:38" ht="15" customHeight="1">
      <c r="A84" s="414"/>
      <c r="B84" s="412"/>
      <c r="C84" s="262"/>
      <c r="D84" s="263" t="s">
        <v>924</v>
      </c>
      <c r="E84" s="262" t="s">
        <v>620</v>
      </c>
      <c r="F84" s="280" t="s">
        <v>1013</v>
      </c>
      <c r="G84" s="262"/>
      <c r="H84" s="262">
        <v>0</v>
      </c>
      <c r="I84" s="262">
        <v>0</v>
      </c>
      <c r="J84" s="410"/>
      <c r="K84" s="339">
        <f>F84-H84</f>
        <v>100</v>
      </c>
      <c r="L84" s="289">
        <v>100</v>
      </c>
      <c r="M84" s="290">
        <f t="shared" ref="M84:M85" si="30">(K84*N84)-100</f>
        <v>2400</v>
      </c>
      <c r="N84" s="288">
        <v>25</v>
      </c>
      <c r="O84" s="287" t="s">
        <v>599</v>
      </c>
      <c r="P84" s="291">
        <v>45113</v>
      </c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</row>
    <row r="85" spans="1:38" ht="15" customHeight="1">
      <c r="A85" s="307">
        <v>14</v>
      </c>
      <c r="B85" s="306">
        <v>45113</v>
      </c>
      <c r="C85" s="276"/>
      <c r="D85" s="277" t="s">
        <v>985</v>
      </c>
      <c r="E85" s="276" t="s">
        <v>612</v>
      </c>
      <c r="F85" s="281" t="s">
        <v>995</v>
      </c>
      <c r="G85" s="276">
        <v>0</v>
      </c>
      <c r="H85" s="276">
        <v>0</v>
      </c>
      <c r="I85" s="276" t="s">
        <v>986</v>
      </c>
      <c r="J85" s="320" t="s">
        <v>996</v>
      </c>
      <c r="K85" s="260">
        <f t="shared" ref="K85" si="31">H85-F85</f>
        <v>-16</v>
      </c>
      <c r="L85" s="284">
        <v>100</v>
      </c>
      <c r="M85" s="285">
        <f t="shared" si="30"/>
        <v>-740</v>
      </c>
      <c r="N85" s="260">
        <v>40</v>
      </c>
      <c r="O85" s="321" t="s">
        <v>613</v>
      </c>
      <c r="P85" s="322">
        <v>45113</v>
      </c>
      <c r="Q85" s="174"/>
      <c r="R85" s="174" t="s">
        <v>598</v>
      </c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</row>
    <row r="86" spans="1:38" ht="15" customHeight="1">
      <c r="A86" s="315">
        <v>15</v>
      </c>
      <c r="B86" s="316">
        <v>45113</v>
      </c>
      <c r="C86" s="317"/>
      <c r="D86" s="318" t="s">
        <v>987</v>
      </c>
      <c r="E86" s="317" t="s">
        <v>612</v>
      </c>
      <c r="F86" s="319" t="s">
        <v>993</v>
      </c>
      <c r="G86" s="317">
        <v>40</v>
      </c>
      <c r="H86" s="317">
        <v>86.5</v>
      </c>
      <c r="I86" s="317" t="s">
        <v>988</v>
      </c>
      <c r="J86" s="317" t="s">
        <v>994</v>
      </c>
      <c r="K86" s="315">
        <f t="shared" ref="K86:K92" si="32">H86-F86</f>
        <v>4</v>
      </c>
      <c r="L86" s="323">
        <v>100</v>
      </c>
      <c r="M86" s="324">
        <f t="shared" ref="M86:M92" si="33">(K86*N86)-100</f>
        <v>60</v>
      </c>
      <c r="N86" s="315">
        <v>40</v>
      </c>
      <c r="O86" s="317" t="s">
        <v>623</v>
      </c>
      <c r="P86" s="316">
        <v>45113</v>
      </c>
      <c r="Q86" s="174"/>
      <c r="R86" s="174" t="s">
        <v>598</v>
      </c>
      <c r="S86" s="174"/>
      <c r="T86" s="174"/>
      <c r="U86" s="174"/>
      <c r="V86" s="174"/>
      <c r="W86" s="174"/>
      <c r="X86" s="174"/>
      <c r="Y86" s="174"/>
      <c r="Z86" s="174"/>
      <c r="AA86" s="174"/>
      <c r="AB86" s="174"/>
      <c r="AC86" s="174"/>
      <c r="AD86" s="174"/>
      <c r="AE86" s="174"/>
      <c r="AF86" s="174"/>
      <c r="AG86" s="174"/>
      <c r="AH86" s="174"/>
      <c r="AI86" s="174"/>
      <c r="AJ86" s="174"/>
      <c r="AK86" s="174"/>
      <c r="AL86" s="174"/>
    </row>
    <row r="87" spans="1:38" ht="15" customHeight="1">
      <c r="A87" s="304">
        <v>16</v>
      </c>
      <c r="B87" s="305">
        <v>45113</v>
      </c>
      <c r="C87" s="262"/>
      <c r="D87" s="263" t="s">
        <v>989</v>
      </c>
      <c r="E87" s="262" t="s">
        <v>612</v>
      </c>
      <c r="F87" s="280" t="s">
        <v>1009</v>
      </c>
      <c r="G87" s="262">
        <v>19</v>
      </c>
      <c r="H87" s="262">
        <v>41</v>
      </c>
      <c r="I87" s="262" t="s">
        <v>990</v>
      </c>
      <c r="J87" s="262" t="s">
        <v>1010</v>
      </c>
      <c r="K87" s="338">
        <f t="shared" si="32"/>
        <v>8</v>
      </c>
      <c r="L87" s="289">
        <v>100</v>
      </c>
      <c r="M87" s="290">
        <f t="shared" si="33"/>
        <v>2300</v>
      </c>
      <c r="N87" s="288">
        <v>300</v>
      </c>
      <c r="O87" s="287" t="s">
        <v>599</v>
      </c>
      <c r="P87" s="291">
        <v>45114</v>
      </c>
      <c r="Q87" s="174"/>
      <c r="R87" s="174" t="s">
        <v>614</v>
      </c>
      <c r="S87" s="174"/>
      <c r="T87" s="174"/>
      <c r="U87" s="174"/>
      <c r="V87" s="174"/>
      <c r="W87" s="174"/>
      <c r="X87" s="174"/>
      <c r="Y87" s="174"/>
      <c r="Z87" s="174"/>
      <c r="AA87" s="174"/>
      <c r="AB87" s="174"/>
      <c r="AC87" s="174"/>
      <c r="AD87" s="174"/>
      <c r="AE87" s="174"/>
      <c r="AF87" s="174"/>
      <c r="AG87" s="174"/>
      <c r="AH87" s="174"/>
      <c r="AI87" s="174"/>
      <c r="AJ87" s="174"/>
      <c r="AK87" s="174"/>
      <c r="AL87" s="174"/>
    </row>
    <row r="88" spans="1:38" ht="15" customHeight="1">
      <c r="A88" s="368">
        <v>17</v>
      </c>
      <c r="B88" s="369">
        <v>45113</v>
      </c>
      <c r="C88" s="276"/>
      <c r="D88" s="277" t="s">
        <v>991</v>
      </c>
      <c r="E88" s="276" t="s">
        <v>612</v>
      </c>
      <c r="F88" s="281" t="s">
        <v>1009</v>
      </c>
      <c r="G88" s="276">
        <v>22</v>
      </c>
      <c r="H88" s="276">
        <v>22</v>
      </c>
      <c r="I88" s="276" t="s">
        <v>992</v>
      </c>
      <c r="J88" s="320" t="s">
        <v>1062</v>
      </c>
      <c r="K88" s="260">
        <f t="shared" si="32"/>
        <v>-11</v>
      </c>
      <c r="L88" s="284">
        <v>100</v>
      </c>
      <c r="M88" s="285">
        <f t="shared" si="33"/>
        <v>-4775</v>
      </c>
      <c r="N88" s="260">
        <v>425</v>
      </c>
      <c r="O88" s="321" t="s">
        <v>613</v>
      </c>
      <c r="P88" s="322">
        <v>45117</v>
      </c>
      <c r="Q88" s="174"/>
      <c r="R88" s="174" t="s">
        <v>614</v>
      </c>
      <c r="S88" s="174"/>
      <c r="T88" s="174"/>
      <c r="U88" s="174"/>
      <c r="V88" s="174"/>
      <c r="W88" s="174"/>
      <c r="X88" s="174"/>
      <c r="Y88" s="174"/>
      <c r="Z88" s="174"/>
      <c r="AA88" s="174"/>
      <c r="AB88" s="174"/>
      <c r="AC88" s="174"/>
      <c r="AD88" s="174"/>
      <c r="AE88" s="174"/>
      <c r="AF88" s="174"/>
      <c r="AG88" s="174"/>
      <c r="AH88" s="174"/>
      <c r="AI88" s="174"/>
      <c r="AJ88" s="174"/>
      <c r="AK88" s="174"/>
      <c r="AL88" s="174"/>
    </row>
    <row r="89" spans="1:38" ht="15" customHeight="1">
      <c r="A89" s="368">
        <v>18</v>
      </c>
      <c r="B89" s="369">
        <v>45114</v>
      </c>
      <c r="C89" s="276"/>
      <c r="D89" s="277" t="s">
        <v>989</v>
      </c>
      <c r="E89" s="276" t="s">
        <v>612</v>
      </c>
      <c r="F89" s="281" t="s">
        <v>1061</v>
      </c>
      <c r="G89" s="276">
        <v>15</v>
      </c>
      <c r="H89" s="276">
        <v>15</v>
      </c>
      <c r="I89" s="276" t="s">
        <v>1011</v>
      </c>
      <c r="J89" s="320" t="s">
        <v>1063</v>
      </c>
      <c r="K89" s="260">
        <f t="shared" si="32"/>
        <v>-13.5</v>
      </c>
      <c r="L89" s="284">
        <v>100</v>
      </c>
      <c r="M89" s="285">
        <f t="shared" si="33"/>
        <v>-4150</v>
      </c>
      <c r="N89" s="260">
        <v>300</v>
      </c>
      <c r="O89" s="321" t="s">
        <v>613</v>
      </c>
      <c r="P89" s="322">
        <v>45117</v>
      </c>
      <c r="Q89" s="174"/>
      <c r="R89" s="174" t="s">
        <v>614</v>
      </c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</row>
    <row r="90" spans="1:38" ht="15" customHeight="1">
      <c r="A90" s="368">
        <v>19</v>
      </c>
      <c r="B90" s="369">
        <v>45114</v>
      </c>
      <c r="C90" s="276"/>
      <c r="D90" s="277" t="s">
        <v>1015</v>
      </c>
      <c r="E90" s="276" t="s">
        <v>612</v>
      </c>
      <c r="F90" s="281" t="s">
        <v>1058</v>
      </c>
      <c r="G90" s="276">
        <v>35</v>
      </c>
      <c r="H90" s="276">
        <v>47.5</v>
      </c>
      <c r="I90" s="276" t="s">
        <v>988</v>
      </c>
      <c r="J90" s="320" t="s">
        <v>917</v>
      </c>
      <c r="K90" s="260">
        <f t="shared" si="32"/>
        <v>-30.5</v>
      </c>
      <c r="L90" s="284">
        <v>100</v>
      </c>
      <c r="M90" s="285">
        <f t="shared" si="33"/>
        <v>-1320</v>
      </c>
      <c r="N90" s="260">
        <v>40</v>
      </c>
      <c r="O90" s="321" t="s">
        <v>613</v>
      </c>
      <c r="P90" s="322">
        <v>45117</v>
      </c>
      <c r="Q90" s="174"/>
      <c r="R90" s="174" t="s">
        <v>614</v>
      </c>
      <c r="S90" s="17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  <c r="AF90" s="174"/>
      <c r="AG90" s="174"/>
      <c r="AH90" s="174"/>
      <c r="AI90" s="174"/>
      <c r="AJ90" s="174"/>
      <c r="AK90" s="174"/>
      <c r="AL90" s="174"/>
    </row>
    <row r="91" spans="1:38" ht="15" customHeight="1">
      <c r="A91" s="368">
        <v>20</v>
      </c>
      <c r="B91" s="369">
        <v>45114</v>
      </c>
      <c r="C91" s="276"/>
      <c r="D91" s="277" t="s">
        <v>1016</v>
      </c>
      <c r="E91" s="276" t="s">
        <v>612</v>
      </c>
      <c r="F91" s="281" t="s">
        <v>1060</v>
      </c>
      <c r="G91" s="276">
        <v>35</v>
      </c>
      <c r="H91" s="276">
        <v>35</v>
      </c>
      <c r="I91" s="276" t="s">
        <v>1017</v>
      </c>
      <c r="J91" s="320" t="s">
        <v>996</v>
      </c>
      <c r="K91" s="260">
        <f t="shared" si="32"/>
        <v>-16</v>
      </c>
      <c r="L91" s="284">
        <v>100</v>
      </c>
      <c r="M91" s="285">
        <f t="shared" si="33"/>
        <v>-6100</v>
      </c>
      <c r="N91" s="260">
        <v>375</v>
      </c>
      <c r="O91" s="321" t="s">
        <v>613</v>
      </c>
      <c r="P91" s="322">
        <v>45117</v>
      </c>
      <c r="Q91" s="174"/>
      <c r="R91" s="174" t="s">
        <v>598</v>
      </c>
      <c r="S91" s="174"/>
      <c r="T91" s="174"/>
      <c r="U91" s="174"/>
      <c r="V91" s="174"/>
      <c r="W91" s="174"/>
      <c r="X91" s="174"/>
      <c r="Y91" s="174"/>
      <c r="Z91" s="174"/>
      <c r="AA91" s="174"/>
      <c r="AB91" s="174"/>
      <c r="AC91" s="174"/>
      <c r="AD91" s="174"/>
      <c r="AE91" s="174"/>
      <c r="AF91" s="174"/>
      <c r="AG91" s="174"/>
      <c r="AH91" s="174"/>
      <c r="AI91" s="174"/>
      <c r="AJ91" s="174"/>
      <c r="AK91" s="174"/>
      <c r="AL91" s="174"/>
    </row>
    <row r="92" spans="1:38" ht="15" customHeight="1">
      <c r="A92" s="368">
        <v>21</v>
      </c>
      <c r="B92" s="369">
        <v>45114</v>
      </c>
      <c r="C92" s="276"/>
      <c r="D92" s="277" t="s">
        <v>1018</v>
      </c>
      <c r="E92" s="276" t="s">
        <v>612</v>
      </c>
      <c r="F92" s="281" t="s">
        <v>1059</v>
      </c>
      <c r="G92" s="276">
        <v>14</v>
      </c>
      <c r="H92" s="276">
        <v>17</v>
      </c>
      <c r="I92" s="276" t="s">
        <v>1019</v>
      </c>
      <c r="J92" s="320" t="s">
        <v>1065</v>
      </c>
      <c r="K92" s="260">
        <f t="shared" si="32"/>
        <v>-7</v>
      </c>
      <c r="L92" s="284">
        <v>100</v>
      </c>
      <c r="M92" s="285">
        <f t="shared" si="33"/>
        <v>-5000</v>
      </c>
      <c r="N92" s="260">
        <v>700</v>
      </c>
      <c r="O92" s="321" t="s">
        <v>613</v>
      </c>
      <c r="P92" s="322">
        <v>45117</v>
      </c>
      <c r="Q92" s="174"/>
      <c r="R92" s="174" t="s">
        <v>598</v>
      </c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</row>
    <row r="93" spans="1:38" ht="15" customHeight="1">
      <c r="A93" s="340">
        <v>22</v>
      </c>
      <c r="B93" s="268">
        <v>45117</v>
      </c>
      <c r="C93" s="262"/>
      <c r="D93" s="263" t="s">
        <v>1064</v>
      </c>
      <c r="E93" s="262" t="s">
        <v>1067</v>
      </c>
      <c r="F93" s="280" t="s">
        <v>1066</v>
      </c>
      <c r="G93" s="262">
        <v>19</v>
      </c>
      <c r="H93" s="262">
        <v>49</v>
      </c>
      <c r="I93" s="262" t="s">
        <v>945</v>
      </c>
      <c r="J93" s="262" t="s">
        <v>1010</v>
      </c>
      <c r="K93" s="338">
        <f t="shared" ref="K93" si="34">H93-F93</f>
        <v>10</v>
      </c>
      <c r="L93" s="289">
        <v>100</v>
      </c>
      <c r="M93" s="290">
        <f t="shared" ref="M93" si="35">(K93*N93)-100</f>
        <v>2900</v>
      </c>
      <c r="N93" s="288">
        <v>300</v>
      </c>
      <c r="O93" s="287" t="s">
        <v>599</v>
      </c>
      <c r="P93" s="291">
        <v>45117</v>
      </c>
      <c r="Q93" s="174"/>
      <c r="R93" s="174" t="s">
        <v>614</v>
      </c>
      <c r="S93" s="174"/>
      <c r="T93" s="174"/>
      <c r="U93" s="174"/>
      <c r="V93" s="174"/>
      <c r="W93" s="174"/>
      <c r="X93" s="174"/>
      <c r="Y93" s="174"/>
      <c r="Z93" s="174"/>
      <c r="AA93" s="174"/>
      <c r="AB93" s="174"/>
      <c r="AC93" s="174"/>
      <c r="AD93" s="174"/>
      <c r="AE93" s="174"/>
      <c r="AF93" s="174"/>
      <c r="AG93" s="174"/>
      <c r="AH93" s="174"/>
      <c r="AI93" s="174"/>
      <c r="AJ93" s="174"/>
      <c r="AK93" s="174"/>
      <c r="AL93" s="174"/>
    </row>
    <row r="94" spans="1:38" ht="15" customHeight="1">
      <c r="A94" s="340">
        <v>23</v>
      </c>
      <c r="B94" s="268">
        <v>45117</v>
      </c>
      <c r="C94" s="262"/>
      <c r="D94" s="263" t="s">
        <v>1072</v>
      </c>
      <c r="E94" s="262" t="s">
        <v>612</v>
      </c>
      <c r="F94" s="280" t="s">
        <v>1073</v>
      </c>
      <c r="G94" s="262">
        <v>34</v>
      </c>
      <c r="H94" s="262">
        <v>70</v>
      </c>
      <c r="I94" s="262" t="s">
        <v>1074</v>
      </c>
      <c r="J94" s="262" t="s">
        <v>1075</v>
      </c>
      <c r="K94" s="338">
        <f t="shared" ref="K94" si="36">H94-F94</f>
        <v>12</v>
      </c>
      <c r="L94" s="289">
        <v>100</v>
      </c>
      <c r="M94" s="290">
        <f t="shared" ref="M94" si="37">(K94*N94)-100</f>
        <v>2000</v>
      </c>
      <c r="N94" s="288">
        <v>175</v>
      </c>
      <c r="O94" s="287" t="s">
        <v>599</v>
      </c>
      <c r="P94" s="291">
        <v>45117</v>
      </c>
      <c r="Q94" s="174"/>
      <c r="R94" s="174" t="s">
        <v>598</v>
      </c>
      <c r="S94" s="174"/>
      <c r="T94" s="174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4"/>
    </row>
    <row r="95" spans="1:38" ht="15" customHeight="1">
      <c r="A95" s="370">
        <v>24</v>
      </c>
      <c r="B95" s="371">
        <v>45117</v>
      </c>
      <c r="C95" s="372"/>
      <c r="D95" s="373" t="s">
        <v>1084</v>
      </c>
      <c r="E95" s="372" t="s">
        <v>612</v>
      </c>
      <c r="F95" s="374" t="s">
        <v>1085</v>
      </c>
      <c r="G95" s="372"/>
      <c r="H95" s="372"/>
      <c r="I95" s="372">
        <v>120</v>
      </c>
      <c r="J95" s="372" t="s">
        <v>597</v>
      </c>
      <c r="K95" s="375"/>
      <c r="L95" s="376"/>
      <c r="M95" s="377"/>
      <c r="N95" s="378"/>
      <c r="O95" s="379"/>
      <c r="P95" s="380"/>
      <c r="Q95" s="174"/>
      <c r="R95" s="174"/>
      <c r="S95" s="174"/>
      <c r="T95" s="174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4"/>
    </row>
    <row r="96" spans="1:38" ht="15" customHeight="1">
      <c r="A96" s="370"/>
      <c r="B96" s="371"/>
      <c r="C96" s="372"/>
      <c r="D96" s="373"/>
      <c r="E96" s="372"/>
      <c r="F96" s="374"/>
      <c r="G96" s="372"/>
      <c r="H96" s="372"/>
      <c r="I96" s="372"/>
      <c r="J96" s="372"/>
      <c r="K96" s="375"/>
      <c r="L96" s="376"/>
      <c r="M96" s="377"/>
      <c r="N96" s="378"/>
      <c r="O96" s="379"/>
      <c r="P96" s="380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4"/>
    </row>
    <row r="97" spans="1:38" ht="15" customHeight="1">
      <c r="A97" s="292"/>
      <c r="B97" s="293"/>
      <c r="C97" s="294"/>
      <c r="D97" s="334"/>
      <c r="E97" s="294"/>
      <c r="F97" s="296"/>
      <c r="G97" s="294"/>
      <c r="H97" s="294"/>
      <c r="I97" s="294"/>
      <c r="J97" s="294"/>
      <c r="K97" s="292"/>
      <c r="L97" s="297"/>
      <c r="M97" s="298"/>
      <c r="N97" s="292"/>
      <c r="O97" s="294"/>
      <c r="P97" s="293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4"/>
    </row>
    <row r="98" spans="1:38" ht="38.25" customHeight="1">
      <c r="A98" s="102" t="s">
        <v>629</v>
      </c>
      <c r="B98" s="184"/>
      <c r="C98" s="184"/>
      <c r="D98" s="185"/>
      <c r="E98" s="159"/>
      <c r="F98" s="6"/>
      <c r="G98" s="6"/>
      <c r="H98" s="160"/>
      <c r="I98" s="186"/>
      <c r="J98" s="1"/>
      <c r="K98" s="6"/>
      <c r="L98" s="6"/>
      <c r="M98" s="6"/>
      <c r="N98" s="1"/>
      <c r="O98" s="1"/>
      <c r="Q98" s="1"/>
      <c r="R98" s="6"/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1"/>
      <c r="AI98" s="1"/>
      <c r="AJ98" s="6"/>
      <c r="AK98" s="1"/>
    </row>
    <row r="99" spans="1:38" ht="38.25">
      <c r="A99" s="103" t="s">
        <v>16</v>
      </c>
      <c r="B99" s="104" t="s">
        <v>569</v>
      </c>
      <c r="C99" s="104"/>
      <c r="D99" s="105" t="s">
        <v>582</v>
      </c>
      <c r="E99" s="104" t="s">
        <v>583</v>
      </c>
      <c r="F99" s="104" t="s">
        <v>584</v>
      </c>
      <c r="G99" s="104" t="s">
        <v>585</v>
      </c>
      <c r="H99" s="104" t="s">
        <v>586</v>
      </c>
      <c r="I99" s="104" t="s">
        <v>587</v>
      </c>
      <c r="J99" s="103" t="s">
        <v>588</v>
      </c>
      <c r="K99" s="163" t="s">
        <v>611</v>
      </c>
      <c r="L99" s="164" t="s">
        <v>590</v>
      </c>
      <c r="M99" s="106" t="s">
        <v>591</v>
      </c>
      <c r="N99" s="104" t="s">
        <v>592</v>
      </c>
      <c r="O99" s="105" t="s">
        <v>593</v>
      </c>
      <c r="P99" s="104" t="s">
        <v>594</v>
      </c>
      <c r="Q99" s="41"/>
      <c r="R99" s="6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</row>
    <row r="100" spans="1:38" ht="14.25" customHeight="1">
      <c r="A100" s="107">
        <v>1</v>
      </c>
      <c r="B100" s="108">
        <v>44840</v>
      </c>
      <c r="C100" s="177"/>
      <c r="D100" s="177" t="s">
        <v>630</v>
      </c>
      <c r="E100" s="107" t="s">
        <v>612</v>
      </c>
      <c r="F100" s="107" t="s">
        <v>631</v>
      </c>
      <c r="G100" s="107">
        <v>1220</v>
      </c>
      <c r="H100" s="107"/>
      <c r="I100" s="107" t="s">
        <v>632</v>
      </c>
      <c r="J100" s="113" t="s">
        <v>597</v>
      </c>
      <c r="K100" s="113"/>
      <c r="L100" s="114"/>
      <c r="M100" s="187"/>
      <c r="N100" s="113"/>
      <c r="O100" s="113"/>
      <c r="P100" s="114"/>
      <c r="Q100" s="41"/>
      <c r="R100" s="41" t="s">
        <v>598</v>
      </c>
      <c r="S100" s="41"/>
      <c r="T100" s="1"/>
      <c r="U100" s="1"/>
      <c r="V100" s="1"/>
      <c r="W100" s="1"/>
      <c r="X100" s="1"/>
      <c r="Y100" s="1"/>
      <c r="Z100" s="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</row>
    <row r="101" spans="1:38" ht="14.25" customHeight="1">
      <c r="A101" s="107">
        <v>2</v>
      </c>
      <c r="B101" s="108">
        <v>45071</v>
      </c>
      <c r="C101" s="177"/>
      <c r="D101" s="177" t="s">
        <v>280</v>
      </c>
      <c r="E101" s="107" t="s">
        <v>612</v>
      </c>
      <c r="F101" s="107" t="s">
        <v>634</v>
      </c>
      <c r="G101" s="107">
        <v>267</v>
      </c>
      <c r="H101" s="107"/>
      <c r="I101" s="107" t="s">
        <v>635</v>
      </c>
      <c r="J101" s="113" t="s">
        <v>597</v>
      </c>
      <c r="K101" s="113"/>
      <c r="L101" s="114"/>
      <c r="M101" s="115"/>
      <c r="N101" s="178"/>
      <c r="O101" s="188"/>
      <c r="P101" s="108"/>
      <c r="Q101" s="41"/>
      <c r="R101" s="41" t="s">
        <v>598</v>
      </c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</row>
    <row r="102" spans="1:38" ht="12.75" customHeight="1">
      <c r="A102" s="107"/>
      <c r="B102" s="108"/>
      <c r="C102" s="177"/>
      <c r="D102" s="177"/>
      <c r="E102" s="107"/>
      <c r="F102" s="107"/>
      <c r="G102" s="107"/>
      <c r="H102" s="107"/>
      <c r="I102" s="107"/>
      <c r="J102" s="113"/>
      <c r="K102" s="113"/>
      <c r="L102" s="114"/>
      <c r="M102" s="187"/>
      <c r="N102" s="113"/>
      <c r="O102" s="113"/>
      <c r="P102" s="108"/>
      <c r="R102" s="6"/>
      <c r="S102" s="1"/>
      <c r="T102" s="1"/>
      <c r="U102" s="1"/>
      <c r="V102" s="1"/>
      <c r="W102" s="1"/>
      <c r="X102" s="1"/>
      <c r="Y102" s="1"/>
    </row>
    <row r="103" spans="1:38" ht="12.75" customHeight="1">
      <c r="A103" s="144" t="s">
        <v>603</v>
      </c>
      <c r="B103" s="144"/>
      <c r="C103" s="144"/>
      <c r="D103" s="144"/>
      <c r="E103" s="41"/>
      <c r="F103" s="151" t="s">
        <v>605</v>
      </c>
      <c r="G103" s="62"/>
      <c r="H103" s="62"/>
      <c r="I103" s="62"/>
      <c r="J103" s="6"/>
      <c r="K103" s="167"/>
      <c r="L103" s="168"/>
      <c r="M103" s="6"/>
      <c r="N103" s="134"/>
      <c r="O103" s="189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50" t="s">
        <v>604</v>
      </c>
      <c r="B104" s="144"/>
      <c r="C104" s="144"/>
      <c r="D104" s="144"/>
      <c r="E104" s="6"/>
      <c r="F104" s="151" t="s">
        <v>608</v>
      </c>
      <c r="G104" s="6"/>
      <c r="H104" s="6" t="s">
        <v>636</v>
      </c>
      <c r="I104" s="6"/>
      <c r="J104" s="1"/>
      <c r="K104" s="6"/>
      <c r="L104" s="6"/>
      <c r="M104" s="6"/>
      <c r="N104" s="1"/>
      <c r="O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2.75" customHeight="1">
      <c r="A105" s="150"/>
      <c r="B105" s="144"/>
      <c r="C105" s="144"/>
      <c r="D105" s="144"/>
      <c r="E105" s="6"/>
      <c r="F105" s="151"/>
      <c r="G105" s="6"/>
      <c r="H105" s="6"/>
      <c r="I105" s="6"/>
      <c r="J105" s="1"/>
      <c r="K105" s="6"/>
      <c r="L105" s="6"/>
      <c r="M105" s="6"/>
      <c r="N105" s="1"/>
      <c r="O105" s="1"/>
      <c r="Q105" s="1"/>
      <c r="R105" s="62"/>
      <c r="S105" s="1"/>
      <c r="T105" s="1"/>
      <c r="U105" s="1"/>
      <c r="V105" s="1"/>
      <c r="W105" s="1"/>
      <c r="X105" s="1"/>
      <c r="Y105" s="1"/>
      <c r="Z105" s="1"/>
    </row>
    <row r="106" spans="1:38" ht="12.75" customHeight="1">
      <c r="A106" s="150"/>
      <c r="B106" s="144"/>
      <c r="C106" s="144"/>
      <c r="D106" s="144"/>
      <c r="E106" s="6"/>
      <c r="F106" s="151"/>
      <c r="G106" s="62"/>
      <c r="H106" s="41"/>
      <c r="I106" s="62"/>
      <c r="J106" s="6"/>
      <c r="K106" s="167"/>
      <c r="L106" s="168"/>
      <c r="M106" s="6"/>
      <c r="N106" s="134"/>
      <c r="O106" s="169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12.75" customHeight="1">
      <c r="A107" s="150"/>
      <c r="B107" s="144"/>
      <c r="C107" s="144"/>
      <c r="D107" s="144"/>
      <c r="E107" s="6"/>
      <c r="F107" s="151"/>
      <c r="G107" s="62"/>
      <c r="H107" s="41"/>
      <c r="I107" s="62"/>
      <c r="J107" s="6"/>
      <c r="K107" s="167"/>
      <c r="L107" s="168"/>
      <c r="M107" s="6"/>
      <c r="N107" s="134"/>
      <c r="O107" s="169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50"/>
      <c r="B108" s="144"/>
      <c r="C108" s="144"/>
      <c r="D108" s="144"/>
      <c r="E108" s="6"/>
      <c r="F108" s="151"/>
      <c r="G108" s="62"/>
      <c r="H108" s="41"/>
      <c r="I108" s="62"/>
      <c r="J108" s="6"/>
      <c r="K108" s="167"/>
      <c r="L108" s="168"/>
      <c r="M108" s="6"/>
      <c r="N108" s="134"/>
      <c r="O108" s="169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50"/>
      <c r="B109" s="144"/>
      <c r="C109" s="144"/>
      <c r="D109" s="144"/>
      <c r="E109" s="6"/>
      <c r="F109" s="151"/>
      <c r="G109" s="62"/>
      <c r="H109" s="41"/>
      <c r="I109" s="62"/>
      <c r="J109" s="6"/>
      <c r="K109" s="167"/>
      <c r="L109" s="168"/>
      <c r="M109" s="6"/>
      <c r="N109" s="134"/>
      <c r="O109" s="169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50"/>
      <c r="B110" s="144"/>
      <c r="C110" s="144"/>
      <c r="D110" s="144"/>
      <c r="E110" s="6"/>
      <c r="F110" s="151"/>
      <c r="G110" s="62"/>
      <c r="H110" s="41"/>
      <c r="I110" s="62"/>
      <c r="J110" s="6"/>
      <c r="K110" s="167"/>
      <c r="L110" s="168"/>
      <c r="M110" s="6"/>
      <c r="N110" s="134"/>
      <c r="O110" s="169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50"/>
      <c r="B111" s="144"/>
      <c r="C111" s="144"/>
      <c r="D111" s="144"/>
      <c r="E111" s="6"/>
      <c r="F111" s="151"/>
      <c r="G111" s="62"/>
      <c r="H111" s="41"/>
      <c r="I111" s="62"/>
      <c r="J111" s="6"/>
      <c r="K111" s="167"/>
      <c r="L111" s="168"/>
      <c r="M111" s="6"/>
      <c r="N111" s="134"/>
      <c r="O111" s="169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62"/>
      <c r="B112" s="133"/>
      <c r="C112" s="133"/>
      <c r="D112" s="41"/>
      <c r="E112" s="62"/>
      <c r="F112" s="62"/>
      <c r="G112" s="62"/>
      <c r="H112" s="41"/>
      <c r="I112" s="62"/>
      <c r="J112" s="6"/>
      <c r="K112" s="167"/>
      <c r="L112" s="168"/>
      <c r="M112" s="6"/>
      <c r="N112" s="134"/>
      <c r="O112" s="169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38.25" customHeight="1">
      <c r="A113" s="41"/>
      <c r="B113" s="190" t="s">
        <v>637</v>
      </c>
      <c r="C113" s="190"/>
      <c r="D113" s="190"/>
      <c r="E113" s="190"/>
      <c r="F113" s="6"/>
      <c r="G113" s="6"/>
      <c r="H113" s="161"/>
      <c r="I113" s="6"/>
      <c r="J113" s="161"/>
      <c r="K113" s="162"/>
      <c r="L113" s="6"/>
      <c r="M113" s="6"/>
      <c r="N113" s="1"/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03" t="s">
        <v>16</v>
      </c>
      <c r="B114" s="104" t="s">
        <v>569</v>
      </c>
      <c r="C114" s="104"/>
      <c r="D114" s="105" t="s">
        <v>582</v>
      </c>
      <c r="E114" s="104" t="s">
        <v>583</v>
      </c>
      <c r="F114" s="104" t="s">
        <v>584</v>
      </c>
      <c r="G114" s="104" t="s">
        <v>638</v>
      </c>
      <c r="H114" s="104" t="s">
        <v>639</v>
      </c>
      <c r="I114" s="104" t="s">
        <v>587</v>
      </c>
      <c r="J114" s="191" t="s">
        <v>588</v>
      </c>
      <c r="K114" s="104" t="s">
        <v>589</v>
      </c>
      <c r="L114" s="104" t="s">
        <v>640</v>
      </c>
      <c r="M114" s="104" t="s">
        <v>592</v>
      </c>
      <c r="N114" s="105" t="s">
        <v>593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92">
        <v>1</v>
      </c>
      <c r="B115" s="193">
        <v>41579</v>
      </c>
      <c r="C115" s="193"/>
      <c r="D115" s="194" t="s">
        <v>641</v>
      </c>
      <c r="E115" s="195" t="s">
        <v>595</v>
      </c>
      <c r="F115" s="196">
        <v>82</v>
      </c>
      <c r="G115" s="195" t="s">
        <v>642</v>
      </c>
      <c r="H115" s="195">
        <v>100</v>
      </c>
      <c r="I115" s="197">
        <v>100</v>
      </c>
      <c r="J115" s="198" t="s">
        <v>643</v>
      </c>
      <c r="K115" s="199">
        <f t="shared" ref="K115:K167" si="38">H115-F115</f>
        <v>18</v>
      </c>
      <c r="L115" s="200">
        <f t="shared" ref="L115:L167" si="39">K115/F115</f>
        <v>0.21951219512195122</v>
      </c>
      <c r="M115" s="195" t="s">
        <v>599</v>
      </c>
      <c r="N115" s="201">
        <v>42657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92">
        <v>2</v>
      </c>
      <c r="B116" s="193">
        <v>41794</v>
      </c>
      <c r="C116" s="193"/>
      <c r="D116" s="194" t="s">
        <v>644</v>
      </c>
      <c r="E116" s="195" t="s">
        <v>612</v>
      </c>
      <c r="F116" s="196">
        <v>257</v>
      </c>
      <c r="G116" s="195" t="s">
        <v>642</v>
      </c>
      <c r="H116" s="195">
        <v>300</v>
      </c>
      <c r="I116" s="197">
        <v>300</v>
      </c>
      <c r="J116" s="198" t="s">
        <v>643</v>
      </c>
      <c r="K116" s="199">
        <f t="shared" si="38"/>
        <v>43</v>
      </c>
      <c r="L116" s="200">
        <f t="shared" si="39"/>
        <v>0.16731517509727625</v>
      </c>
      <c r="M116" s="195" t="s">
        <v>599</v>
      </c>
      <c r="N116" s="201">
        <v>41822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92">
        <v>3</v>
      </c>
      <c r="B117" s="193">
        <v>41828</v>
      </c>
      <c r="C117" s="193"/>
      <c r="D117" s="194" t="s">
        <v>645</v>
      </c>
      <c r="E117" s="195" t="s">
        <v>612</v>
      </c>
      <c r="F117" s="196">
        <v>393</v>
      </c>
      <c r="G117" s="195" t="s">
        <v>642</v>
      </c>
      <c r="H117" s="195">
        <v>468</v>
      </c>
      <c r="I117" s="197">
        <v>468</v>
      </c>
      <c r="J117" s="198" t="s">
        <v>643</v>
      </c>
      <c r="K117" s="199">
        <f t="shared" si="38"/>
        <v>75</v>
      </c>
      <c r="L117" s="200">
        <f t="shared" si="39"/>
        <v>0.19083969465648856</v>
      </c>
      <c r="M117" s="195" t="s">
        <v>599</v>
      </c>
      <c r="N117" s="201">
        <v>41863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92">
        <v>4</v>
      </c>
      <c r="B118" s="193">
        <v>41857</v>
      </c>
      <c r="C118" s="193"/>
      <c r="D118" s="194" t="s">
        <v>646</v>
      </c>
      <c r="E118" s="195" t="s">
        <v>612</v>
      </c>
      <c r="F118" s="196">
        <v>205</v>
      </c>
      <c r="G118" s="195" t="s">
        <v>642</v>
      </c>
      <c r="H118" s="195">
        <v>275</v>
      </c>
      <c r="I118" s="197">
        <v>250</v>
      </c>
      <c r="J118" s="198" t="s">
        <v>643</v>
      </c>
      <c r="K118" s="199">
        <f t="shared" si="38"/>
        <v>70</v>
      </c>
      <c r="L118" s="200">
        <f t="shared" si="39"/>
        <v>0.34146341463414637</v>
      </c>
      <c r="M118" s="195" t="s">
        <v>599</v>
      </c>
      <c r="N118" s="201">
        <v>41962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92">
        <v>5</v>
      </c>
      <c r="B119" s="193">
        <v>41886</v>
      </c>
      <c r="C119" s="193"/>
      <c r="D119" s="194" t="s">
        <v>647</v>
      </c>
      <c r="E119" s="195" t="s">
        <v>612</v>
      </c>
      <c r="F119" s="196">
        <v>162</v>
      </c>
      <c r="G119" s="195" t="s">
        <v>642</v>
      </c>
      <c r="H119" s="195">
        <v>190</v>
      </c>
      <c r="I119" s="197">
        <v>190</v>
      </c>
      <c r="J119" s="198" t="s">
        <v>643</v>
      </c>
      <c r="K119" s="199">
        <f t="shared" si="38"/>
        <v>28</v>
      </c>
      <c r="L119" s="200">
        <f t="shared" si="39"/>
        <v>0.1728395061728395</v>
      </c>
      <c r="M119" s="195" t="s">
        <v>599</v>
      </c>
      <c r="N119" s="201">
        <v>42006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2">
        <v>6</v>
      </c>
      <c r="B120" s="193">
        <v>41886</v>
      </c>
      <c r="C120" s="193"/>
      <c r="D120" s="194" t="s">
        <v>648</v>
      </c>
      <c r="E120" s="195" t="s">
        <v>612</v>
      </c>
      <c r="F120" s="196">
        <v>75</v>
      </c>
      <c r="G120" s="195" t="s">
        <v>642</v>
      </c>
      <c r="H120" s="195">
        <v>91.5</v>
      </c>
      <c r="I120" s="197" t="s">
        <v>633</v>
      </c>
      <c r="J120" s="198" t="s">
        <v>649</v>
      </c>
      <c r="K120" s="199">
        <f t="shared" si="38"/>
        <v>16.5</v>
      </c>
      <c r="L120" s="200">
        <f t="shared" si="39"/>
        <v>0.22</v>
      </c>
      <c r="M120" s="195" t="s">
        <v>599</v>
      </c>
      <c r="N120" s="201">
        <v>41954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92">
        <v>7</v>
      </c>
      <c r="B121" s="193">
        <v>41913</v>
      </c>
      <c r="C121" s="193"/>
      <c r="D121" s="194" t="s">
        <v>650</v>
      </c>
      <c r="E121" s="195" t="s">
        <v>612</v>
      </c>
      <c r="F121" s="196">
        <v>850</v>
      </c>
      <c r="G121" s="195" t="s">
        <v>642</v>
      </c>
      <c r="H121" s="195">
        <v>982.5</v>
      </c>
      <c r="I121" s="197">
        <v>1050</v>
      </c>
      <c r="J121" s="198" t="s">
        <v>651</v>
      </c>
      <c r="K121" s="199">
        <f t="shared" si="38"/>
        <v>132.5</v>
      </c>
      <c r="L121" s="200">
        <f t="shared" si="39"/>
        <v>0.15588235294117647</v>
      </c>
      <c r="M121" s="195" t="s">
        <v>599</v>
      </c>
      <c r="N121" s="201">
        <v>42039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92">
        <v>8</v>
      </c>
      <c r="B122" s="193">
        <v>41913</v>
      </c>
      <c r="C122" s="193"/>
      <c r="D122" s="194" t="s">
        <v>652</v>
      </c>
      <c r="E122" s="195" t="s">
        <v>612</v>
      </c>
      <c r="F122" s="196">
        <v>475</v>
      </c>
      <c r="G122" s="195" t="s">
        <v>642</v>
      </c>
      <c r="H122" s="195">
        <v>515</v>
      </c>
      <c r="I122" s="197">
        <v>600</v>
      </c>
      <c r="J122" s="198" t="s">
        <v>653</v>
      </c>
      <c r="K122" s="199">
        <f t="shared" si="38"/>
        <v>40</v>
      </c>
      <c r="L122" s="200">
        <f t="shared" si="39"/>
        <v>8.4210526315789472E-2</v>
      </c>
      <c r="M122" s="195" t="s">
        <v>599</v>
      </c>
      <c r="N122" s="201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92">
        <v>9</v>
      </c>
      <c r="B123" s="193">
        <v>41913</v>
      </c>
      <c r="C123" s="193"/>
      <c r="D123" s="194" t="s">
        <v>654</v>
      </c>
      <c r="E123" s="195" t="s">
        <v>612</v>
      </c>
      <c r="F123" s="196">
        <v>86</v>
      </c>
      <c r="G123" s="195" t="s">
        <v>642</v>
      </c>
      <c r="H123" s="195">
        <v>99</v>
      </c>
      <c r="I123" s="197">
        <v>140</v>
      </c>
      <c r="J123" s="198" t="s">
        <v>655</v>
      </c>
      <c r="K123" s="199">
        <f t="shared" si="38"/>
        <v>13</v>
      </c>
      <c r="L123" s="200">
        <f t="shared" si="39"/>
        <v>0.15116279069767441</v>
      </c>
      <c r="M123" s="195" t="s">
        <v>599</v>
      </c>
      <c r="N123" s="201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92">
        <v>10</v>
      </c>
      <c r="B124" s="193">
        <v>41926</v>
      </c>
      <c r="C124" s="193"/>
      <c r="D124" s="194" t="s">
        <v>656</v>
      </c>
      <c r="E124" s="195" t="s">
        <v>612</v>
      </c>
      <c r="F124" s="196">
        <v>496.6</v>
      </c>
      <c r="G124" s="195" t="s">
        <v>642</v>
      </c>
      <c r="H124" s="195">
        <v>621</v>
      </c>
      <c r="I124" s="197">
        <v>580</v>
      </c>
      <c r="J124" s="198" t="s">
        <v>643</v>
      </c>
      <c r="K124" s="199">
        <f t="shared" si="38"/>
        <v>124.39999999999998</v>
      </c>
      <c r="L124" s="200">
        <f t="shared" si="39"/>
        <v>0.25050342327829234</v>
      </c>
      <c r="M124" s="195" t="s">
        <v>599</v>
      </c>
      <c r="N124" s="201">
        <v>42605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92">
        <v>11</v>
      </c>
      <c r="B125" s="193">
        <v>41926</v>
      </c>
      <c r="C125" s="193"/>
      <c r="D125" s="194" t="s">
        <v>657</v>
      </c>
      <c r="E125" s="195" t="s">
        <v>612</v>
      </c>
      <c r="F125" s="196">
        <v>2481.9</v>
      </c>
      <c r="G125" s="195" t="s">
        <v>642</v>
      </c>
      <c r="H125" s="195">
        <v>2840</v>
      </c>
      <c r="I125" s="197">
        <v>2870</v>
      </c>
      <c r="J125" s="198" t="s">
        <v>658</v>
      </c>
      <c r="K125" s="199">
        <f t="shared" si="38"/>
        <v>358.09999999999991</v>
      </c>
      <c r="L125" s="200">
        <f t="shared" si="39"/>
        <v>0.14428462065353154</v>
      </c>
      <c r="M125" s="195" t="s">
        <v>599</v>
      </c>
      <c r="N125" s="201">
        <v>42017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92">
        <v>12</v>
      </c>
      <c r="B126" s="193">
        <v>41928</v>
      </c>
      <c r="C126" s="193"/>
      <c r="D126" s="194" t="s">
        <v>659</v>
      </c>
      <c r="E126" s="195" t="s">
        <v>612</v>
      </c>
      <c r="F126" s="196">
        <v>84.5</v>
      </c>
      <c r="G126" s="195" t="s">
        <v>642</v>
      </c>
      <c r="H126" s="195">
        <v>93</v>
      </c>
      <c r="I126" s="197">
        <v>110</v>
      </c>
      <c r="J126" s="198" t="s">
        <v>660</v>
      </c>
      <c r="K126" s="199">
        <f t="shared" si="38"/>
        <v>8.5</v>
      </c>
      <c r="L126" s="200">
        <f t="shared" si="39"/>
        <v>0.10059171597633136</v>
      </c>
      <c r="M126" s="195" t="s">
        <v>599</v>
      </c>
      <c r="N126" s="201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92">
        <v>13</v>
      </c>
      <c r="B127" s="193">
        <v>41928</v>
      </c>
      <c r="C127" s="193"/>
      <c r="D127" s="194" t="s">
        <v>661</v>
      </c>
      <c r="E127" s="195" t="s">
        <v>612</v>
      </c>
      <c r="F127" s="196">
        <v>401</v>
      </c>
      <c r="G127" s="195" t="s">
        <v>642</v>
      </c>
      <c r="H127" s="195">
        <v>428</v>
      </c>
      <c r="I127" s="197">
        <v>450</v>
      </c>
      <c r="J127" s="198" t="s">
        <v>662</v>
      </c>
      <c r="K127" s="199">
        <f t="shared" si="38"/>
        <v>27</v>
      </c>
      <c r="L127" s="200">
        <f t="shared" si="39"/>
        <v>6.7331670822942641E-2</v>
      </c>
      <c r="M127" s="195" t="s">
        <v>599</v>
      </c>
      <c r="N127" s="201">
        <v>42020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92">
        <v>14</v>
      </c>
      <c r="B128" s="193">
        <v>41928</v>
      </c>
      <c r="C128" s="193"/>
      <c r="D128" s="194" t="s">
        <v>663</v>
      </c>
      <c r="E128" s="195" t="s">
        <v>612</v>
      </c>
      <c r="F128" s="196">
        <v>101</v>
      </c>
      <c r="G128" s="195" t="s">
        <v>642</v>
      </c>
      <c r="H128" s="195">
        <v>112</v>
      </c>
      <c r="I128" s="197">
        <v>120</v>
      </c>
      <c r="J128" s="198" t="s">
        <v>664</v>
      </c>
      <c r="K128" s="199">
        <f t="shared" si="38"/>
        <v>11</v>
      </c>
      <c r="L128" s="200">
        <f t="shared" si="39"/>
        <v>0.10891089108910891</v>
      </c>
      <c r="M128" s="195" t="s">
        <v>599</v>
      </c>
      <c r="N128" s="201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2">
        <v>15</v>
      </c>
      <c r="B129" s="193">
        <v>41954</v>
      </c>
      <c r="C129" s="193"/>
      <c r="D129" s="194" t="s">
        <v>665</v>
      </c>
      <c r="E129" s="195" t="s">
        <v>612</v>
      </c>
      <c r="F129" s="196">
        <v>59</v>
      </c>
      <c r="G129" s="195" t="s">
        <v>642</v>
      </c>
      <c r="H129" s="195">
        <v>76</v>
      </c>
      <c r="I129" s="197">
        <v>76</v>
      </c>
      <c r="J129" s="198" t="s">
        <v>643</v>
      </c>
      <c r="K129" s="199">
        <f t="shared" si="38"/>
        <v>17</v>
      </c>
      <c r="L129" s="200">
        <f t="shared" si="39"/>
        <v>0.28813559322033899</v>
      </c>
      <c r="M129" s="195" t="s">
        <v>599</v>
      </c>
      <c r="N129" s="201">
        <v>43032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2">
        <v>16</v>
      </c>
      <c r="B130" s="193">
        <v>41954</v>
      </c>
      <c r="C130" s="193"/>
      <c r="D130" s="194" t="s">
        <v>654</v>
      </c>
      <c r="E130" s="195" t="s">
        <v>612</v>
      </c>
      <c r="F130" s="196">
        <v>99</v>
      </c>
      <c r="G130" s="195" t="s">
        <v>642</v>
      </c>
      <c r="H130" s="195">
        <v>120</v>
      </c>
      <c r="I130" s="197">
        <v>120</v>
      </c>
      <c r="J130" s="198" t="s">
        <v>624</v>
      </c>
      <c r="K130" s="199">
        <f t="shared" si="38"/>
        <v>21</v>
      </c>
      <c r="L130" s="200">
        <f t="shared" si="39"/>
        <v>0.21212121212121213</v>
      </c>
      <c r="M130" s="195" t="s">
        <v>599</v>
      </c>
      <c r="N130" s="201">
        <v>41960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2">
        <v>17</v>
      </c>
      <c r="B131" s="193">
        <v>41956</v>
      </c>
      <c r="C131" s="193"/>
      <c r="D131" s="194" t="s">
        <v>666</v>
      </c>
      <c r="E131" s="195" t="s">
        <v>612</v>
      </c>
      <c r="F131" s="196">
        <v>22</v>
      </c>
      <c r="G131" s="195" t="s">
        <v>642</v>
      </c>
      <c r="H131" s="195">
        <v>33.549999999999997</v>
      </c>
      <c r="I131" s="197">
        <v>32</v>
      </c>
      <c r="J131" s="198" t="s">
        <v>667</v>
      </c>
      <c r="K131" s="199">
        <f t="shared" si="38"/>
        <v>11.549999999999997</v>
      </c>
      <c r="L131" s="200">
        <f t="shared" si="39"/>
        <v>0.52499999999999991</v>
      </c>
      <c r="M131" s="195" t="s">
        <v>599</v>
      </c>
      <c r="N131" s="201">
        <v>42188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2">
        <v>18</v>
      </c>
      <c r="B132" s="193">
        <v>41976</v>
      </c>
      <c r="C132" s="193"/>
      <c r="D132" s="194" t="s">
        <v>668</v>
      </c>
      <c r="E132" s="195" t="s">
        <v>612</v>
      </c>
      <c r="F132" s="196">
        <v>440</v>
      </c>
      <c r="G132" s="195" t="s">
        <v>642</v>
      </c>
      <c r="H132" s="195">
        <v>520</v>
      </c>
      <c r="I132" s="197">
        <v>520</v>
      </c>
      <c r="J132" s="198" t="s">
        <v>669</v>
      </c>
      <c r="K132" s="199">
        <f t="shared" si="38"/>
        <v>80</v>
      </c>
      <c r="L132" s="200">
        <f t="shared" si="39"/>
        <v>0.18181818181818182</v>
      </c>
      <c r="M132" s="195" t="s">
        <v>599</v>
      </c>
      <c r="N132" s="201">
        <v>42208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2">
        <v>19</v>
      </c>
      <c r="B133" s="193">
        <v>41976</v>
      </c>
      <c r="C133" s="193"/>
      <c r="D133" s="194" t="s">
        <v>670</v>
      </c>
      <c r="E133" s="195" t="s">
        <v>612</v>
      </c>
      <c r="F133" s="196">
        <v>360</v>
      </c>
      <c r="G133" s="195" t="s">
        <v>642</v>
      </c>
      <c r="H133" s="195">
        <v>427</v>
      </c>
      <c r="I133" s="197">
        <v>425</v>
      </c>
      <c r="J133" s="198" t="s">
        <v>671</v>
      </c>
      <c r="K133" s="199">
        <f t="shared" si="38"/>
        <v>67</v>
      </c>
      <c r="L133" s="200">
        <f t="shared" si="39"/>
        <v>0.18611111111111112</v>
      </c>
      <c r="M133" s="195" t="s">
        <v>599</v>
      </c>
      <c r="N133" s="201">
        <v>42058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2">
        <v>20</v>
      </c>
      <c r="B134" s="193">
        <v>42012</v>
      </c>
      <c r="C134" s="193"/>
      <c r="D134" s="194" t="s">
        <v>672</v>
      </c>
      <c r="E134" s="195" t="s">
        <v>612</v>
      </c>
      <c r="F134" s="196">
        <v>360</v>
      </c>
      <c r="G134" s="195" t="s">
        <v>642</v>
      </c>
      <c r="H134" s="195">
        <v>455</v>
      </c>
      <c r="I134" s="197">
        <v>420</v>
      </c>
      <c r="J134" s="198" t="s">
        <v>673</v>
      </c>
      <c r="K134" s="199">
        <f t="shared" si="38"/>
        <v>95</v>
      </c>
      <c r="L134" s="200">
        <f t="shared" si="39"/>
        <v>0.2638888888888889</v>
      </c>
      <c r="M134" s="195" t="s">
        <v>599</v>
      </c>
      <c r="N134" s="201">
        <v>42024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2">
        <v>21</v>
      </c>
      <c r="B135" s="193">
        <v>42012</v>
      </c>
      <c r="C135" s="193"/>
      <c r="D135" s="194" t="s">
        <v>674</v>
      </c>
      <c r="E135" s="195" t="s">
        <v>612</v>
      </c>
      <c r="F135" s="196">
        <v>130</v>
      </c>
      <c r="G135" s="195"/>
      <c r="H135" s="195">
        <v>175.5</v>
      </c>
      <c r="I135" s="197">
        <v>165</v>
      </c>
      <c r="J135" s="198" t="s">
        <v>675</v>
      </c>
      <c r="K135" s="199">
        <f t="shared" si="38"/>
        <v>45.5</v>
      </c>
      <c r="L135" s="200">
        <f t="shared" si="39"/>
        <v>0.35</v>
      </c>
      <c r="M135" s="195" t="s">
        <v>599</v>
      </c>
      <c r="N135" s="201">
        <v>43088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2">
        <v>22</v>
      </c>
      <c r="B136" s="193">
        <v>42040</v>
      </c>
      <c r="C136" s="193"/>
      <c r="D136" s="194" t="s">
        <v>406</v>
      </c>
      <c r="E136" s="195" t="s">
        <v>595</v>
      </c>
      <c r="F136" s="196">
        <v>98</v>
      </c>
      <c r="G136" s="195"/>
      <c r="H136" s="195">
        <v>120</v>
      </c>
      <c r="I136" s="197">
        <v>120</v>
      </c>
      <c r="J136" s="198" t="s">
        <v>643</v>
      </c>
      <c r="K136" s="199">
        <f t="shared" si="38"/>
        <v>22</v>
      </c>
      <c r="L136" s="200">
        <f t="shared" si="39"/>
        <v>0.22448979591836735</v>
      </c>
      <c r="M136" s="195" t="s">
        <v>599</v>
      </c>
      <c r="N136" s="201">
        <v>42753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2">
        <v>23</v>
      </c>
      <c r="B137" s="193">
        <v>42040</v>
      </c>
      <c r="C137" s="193"/>
      <c r="D137" s="194" t="s">
        <v>676</v>
      </c>
      <c r="E137" s="195" t="s">
        <v>595</v>
      </c>
      <c r="F137" s="196">
        <v>196</v>
      </c>
      <c r="G137" s="195"/>
      <c r="H137" s="195">
        <v>262</v>
      </c>
      <c r="I137" s="197">
        <v>255</v>
      </c>
      <c r="J137" s="198" t="s">
        <v>643</v>
      </c>
      <c r="K137" s="199">
        <f t="shared" si="38"/>
        <v>66</v>
      </c>
      <c r="L137" s="200">
        <f t="shared" si="39"/>
        <v>0.33673469387755101</v>
      </c>
      <c r="M137" s="195" t="s">
        <v>599</v>
      </c>
      <c r="N137" s="201">
        <v>42599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2">
        <v>24</v>
      </c>
      <c r="B138" s="203">
        <v>42067</v>
      </c>
      <c r="C138" s="203"/>
      <c r="D138" s="204" t="s">
        <v>405</v>
      </c>
      <c r="E138" s="205" t="s">
        <v>595</v>
      </c>
      <c r="F138" s="206">
        <v>235</v>
      </c>
      <c r="G138" s="206"/>
      <c r="H138" s="207">
        <v>77</v>
      </c>
      <c r="I138" s="207" t="s">
        <v>677</v>
      </c>
      <c r="J138" s="208" t="s">
        <v>678</v>
      </c>
      <c r="K138" s="209">
        <f t="shared" si="38"/>
        <v>-158</v>
      </c>
      <c r="L138" s="210">
        <f t="shared" si="39"/>
        <v>-0.67234042553191486</v>
      </c>
      <c r="M138" s="206" t="s">
        <v>613</v>
      </c>
      <c r="N138" s="203">
        <v>43522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2">
        <v>25</v>
      </c>
      <c r="B139" s="193">
        <v>42067</v>
      </c>
      <c r="C139" s="193"/>
      <c r="D139" s="194" t="s">
        <v>679</v>
      </c>
      <c r="E139" s="195" t="s">
        <v>595</v>
      </c>
      <c r="F139" s="196">
        <v>185</v>
      </c>
      <c r="G139" s="195"/>
      <c r="H139" s="195">
        <v>224</v>
      </c>
      <c r="I139" s="197" t="s">
        <v>680</v>
      </c>
      <c r="J139" s="198" t="s">
        <v>643</v>
      </c>
      <c r="K139" s="199">
        <f t="shared" si="38"/>
        <v>39</v>
      </c>
      <c r="L139" s="200">
        <f t="shared" si="39"/>
        <v>0.21081081081081082</v>
      </c>
      <c r="M139" s="195" t="s">
        <v>599</v>
      </c>
      <c r="N139" s="201">
        <v>42647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2">
        <v>26</v>
      </c>
      <c r="B140" s="203">
        <v>42090</v>
      </c>
      <c r="C140" s="203"/>
      <c r="D140" s="211" t="s">
        <v>681</v>
      </c>
      <c r="E140" s="206" t="s">
        <v>595</v>
      </c>
      <c r="F140" s="206">
        <v>49.5</v>
      </c>
      <c r="G140" s="207"/>
      <c r="H140" s="207">
        <v>15.85</v>
      </c>
      <c r="I140" s="207">
        <v>67</v>
      </c>
      <c r="J140" s="208" t="s">
        <v>682</v>
      </c>
      <c r="K140" s="207">
        <f t="shared" si="38"/>
        <v>-33.65</v>
      </c>
      <c r="L140" s="212">
        <f t="shared" si="39"/>
        <v>-0.67979797979797973</v>
      </c>
      <c r="M140" s="206" t="s">
        <v>613</v>
      </c>
      <c r="N140" s="213">
        <v>43627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2">
        <v>27</v>
      </c>
      <c r="B141" s="193">
        <v>42093</v>
      </c>
      <c r="C141" s="193"/>
      <c r="D141" s="194" t="s">
        <v>683</v>
      </c>
      <c r="E141" s="195" t="s">
        <v>595</v>
      </c>
      <c r="F141" s="196">
        <v>183.5</v>
      </c>
      <c r="G141" s="195"/>
      <c r="H141" s="195">
        <v>219</v>
      </c>
      <c r="I141" s="197">
        <v>218</v>
      </c>
      <c r="J141" s="198" t="s">
        <v>684</v>
      </c>
      <c r="K141" s="199">
        <f t="shared" si="38"/>
        <v>35.5</v>
      </c>
      <c r="L141" s="200">
        <f t="shared" si="39"/>
        <v>0.19346049046321526</v>
      </c>
      <c r="M141" s="195" t="s">
        <v>599</v>
      </c>
      <c r="N141" s="201">
        <v>42103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2">
        <v>28</v>
      </c>
      <c r="B142" s="193">
        <v>42114</v>
      </c>
      <c r="C142" s="193"/>
      <c r="D142" s="194" t="s">
        <v>685</v>
      </c>
      <c r="E142" s="195" t="s">
        <v>595</v>
      </c>
      <c r="F142" s="196">
        <f>(227+237)/2</f>
        <v>232</v>
      </c>
      <c r="G142" s="195"/>
      <c r="H142" s="195">
        <v>298</v>
      </c>
      <c r="I142" s="197">
        <v>298</v>
      </c>
      <c r="J142" s="198" t="s">
        <v>643</v>
      </c>
      <c r="K142" s="199">
        <f t="shared" si="38"/>
        <v>66</v>
      </c>
      <c r="L142" s="200">
        <f t="shared" si="39"/>
        <v>0.28448275862068967</v>
      </c>
      <c r="M142" s="195" t="s">
        <v>599</v>
      </c>
      <c r="N142" s="201">
        <v>42823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2">
        <v>29</v>
      </c>
      <c r="B143" s="193">
        <v>42128</v>
      </c>
      <c r="C143" s="193"/>
      <c r="D143" s="194" t="s">
        <v>686</v>
      </c>
      <c r="E143" s="195" t="s">
        <v>612</v>
      </c>
      <c r="F143" s="196">
        <v>385</v>
      </c>
      <c r="G143" s="195"/>
      <c r="H143" s="195">
        <f>212.5+331</f>
        <v>543.5</v>
      </c>
      <c r="I143" s="197">
        <v>510</v>
      </c>
      <c r="J143" s="198" t="s">
        <v>687</v>
      </c>
      <c r="K143" s="199">
        <f t="shared" si="38"/>
        <v>158.5</v>
      </c>
      <c r="L143" s="200">
        <f t="shared" si="39"/>
        <v>0.41168831168831171</v>
      </c>
      <c r="M143" s="195" t="s">
        <v>599</v>
      </c>
      <c r="N143" s="201">
        <v>42235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2">
        <v>30</v>
      </c>
      <c r="B144" s="193">
        <v>42128</v>
      </c>
      <c r="C144" s="193"/>
      <c r="D144" s="194" t="s">
        <v>688</v>
      </c>
      <c r="E144" s="195" t="s">
        <v>612</v>
      </c>
      <c r="F144" s="196">
        <v>115.5</v>
      </c>
      <c r="G144" s="195"/>
      <c r="H144" s="195">
        <v>146</v>
      </c>
      <c r="I144" s="197">
        <v>142</v>
      </c>
      <c r="J144" s="198" t="s">
        <v>689</v>
      </c>
      <c r="K144" s="199">
        <f t="shared" si="38"/>
        <v>30.5</v>
      </c>
      <c r="L144" s="200">
        <f t="shared" si="39"/>
        <v>0.26406926406926406</v>
      </c>
      <c r="M144" s="195" t="s">
        <v>599</v>
      </c>
      <c r="N144" s="201">
        <v>42202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2">
        <v>31</v>
      </c>
      <c r="B145" s="193">
        <v>42151</v>
      </c>
      <c r="C145" s="193"/>
      <c r="D145" s="194" t="s">
        <v>543</v>
      </c>
      <c r="E145" s="195" t="s">
        <v>612</v>
      </c>
      <c r="F145" s="196">
        <v>237.5</v>
      </c>
      <c r="G145" s="195"/>
      <c r="H145" s="195">
        <v>279.5</v>
      </c>
      <c r="I145" s="197">
        <v>278</v>
      </c>
      <c r="J145" s="198" t="s">
        <v>643</v>
      </c>
      <c r="K145" s="199">
        <f t="shared" si="38"/>
        <v>42</v>
      </c>
      <c r="L145" s="200">
        <f t="shared" si="39"/>
        <v>0.17684210526315788</v>
      </c>
      <c r="M145" s="195" t="s">
        <v>599</v>
      </c>
      <c r="N145" s="201">
        <v>42222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2">
        <v>32</v>
      </c>
      <c r="B146" s="193">
        <v>42174</v>
      </c>
      <c r="C146" s="193"/>
      <c r="D146" s="194" t="s">
        <v>661</v>
      </c>
      <c r="E146" s="195" t="s">
        <v>595</v>
      </c>
      <c r="F146" s="196">
        <v>340</v>
      </c>
      <c r="G146" s="195"/>
      <c r="H146" s="195">
        <v>448</v>
      </c>
      <c r="I146" s="197">
        <v>448</v>
      </c>
      <c r="J146" s="198" t="s">
        <v>643</v>
      </c>
      <c r="K146" s="199">
        <f t="shared" si="38"/>
        <v>108</v>
      </c>
      <c r="L146" s="200">
        <f t="shared" si="39"/>
        <v>0.31764705882352939</v>
      </c>
      <c r="M146" s="195" t="s">
        <v>599</v>
      </c>
      <c r="N146" s="201">
        <v>43018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2">
        <v>33</v>
      </c>
      <c r="B147" s="193">
        <v>42191</v>
      </c>
      <c r="C147" s="193"/>
      <c r="D147" s="194" t="s">
        <v>690</v>
      </c>
      <c r="E147" s="195" t="s">
        <v>595</v>
      </c>
      <c r="F147" s="196">
        <v>390</v>
      </c>
      <c r="G147" s="195"/>
      <c r="H147" s="195">
        <v>460</v>
      </c>
      <c r="I147" s="197">
        <v>460</v>
      </c>
      <c r="J147" s="198" t="s">
        <v>643</v>
      </c>
      <c r="K147" s="199">
        <f t="shared" si="38"/>
        <v>70</v>
      </c>
      <c r="L147" s="200">
        <f t="shared" si="39"/>
        <v>0.17948717948717949</v>
      </c>
      <c r="M147" s="195" t="s">
        <v>599</v>
      </c>
      <c r="N147" s="201">
        <v>42478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2">
        <v>34</v>
      </c>
      <c r="B148" s="203">
        <v>42195</v>
      </c>
      <c r="C148" s="203"/>
      <c r="D148" s="204" t="s">
        <v>691</v>
      </c>
      <c r="E148" s="205" t="s">
        <v>595</v>
      </c>
      <c r="F148" s="206">
        <v>122.5</v>
      </c>
      <c r="G148" s="206"/>
      <c r="H148" s="207">
        <v>61</v>
      </c>
      <c r="I148" s="207">
        <v>172</v>
      </c>
      <c r="J148" s="208" t="s">
        <v>692</v>
      </c>
      <c r="K148" s="209">
        <f t="shared" si="38"/>
        <v>-61.5</v>
      </c>
      <c r="L148" s="210">
        <f t="shared" si="39"/>
        <v>-0.50204081632653064</v>
      </c>
      <c r="M148" s="206" t="s">
        <v>613</v>
      </c>
      <c r="N148" s="203">
        <v>43333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2">
        <v>35</v>
      </c>
      <c r="B149" s="193">
        <v>42219</v>
      </c>
      <c r="C149" s="193"/>
      <c r="D149" s="194" t="s">
        <v>693</v>
      </c>
      <c r="E149" s="195" t="s">
        <v>595</v>
      </c>
      <c r="F149" s="196">
        <v>297.5</v>
      </c>
      <c r="G149" s="195"/>
      <c r="H149" s="195">
        <v>350</v>
      </c>
      <c r="I149" s="197">
        <v>360</v>
      </c>
      <c r="J149" s="198" t="s">
        <v>694</v>
      </c>
      <c r="K149" s="199">
        <f t="shared" si="38"/>
        <v>52.5</v>
      </c>
      <c r="L149" s="200">
        <f t="shared" si="39"/>
        <v>0.17647058823529413</v>
      </c>
      <c r="M149" s="195" t="s">
        <v>599</v>
      </c>
      <c r="N149" s="201">
        <v>42232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2">
        <v>36</v>
      </c>
      <c r="B150" s="193">
        <v>42219</v>
      </c>
      <c r="C150" s="193"/>
      <c r="D150" s="194" t="s">
        <v>695</v>
      </c>
      <c r="E150" s="195" t="s">
        <v>595</v>
      </c>
      <c r="F150" s="196">
        <v>115.5</v>
      </c>
      <c r="G150" s="195"/>
      <c r="H150" s="195">
        <v>149</v>
      </c>
      <c r="I150" s="197">
        <v>140</v>
      </c>
      <c r="J150" s="198" t="s">
        <v>696</v>
      </c>
      <c r="K150" s="199">
        <f t="shared" si="38"/>
        <v>33.5</v>
      </c>
      <c r="L150" s="200">
        <f t="shared" si="39"/>
        <v>0.29004329004329005</v>
      </c>
      <c r="M150" s="195" t="s">
        <v>599</v>
      </c>
      <c r="N150" s="201">
        <v>42740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2">
        <v>37</v>
      </c>
      <c r="B151" s="193">
        <v>42251</v>
      </c>
      <c r="C151" s="193"/>
      <c r="D151" s="194" t="s">
        <v>543</v>
      </c>
      <c r="E151" s="195" t="s">
        <v>595</v>
      </c>
      <c r="F151" s="196">
        <v>226</v>
      </c>
      <c r="G151" s="195"/>
      <c r="H151" s="195">
        <v>292</v>
      </c>
      <c r="I151" s="197">
        <v>292</v>
      </c>
      <c r="J151" s="198" t="s">
        <v>697</v>
      </c>
      <c r="K151" s="199">
        <f t="shared" si="38"/>
        <v>66</v>
      </c>
      <c r="L151" s="200">
        <f t="shared" si="39"/>
        <v>0.29203539823008851</v>
      </c>
      <c r="M151" s="195" t="s">
        <v>599</v>
      </c>
      <c r="N151" s="201">
        <v>42286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2">
        <v>38</v>
      </c>
      <c r="B152" s="193">
        <v>42254</v>
      </c>
      <c r="C152" s="193"/>
      <c r="D152" s="194" t="s">
        <v>685</v>
      </c>
      <c r="E152" s="195" t="s">
        <v>595</v>
      </c>
      <c r="F152" s="196">
        <v>232.5</v>
      </c>
      <c r="G152" s="195"/>
      <c r="H152" s="195">
        <v>312.5</v>
      </c>
      <c r="I152" s="197">
        <v>310</v>
      </c>
      <c r="J152" s="198" t="s">
        <v>643</v>
      </c>
      <c r="K152" s="199">
        <f t="shared" si="38"/>
        <v>80</v>
      </c>
      <c r="L152" s="200">
        <f t="shared" si="39"/>
        <v>0.34408602150537637</v>
      </c>
      <c r="M152" s="195" t="s">
        <v>599</v>
      </c>
      <c r="N152" s="201">
        <v>42823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2">
        <v>39</v>
      </c>
      <c r="B153" s="193">
        <v>42268</v>
      </c>
      <c r="C153" s="193"/>
      <c r="D153" s="194" t="s">
        <v>698</v>
      </c>
      <c r="E153" s="195" t="s">
        <v>595</v>
      </c>
      <c r="F153" s="196">
        <v>196.5</v>
      </c>
      <c r="G153" s="195"/>
      <c r="H153" s="195">
        <v>238</v>
      </c>
      <c r="I153" s="197">
        <v>238</v>
      </c>
      <c r="J153" s="198" t="s">
        <v>697</v>
      </c>
      <c r="K153" s="199">
        <f t="shared" si="38"/>
        <v>41.5</v>
      </c>
      <c r="L153" s="200">
        <f t="shared" si="39"/>
        <v>0.21119592875318066</v>
      </c>
      <c r="M153" s="195" t="s">
        <v>599</v>
      </c>
      <c r="N153" s="201">
        <v>42291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2">
        <v>40</v>
      </c>
      <c r="B154" s="193">
        <v>42271</v>
      </c>
      <c r="C154" s="193"/>
      <c r="D154" s="194" t="s">
        <v>641</v>
      </c>
      <c r="E154" s="195" t="s">
        <v>595</v>
      </c>
      <c r="F154" s="196">
        <v>65</v>
      </c>
      <c r="G154" s="195"/>
      <c r="H154" s="195">
        <v>82</v>
      </c>
      <c r="I154" s="197">
        <v>82</v>
      </c>
      <c r="J154" s="198" t="s">
        <v>697</v>
      </c>
      <c r="K154" s="199">
        <f t="shared" si="38"/>
        <v>17</v>
      </c>
      <c r="L154" s="200">
        <f t="shared" si="39"/>
        <v>0.26153846153846155</v>
      </c>
      <c r="M154" s="195" t="s">
        <v>599</v>
      </c>
      <c r="N154" s="201">
        <v>42578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2">
        <v>41</v>
      </c>
      <c r="B155" s="193">
        <v>42291</v>
      </c>
      <c r="C155" s="193"/>
      <c r="D155" s="194" t="s">
        <v>699</v>
      </c>
      <c r="E155" s="195" t="s">
        <v>595</v>
      </c>
      <c r="F155" s="196">
        <v>144</v>
      </c>
      <c r="G155" s="195"/>
      <c r="H155" s="195">
        <v>182.5</v>
      </c>
      <c r="I155" s="197">
        <v>181</v>
      </c>
      <c r="J155" s="198" t="s">
        <v>697</v>
      </c>
      <c r="K155" s="199">
        <f t="shared" si="38"/>
        <v>38.5</v>
      </c>
      <c r="L155" s="200">
        <f t="shared" si="39"/>
        <v>0.2673611111111111</v>
      </c>
      <c r="M155" s="195" t="s">
        <v>599</v>
      </c>
      <c r="N155" s="201">
        <v>42817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2">
        <v>42</v>
      </c>
      <c r="B156" s="193">
        <v>42291</v>
      </c>
      <c r="C156" s="193"/>
      <c r="D156" s="194" t="s">
        <v>700</v>
      </c>
      <c r="E156" s="195" t="s">
        <v>595</v>
      </c>
      <c r="F156" s="196">
        <v>264</v>
      </c>
      <c r="G156" s="195"/>
      <c r="H156" s="195">
        <v>311</v>
      </c>
      <c r="I156" s="197">
        <v>311</v>
      </c>
      <c r="J156" s="198" t="s">
        <v>697</v>
      </c>
      <c r="K156" s="199">
        <f t="shared" si="38"/>
        <v>47</v>
      </c>
      <c r="L156" s="200">
        <f t="shared" si="39"/>
        <v>0.17803030303030304</v>
      </c>
      <c r="M156" s="195" t="s">
        <v>599</v>
      </c>
      <c r="N156" s="201">
        <v>42604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2">
        <v>43</v>
      </c>
      <c r="B157" s="193">
        <v>42318</v>
      </c>
      <c r="C157" s="193"/>
      <c r="D157" s="194" t="s">
        <v>701</v>
      </c>
      <c r="E157" s="195" t="s">
        <v>612</v>
      </c>
      <c r="F157" s="196">
        <v>549.5</v>
      </c>
      <c r="G157" s="195"/>
      <c r="H157" s="195">
        <v>630</v>
      </c>
      <c r="I157" s="197">
        <v>630</v>
      </c>
      <c r="J157" s="198" t="s">
        <v>697</v>
      </c>
      <c r="K157" s="199">
        <f t="shared" si="38"/>
        <v>80.5</v>
      </c>
      <c r="L157" s="200">
        <f t="shared" si="39"/>
        <v>0.1464968152866242</v>
      </c>
      <c r="M157" s="195" t="s">
        <v>599</v>
      </c>
      <c r="N157" s="201">
        <v>42419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92">
        <v>44</v>
      </c>
      <c r="B158" s="193">
        <v>42342</v>
      </c>
      <c r="C158" s="193"/>
      <c r="D158" s="194" t="s">
        <v>702</v>
      </c>
      <c r="E158" s="195" t="s">
        <v>595</v>
      </c>
      <c r="F158" s="196">
        <v>1027.5</v>
      </c>
      <c r="G158" s="195"/>
      <c r="H158" s="195">
        <v>1315</v>
      </c>
      <c r="I158" s="197">
        <v>1250</v>
      </c>
      <c r="J158" s="198" t="s">
        <v>697</v>
      </c>
      <c r="K158" s="199">
        <f t="shared" si="38"/>
        <v>287.5</v>
      </c>
      <c r="L158" s="200">
        <f t="shared" si="39"/>
        <v>0.27980535279805352</v>
      </c>
      <c r="M158" s="195" t="s">
        <v>599</v>
      </c>
      <c r="N158" s="201">
        <v>43244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2">
        <v>45</v>
      </c>
      <c r="B159" s="193">
        <v>42367</v>
      </c>
      <c r="C159" s="193"/>
      <c r="D159" s="194" t="s">
        <v>703</v>
      </c>
      <c r="E159" s="195" t="s">
        <v>595</v>
      </c>
      <c r="F159" s="196">
        <v>465</v>
      </c>
      <c r="G159" s="195"/>
      <c r="H159" s="195">
        <v>540</v>
      </c>
      <c r="I159" s="197">
        <v>540</v>
      </c>
      <c r="J159" s="198" t="s">
        <v>697</v>
      </c>
      <c r="K159" s="199">
        <f t="shared" si="38"/>
        <v>75</v>
      </c>
      <c r="L159" s="200">
        <f t="shared" si="39"/>
        <v>0.16129032258064516</v>
      </c>
      <c r="M159" s="195" t="s">
        <v>599</v>
      </c>
      <c r="N159" s="201">
        <v>42530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2">
        <v>46</v>
      </c>
      <c r="B160" s="193">
        <v>42380</v>
      </c>
      <c r="C160" s="193"/>
      <c r="D160" s="194" t="s">
        <v>406</v>
      </c>
      <c r="E160" s="195" t="s">
        <v>612</v>
      </c>
      <c r="F160" s="196">
        <v>81</v>
      </c>
      <c r="G160" s="195"/>
      <c r="H160" s="195">
        <v>110</v>
      </c>
      <c r="I160" s="197">
        <v>110</v>
      </c>
      <c r="J160" s="198" t="s">
        <v>697</v>
      </c>
      <c r="K160" s="199">
        <f t="shared" si="38"/>
        <v>29</v>
      </c>
      <c r="L160" s="200">
        <f t="shared" si="39"/>
        <v>0.35802469135802467</v>
      </c>
      <c r="M160" s="195" t="s">
        <v>599</v>
      </c>
      <c r="N160" s="201">
        <v>42745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2">
        <v>47</v>
      </c>
      <c r="B161" s="193">
        <v>42382</v>
      </c>
      <c r="C161" s="193"/>
      <c r="D161" s="194" t="s">
        <v>704</v>
      </c>
      <c r="E161" s="195" t="s">
        <v>612</v>
      </c>
      <c r="F161" s="196">
        <v>417.5</v>
      </c>
      <c r="G161" s="195"/>
      <c r="H161" s="195">
        <v>547</v>
      </c>
      <c r="I161" s="197">
        <v>535</v>
      </c>
      <c r="J161" s="198" t="s">
        <v>697</v>
      </c>
      <c r="K161" s="199">
        <f t="shared" si="38"/>
        <v>129.5</v>
      </c>
      <c r="L161" s="200">
        <f t="shared" si="39"/>
        <v>0.31017964071856285</v>
      </c>
      <c r="M161" s="195" t="s">
        <v>599</v>
      </c>
      <c r="N161" s="201">
        <v>42578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2">
        <v>48</v>
      </c>
      <c r="B162" s="193">
        <v>42408</v>
      </c>
      <c r="C162" s="193"/>
      <c r="D162" s="194" t="s">
        <v>705</v>
      </c>
      <c r="E162" s="195" t="s">
        <v>595</v>
      </c>
      <c r="F162" s="196">
        <v>650</v>
      </c>
      <c r="G162" s="195"/>
      <c r="H162" s="195">
        <v>800</v>
      </c>
      <c r="I162" s="197">
        <v>800</v>
      </c>
      <c r="J162" s="198" t="s">
        <v>697</v>
      </c>
      <c r="K162" s="199">
        <f t="shared" si="38"/>
        <v>150</v>
      </c>
      <c r="L162" s="200">
        <f t="shared" si="39"/>
        <v>0.23076923076923078</v>
      </c>
      <c r="M162" s="195" t="s">
        <v>599</v>
      </c>
      <c r="N162" s="201">
        <v>43154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2">
        <v>49</v>
      </c>
      <c r="B163" s="193">
        <v>42433</v>
      </c>
      <c r="C163" s="193"/>
      <c r="D163" s="194" t="s">
        <v>238</v>
      </c>
      <c r="E163" s="195" t="s">
        <v>595</v>
      </c>
      <c r="F163" s="196">
        <v>437.5</v>
      </c>
      <c r="G163" s="195"/>
      <c r="H163" s="195">
        <v>504.5</v>
      </c>
      <c r="I163" s="197">
        <v>522</v>
      </c>
      <c r="J163" s="198" t="s">
        <v>706</v>
      </c>
      <c r="K163" s="199">
        <f t="shared" si="38"/>
        <v>67</v>
      </c>
      <c r="L163" s="200">
        <f t="shared" si="39"/>
        <v>0.15314285714285714</v>
      </c>
      <c r="M163" s="195" t="s">
        <v>599</v>
      </c>
      <c r="N163" s="201">
        <v>42480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2">
        <v>50</v>
      </c>
      <c r="B164" s="193">
        <v>42438</v>
      </c>
      <c r="C164" s="193"/>
      <c r="D164" s="194" t="s">
        <v>707</v>
      </c>
      <c r="E164" s="195" t="s">
        <v>595</v>
      </c>
      <c r="F164" s="196">
        <v>189.5</v>
      </c>
      <c r="G164" s="195"/>
      <c r="H164" s="195">
        <v>218</v>
      </c>
      <c r="I164" s="197">
        <v>218</v>
      </c>
      <c r="J164" s="198" t="s">
        <v>697</v>
      </c>
      <c r="K164" s="199">
        <f t="shared" si="38"/>
        <v>28.5</v>
      </c>
      <c r="L164" s="200">
        <f t="shared" si="39"/>
        <v>0.15039577836411611</v>
      </c>
      <c r="M164" s="195" t="s">
        <v>599</v>
      </c>
      <c r="N164" s="201">
        <v>43034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2">
        <v>51</v>
      </c>
      <c r="B165" s="203">
        <v>42471</v>
      </c>
      <c r="C165" s="203"/>
      <c r="D165" s="211" t="s">
        <v>708</v>
      </c>
      <c r="E165" s="206" t="s">
        <v>595</v>
      </c>
      <c r="F165" s="206">
        <v>36.5</v>
      </c>
      <c r="G165" s="207"/>
      <c r="H165" s="207">
        <v>15.85</v>
      </c>
      <c r="I165" s="207">
        <v>60</v>
      </c>
      <c r="J165" s="208" t="s">
        <v>709</v>
      </c>
      <c r="K165" s="209">
        <f t="shared" si="38"/>
        <v>-20.65</v>
      </c>
      <c r="L165" s="210">
        <f t="shared" si="39"/>
        <v>-0.5657534246575342</v>
      </c>
      <c r="M165" s="206" t="s">
        <v>613</v>
      </c>
      <c r="N165" s="214">
        <v>43627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2">
        <v>52</v>
      </c>
      <c r="B166" s="193">
        <v>42472</v>
      </c>
      <c r="C166" s="193"/>
      <c r="D166" s="194" t="s">
        <v>710</v>
      </c>
      <c r="E166" s="195" t="s">
        <v>595</v>
      </c>
      <c r="F166" s="196">
        <v>93</v>
      </c>
      <c r="G166" s="195"/>
      <c r="H166" s="195">
        <v>149</v>
      </c>
      <c r="I166" s="197">
        <v>140</v>
      </c>
      <c r="J166" s="198" t="s">
        <v>711</v>
      </c>
      <c r="K166" s="199">
        <f t="shared" si="38"/>
        <v>56</v>
      </c>
      <c r="L166" s="200">
        <f t="shared" si="39"/>
        <v>0.60215053763440862</v>
      </c>
      <c r="M166" s="195" t="s">
        <v>599</v>
      </c>
      <c r="N166" s="201">
        <v>42740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2">
        <v>53</v>
      </c>
      <c r="B167" s="193">
        <v>42472</v>
      </c>
      <c r="C167" s="193"/>
      <c r="D167" s="194" t="s">
        <v>712</v>
      </c>
      <c r="E167" s="195" t="s">
        <v>595</v>
      </c>
      <c r="F167" s="196">
        <v>130</v>
      </c>
      <c r="G167" s="195"/>
      <c r="H167" s="195">
        <v>150</v>
      </c>
      <c r="I167" s="197" t="s">
        <v>713</v>
      </c>
      <c r="J167" s="198" t="s">
        <v>697</v>
      </c>
      <c r="K167" s="199">
        <f t="shared" si="38"/>
        <v>20</v>
      </c>
      <c r="L167" s="200">
        <f t="shared" si="39"/>
        <v>0.15384615384615385</v>
      </c>
      <c r="M167" s="195" t="s">
        <v>599</v>
      </c>
      <c r="N167" s="201">
        <v>42564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2">
        <v>54</v>
      </c>
      <c r="B168" s="193">
        <v>42473</v>
      </c>
      <c r="C168" s="193"/>
      <c r="D168" s="194" t="s">
        <v>714</v>
      </c>
      <c r="E168" s="195" t="s">
        <v>595</v>
      </c>
      <c r="F168" s="196">
        <v>196</v>
      </c>
      <c r="G168" s="195"/>
      <c r="H168" s="195">
        <v>299</v>
      </c>
      <c r="I168" s="197">
        <v>299</v>
      </c>
      <c r="J168" s="198" t="s">
        <v>697</v>
      </c>
      <c r="K168" s="199">
        <v>103</v>
      </c>
      <c r="L168" s="200">
        <v>0.52551020408163296</v>
      </c>
      <c r="M168" s="195" t="s">
        <v>599</v>
      </c>
      <c r="N168" s="201">
        <v>42620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2">
        <v>55</v>
      </c>
      <c r="B169" s="193">
        <v>42473</v>
      </c>
      <c r="C169" s="193"/>
      <c r="D169" s="194" t="s">
        <v>715</v>
      </c>
      <c r="E169" s="195" t="s">
        <v>595</v>
      </c>
      <c r="F169" s="196">
        <v>88</v>
      </c>
      <c r="G169" s="195"/>
      <c r="H169" s="195">
        <v>103</v>
      </c>
      <c r="I169" s="197">
        <v>103</v>
      </c>
      <c r="J169" s="198" t="s">
        <v>697</v>
      </c>
      <c r="K169" s="199">
        <v>15</v>
      </c>
      <c r="L169" s="200">
        <v>0.170454545454545</v>
      </c>
      <c r="M169" s="195" t="s">
        <v>599</v>
      </c>
      <c r="N169" s="201">
        <v>42530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2">
        <v>56</v>
      </c>
      <c r="B170" s="193">
        <v>42492</v>
      </c>
      <c r="C170" s="193"/>
      <c r="D170" s="194" t="s">
        <v>716</v>
      </c>
      <c r="E170" s="195" t="s">
        <v>595</v>
      </c>
      <c r="F170" s="196">
        <v>127.5</v>
      </c>
      <c r="G170" s="195"/>
      <c r="H170" s="195">
        <v>148</v>
      </c>
      <c r="I170" s="197" t="s">
        <v>717</v>
      </c>
      <c r="J170" s="198" t="s">
        <v>697</v>
      </c>
      <c r="K170" s="199">
        <f t="shared" ref="K170:K174" si="40">H170-F170</f>
        <v>20.5</v>
      </c>
      <c r="L170" s="200">
        <f t="shared" ref="L170:L174" si="41">K170/F170</f>
        <v>0.16078431372549021</v>
      </c>
      <c r="M170" s="195" t="s">
        <v>599</v>
      </c>
      <c r="N170" s="201">
        <v>42564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2">
        <v>57</v>
      </c>
      <c r="B171" s="193">
        <v>42493</v>
      </c>
      <c r="C171" s="193"/>
      <c r="D171" s="194" t="s">
        <v>718</v>
      </c>
      <c r="E171" s="195" t="s">
        <v>595</v>
      </c>
      <c r="F171" s="196">
        <v>675</v>
      </c>
      <c r="G171" s="195"/>
      <c r="H171" s="195">
        <v>815</v>
      </c>
      <c r="I171" s="197" t="s">
        <v>719</v>
      </c>
      <c r="J171" s="198" t="s">
        <v>697</v>
      </c>
      <c r="K171" s="199">
        <f t="shared" si="40"/>
        <v>140</v>
      </c>
      <c r="L171" s="200">
        <f t="shared" si="41"/>
        <v>0.2074074074074074</v>
      </c>
      <c r="M171" s="195" t="s">
        <v>599</v>
      </c>
      <c r="N171" s="201">
        <v>43154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2">
        <v>58</v>
      </c>
      <c r="B172" s="203">
        <v>42522</v>
      </c>
      <c r="C172" s="203"/>
      <c r="D172" s="204" t="s">
        <v>720</v>
      </c>
      <c r="E172" s="205" t="s">
        <v>595</v>
      </c>
      <c r="F172" s="206">
        <v>500</v>
      </c>
      <c r="G172" s="206"/>
      <c r="H172" s="207">
        <v>232.5</v>
      </c>
      <c r="I172" s="207" t="s">
        <v>721</v>
      </c>
      <c r="J172" s="208" t="s">
        <v>722</v>
      </c>
      <c r="K172" s="209">
        <f t="shared" si="40"/>
        <v>-267.5</v>
      </c>
      <c r="L172" s="210">
        <f t="shared" si="41"/>
        <v>-0.53500000000000003</v>
      </c>
      <c r="M172" s="206" t="s">
        <v>613</v>
      </c>
      <c r="N172" s="203">
        <v>43735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2">
        <v>59</v>
      </c>
      <c r="B173" s="193">
        <v>42527</v>
      </c>
      <c r="C173" s="193"/>
      <c r="D173" s="194" t="s">
        <v>545</v>
      </c>
      <c r="E173" s="195" t="s">
        <v>595</v>
      </c>
      <c r="F173" s="196">
        <v>110</v>
      </c>
      <c r="G173" s="195"/>
      <c r="H173" s="195">
        <v>126.5</v>
      </c>
      <c r="I173" s="197">
        <v>125</v>
      </c>
      <c r="J173" s="198" t="s">
        <v>649</v>
      </c>
      <c r="K173" s="199">
        <f t="shared" si="40"/>
        <v>16.5</v>
      </c>
      <c r="L173" s="200">
        <f t="shared" si="41"/>
        <v>0.15</v>
      </c>
      <c r="M173" s="195" t="s">
        <v>599</v>
      </c>
      <c r="N173" s="201">
        <v>42552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2">
        <v>60</v>
      </c>
      <c r="B174" s="193">
        <v>42538</v>
      </c>
      <c r="C174" s="193"/>
      <c r="D174" s="194" t="s">
        <v>723</v>
      </c>
      <c r="E174" s="195" t="s">
        <v>595</v>
      </c>
      <c r="F174" s="196">
        <v>44</v>
      </c>
      <c r="G174" s="195"/>
      <c r="H174" s="195">
        <v>69.5</v>
      </c>
      <c r="I174" s="197">
        <v>69.5</v>
      </c>
      <c r="J174" s="198" t="s">
        <v>724</v>
      </c>
      <c r="K174" s="199">
        <f t="shared" si="40"/>
        <v>25.5</v>
      </c>
      <c r="L174" s="200">
        <f t="shared" si="41"/>
        <v>0.57954545454545459</v>
      </c>
      <c r="M174" s="195" t="s">
        <v>599</v>
      </c>
      <c r="N174" s="201">
        <v>42977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2">
        <v>61</v>
      </c>
      <c r="B175" s="193">
        <v>42549</v>
      </c>
      <c r="C175" s="193"/>
      <c r="D175" s="194" t="s">
        <v>725</v>
      </c>
      <c r="E175" s="195" t="s">
        <v>595</v>
      </c>
      <c r="F175" s="196">
        <v>262.5</v>
      </c>
      <c r="G175" s="195"/>
      <c r="H175" s="195">
        <v>340</v>
      </c>
      <c r="I175" s="197">
        <v>333</v>
      </c>
      <c r="J175" s="198" t="s">
        <v>726</v>
      </c>
      <c r="K175" s="199">
        <v>77.5</v>
      </c>
      <c r="L175" s="200">
        <v>0.29523809523809502</v>
      </c>
      <c r="M175" s="195" t="s">
        <v>599</v>
      </c>
      <c r="N175" s="201">
        <v>43017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2">
        <v>62</v>
      </c>
      <c r="B176" s="193">
        <v>42549</v>
      </c>
      <c r="C176" s="193"/>
      <c r="D176" s="194" t="s">
        <v>727</v>
      </c>
      <c r="E176" s="195" t="s">
        <v>595</v>
      </c>
      <c r="F176" s="196">
        <v>840</v>
      </c>
      <c r="G176" s="195"/>
      <c r="H176" s="195">
        <v>1230</v>
      </c>
      <c r="I176" s="197">
        <v>1230</v>
      </c>
      <c r="J176" s="198" t="s">
        <v>697</v>
      </c>
      <c r="K176" s="199">
        <v>390</v>
      </c>
      <c r="L176" s="200">
        <v>0.46428571428571402</v>
      </c>
      <c r="M176" s="195" t="s">
        <v>599</v>
      </c>
      <c r="N176" s="201">
        <v>42649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15">
        <v>63</v>
      </c>
      <c r="B177" s="216">
        <v>42556</v>
      </c>
      <c r="C177" s="216"/>
      <c r="D177" s="217" t="s">
        <v>728</v>
      </c>
      <c r="E177" s="218" t="s">
        <v>595</v>
      </c>
      <c r="F177" s="218">
        <v>395</v>
      </c>
      <c r="G177" s="219"/>
      <c r="H177" s="219">
        <f>(468.5+342.5)/2</f>
        <v>405.5</v>
      </c>
      <c r="I177" s="219">
        <v>510</v>
      </c>
      <c r="J177" s="220" t="s">
        <v>729</v>
      </c>
      <c r="K177" s="221">
        <f t="shared" ref="K177:K183" si="42">H177-F177</f>
        <v>10.5</v>
      </c>
      <c r="L177" s="222">
        <f t="shared" ref="L177:L183" si="43">K177/F177</f>
        <v>2.6582278481012658E-2</v>
      </c>
      <c r="M177" s="218" t="s">
        <v>623</v>
      </c>
      <c r="N177" s="216">
        <v>43606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2">
        <v>64</v>
      </c>
      <c r="B178" s="203">
        <v>42584</v>
      </c>
      <c r="C178" s="203"/>
      <c r="D178" s="204" t="s">
        <v>730</v>
      </c>
      <c r="E178" s="205" t="s">
        <v>612</v>
      </c>
      <c r="F178" s="206">
        <f>169.5-12.8</f>
        <v>156.69999999999999</v>
      </c>
      <c r="G178" s="206"/>
      <c r="H178" s="207">
        <v>77</v>
      </c>
      <c r="I178" s="207" t="s">
        <v>731</v>
      </c>
      <c r="J178" s="208" t="s">
        <v>732</v>
      </c>
      <c r="K178" s="209">
        <f t="shared" si="42"/>
        <v>-79.699999999999989</v>
      </c>
      <c r="L178" s="210">
        <f t="shared" si="43"/>
        <v>-0.50861518825781749</v>
      </c>
      <c r="M178" s="206" t="s">
        <v>613</v>
      </c>
      <c r="N178" s="203">
        <v>43522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2">
        <v>65</v>
      </c>
      <c r="B179" s="203">
        <v>42586</v>
      </c>
      <c r="C179" s="203"/>
      <c r="D179" s="204" t="s">
        <v>733</v>
      </c>
      <c r="E179" s="205" t="s">
        <v>595</v>
      </c>
      <c r="F179" s="206">
        <v>400</v>
      </c>
      <c r="G179" s="206"/>
      <c r="H179" s="207">
        <v>305</v>
      </c>
      <c r="I179" s="207">
        <v>475</v>
      </c>
      <c r="J179" s="208" t="s">
        <v>734</v>
      </c>
      <c r="K179" s="209">
        <f t="shared" si="42"/>
        <v>-95</v>
      </c>
      <c r="L179" s="210">
        <f t="shared" si="43"/>
        <v>-0.23749999999999999</v>
      </c>
      <c r="M179" s="206" t="s">
        <v>613</v>
      </c>
      <c r="N179" s="203">
        <v>43606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2">
        <v>66</v>
      </c>
      <c r="B180" s="193">
        <v>42593</v>
      </c>
      <c r="C180" s="193"/>
      <c r="D180" s="194" t="s">
        <v>735</v>
      </c>
      <c r="E180" s="195" t="s">
        <v>595</v>
      </c>
      <c r="F180" s="196">
        <v>86.5</v>
      </c>
      <c r="G180" s="195"/>
      <c r="H180" s="195">
        <v>130</v>
      </c>
      <c r="I180" s="197">
        <v>130</v>
      </c>
      <c r="J180" s="198" t="s">
        <v>736</v>
      </c>
      <c r="K180" s="199">
        <f t="shared" si="42"/>
        <v>43.5</v>
      </c>
      <c r="L180" s="200">
        <f t="shared" si="43"/>
        <v>0.50289017341040465</v>
      </c>
      <c r="M180" s="195" t="s">
        <v>599</v>
      </c>
      <c r="N180" s="201">
        <v>43091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2">
        <v>67</v>
      </c>
      <c r="B181" s="203">
        <v>42600</v>
      </c>
      <c r="C181" s="203"/>
      <c r="D181" s="204" t="s">
        <v>122</v>
      </c>
      <c r="E181" s="205" t="s">
        <v>595</v>
      </c>
      <c r="F181" s="206">
        <v>133.5</v>
      </c>
      <c r="G181" s="206"/>
      <c r="H181" s="207">
        <v>126.5</v>
      </c>
      <c r="I181" s="207">
        <v>178</v>
      </c>
      <c r="J181" s="208" t="s">
        <v>737</v>
      </c>
      <c r="K181" s="209">
        <f t="shared" si="42"/>
        <v>-7</v>
      </c>
      <c r="L181" s="210">
        <f t="shared" si="43"/>
        <v>-5.2434456928838954E-2</v>
      </c>
      <c r="M181" s="206" t="s">
        <v>613</v>
      </c>
      <c r="N181" s="203">
        <v>42615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2">
        <v>68</v>
      </c>
      <c r="B182" s="193">
        <v>42613</v>
      </c>
      <c r="C182" s="193"/>
      <c r="D182" s="194" t="s">
        <v>738</v>
      </c>
      <c r="E182" s="195" t="s">
        <v>595</v>
      </c>
      <c r="F182" s="196">
        <v>560</v>
      </c>
      <c r="G182" s="195"/>
      <c r="H182" s="195">
        <v>725</v>
      </c>
      <c r="I182" s="197">
        <v>725</v>
      </c>
      <c r="J182" s="198" t="s">
        <v>643</v>
      </c>
      <c r="K182" s="199">
        <f t="shared" si="42"/>
        <v>165</v>
      </c>
      <c r="L182" s="200">
        <f t="shared" si="43"/>
        <v>0.29464285714285715</v>
      </c>
      <c r="M182" s="195" t="s">
        <v>599</v>
      </c>
      <c r="N182" s="201">
        <v>42456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2">
        <v>69</v>
      </c>
      <c r="B183" s="193">
        <v>42614</v>
      </c>
      <c r="C183" s="193"/>
      <c r="D183" s="194" t="s">
        <v>739</v>
      </c>
      <c r="E183" s="195" t="s">
        <v>595</v>
      </c>
      <c r="F183" s="196">
        <v>160.5</v>
      </c>
      <c r="G183" s="195"/>
      <c r="H183" s="195">
        <v>210</v>
      </c>
      <c r="I183" s="197">
        <v>210</v>
      </c>
      <c r="J183" s="198" t="s">
        <v>643</v>
      </c>
      <c r="K183" s="199">
        <f t="shared" si="42"/>
        <v>49.5</v>
      </c>
      <c r="L183" s="200">
        <f t="shared" si="43"/>
        <v>0.30841121495327101</v>
      </c>
      <c r="M183" s="195" t="s">
        <v>599</v>
      </c>
      <c r="N183" s="201">
        <v>42871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2">
        <v>70</v>
      </c>
      <c r="B184" s="193">
        <v>42646</v>
      </c>
      <c r="C184" s="193"/>
      <c r="D184" s="194" t="s">
        <v>418</v>
      </c>
      <c r="E184" s="195" t="s">
        <v>595</v>
      </c>
      <c r="F184" s="196">
        <v>430</v>
      </c>
      <c r="G184" s="195"/>
      <c r="H184" s="195">
        <v>596</v>
      </c>
      <c r="I184" s="197">
        <v>575</v>
      </c>
      <c r="J184" s="198" t="s">
        <v>740</v>
      </c>
      <c r="K184" s="199">
        <v>166</v>
      </c>
      <c r="L184" s="200">
        <v>0.38604651162790699</v>
      </c>
      <c r="M184" s="195" t="s">
        <v>599</v>
      </c>
      <c r="N184" s="201">
        <v>42769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2">
        <v>71</v>
      </c>
      <c r="B185" s="193">
        <v>42657</v>
      </c>
      <c r="C185" s="193"/>
      <c r="D185" s="194" t="s">
        <v>741</v>
      </c>
      <c r="E185" s="195" t="s">
        <v>595</v>
      </c>
      <c r="F185" s="196">
        <v>280</v>
      </c>
      <c r="G185" s="195"/>
      <c r="H185" s="195">
        <v>345</v>
      </c>
      <c r="I185" s="197">
        <v>345</v>
      </c>
      <c r="J185" s="198" t="s">
        <v>643</v>
      </c>
      <c r="K185" s="199">
        <f t="shared" ref="K185:K190" si="44">H185-F185</f>
        <v>65</v>
      </c>
      <c r="L185" s="200">
        <f t="shared" ref="L185:L186" si="45">K185/F185</f>
        <v>0.23214285714285715</v>
      </c>
      <c r="M185" s="195" t="s">
        <v>599</v>
      </c>
      <c r="N185" s="201">
        <v>42814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2">
        <v>72</v>
      </c>
      <c r="B186" s="193">
        <v>42657</v>
      </c>
      <c r="C186" s="193"/>
      <c r="D186" s="194" t="s">
        <v>742</v>
      </c>
      <c r="E186" s="195" t="s">
        <v>595</v>
      </c>
      <c r="F186" s="196">
        <v>245</v>
      </c>
      <c r="G186" s="195"/>
      <c r="H186" s="195">
        <v>325.5</v>
      </c>
      <c r="I186" s="197">
        <v>330</v>
      </c>
      <c r="J186" s="198" t="s">
        <v>743</v>
      </c>
      <c r="K186" s="199">
        <f t="shared" si="44"/>
        <v>80.5</v>
      </c>
      <c r="L186" s="200">
        <f t="shared" si="45"/>
        <v>0.32857142857142857</v>
      </c>
      <c r="M186" s="195" t="s">
        <v>599</v>
      </c>
      <c r="N186" s="201">
        <v>42769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2">
        <v>73</v>
      </c>
      <c r="B187" s="193">
        <v>42660</v>
      </c>
      <c r="C187" s="193"/>
      <c r="D187" s="194" t="s">
        <v>744</v>
      </c>
      <c r="E187" s="195" t="s">
        <v>595</v>
      </c>
      <c r="F187" s="196">
        <v>125</v>
      </c>
      <c r="G187" s="195"/>
      <c r="H187" s="195">
        <v>160</v>
      </c>
      <c r="I187" s="197">
        <v>160</v>
      </c>
      <c r="J187" s="198" t="s">
        <v>697</v>
      </c>
      <c r="K187" s="199">
        <f t="shared" si="44"/>
        <v>35</v>
      </c>
      <c r="L187" s="200">
        <v>0.28000000000000003</v>
      </c>
      <c r="M187" s="195" t="s">
        <v>599</v>
      </c>
      <c r="N187" s="201">
        <v>42803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2">
        <v>74</v>
      </c>
      <c r="B188" s="193">
        <v>42660</v>
      </c>
      <c r="C188" s="193"/>
      <c r="D188" s="194" t="s">
        <v>745</v>
      </c>
      <c r="E188" s="195" t="s">
        <v>595</v>
      </c>
      <c r="F188" s="196">
        <v>114</v>
      </c>
      <c r="G188" s="195"/>
      <c r="H188" s="195">
        <v>145</v>
      </c>
      <c r="I188" s="197">
        <v>145</v>
      </c>
      <c r="J188" s="198" t="s">
        <v>697</v>
      </c>
      <c r="K188" s="199">
        <f t="shared" si="44"/>
        <v>31</v>
      </c>
      <c r="L188" s="200">
        <f t="shared" ref="L188:L190" si="46">K188/F188</f>
        <v>0.27192982456140352</v>
      </c>
      <c r="M188" s="195" t="s">
        <v>599</v>
      </c>
      <c r="N188" s="201">
        <v>42859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2">
        <v>75</v>
      </c>
      <c r="B189" s="193">
        <v>42660</v>
      </c>
      <c r="C189" s="193"/>
      <c r="D189" s="194" t="s">
        <v>746</v>
      </c>
      <c r="E189" s="195" t="s">
        <v>595</v>
      </c>
      <c r="F189" s="196">
        <v>212</v>
      </c>
      <c r="G189" s="195"/>
      <c r="H189" s="195">
        <v>280</v>
      </c>
      <c r="I189" s="197">
        <v>276</v>
      </c>
      <c r="J189" s="198" t="s">
        <v>747</v>
      </c>
      <c r="K189" s="199">
        <f t="shared" si="44"/>
        <v>68</v>
      </c>
      <c r="L189" s="200">
        <f t="shared" si="46"/>
        <v>0.32075471698113206</v>
      </c>
      <c r="M189" s="195" t="s">
        <v>599</v>
      </c>
      <c r="N189" s="201">
        <v>42858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2">
        <v>76</v>
      </c>
      <c r="B190" s="193">
        <v>42678</v>
      </c>
      <c r="C190" s="193"/>
      <c r="D190" s="194" t="s">
        <v>467</v>
      </c>
      <c r="E190" s="195" t="s">
        <v>595</v>
      </c>
      <c r="F190" s="196">
        <v>155</v>
      </c>
      <c r="G190" s="195"/>
      <c r="H190" s="195">
        <v>210</v>
      </c>
      <c r="I190" s="197">
        <v>210</v>
      </c>
      <c r="J190" s="198" t="s">
        <v>748</v>
      </c>
      <c r="K190" s="199">
        <f t="shared" si="44"/>
        <v>55</v>
      </c>
      <c r="L190" s="200">
        <f t="shared" si="46"/>
        <v>0.35483870967741937</v>
      </c>
      <c r="M190" s="195" t="s">
        <v>599</v>
      </c>
      <c r="N190" s="201">
        <v>42944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2">
        <v>77</v>
      </c>
      <c r="B191" s="203">
        <v>42710</v>
      </c>
      <c r="C191" s="203"/>
      <c r="D191" s="204" t="s">
        <v>749</v>
      </c>
      <c r="E191" s="205" t="s">
        <v>595</v>
      </c>
      <c r="F191" s="206">
        <v>150.5</v>
      </c>
      <c r="G191" s="206"/>
      <c r="H191" s="207">
        <v>72.5</v>
      </c>
      <c r="I191" s="207">
        <v>174</v>
      </c>
      <c r="J191" s="208" t="s">
        <v>750</v>
      </c>
      <c r="K191" s="209">
        <v>-78</v>
      </c>
      <c r="L191" s="210">
        <v>-0.51827242524916906</v>
      </c>
      <c r="M191" s="206" t="s">
        <v>613</v>
      </c>
      <c r="N191" s="203">
        <v>43333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2">
        <v>78</v>
      </c>
      <c r="B192" s="193">
        <v>42712</v>
      </c>
      <c r="C192" s="193"/>
      <c r="D192" s="194" t="s">
        <v>751</v>
      </c>
      <c r="E192" s="195" t="s">
        <v>595</v>
      </c>
      <c r="F192" s="196">
        <v>380</v>
      </c>
      <c r="G192" s="195"/>
      <c r="H192" s="195">
        <v>478</v>
      </c>
      <c r="I192" s="197">
        <v>468</v>
      </c>
      <c r="J192" s="198" t="s">
        <v>697</v>
      </c>
      <c r="K192" s="199">
        <f t="shared" ref="K192:K194" si="47">H192-F192</f>
        <v>98</v>
      </c>
      <c r="L192" s="200">
        <f t="shared" ref="L192:L194" si="48">K192/F192</f>
        <v>0.25789473684210529</v>
      </c>
      <c r="M192" s="195" t="s">
        <v>599</v>
      </c>
      <c r="N192" s="201">
        <v>43025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2">
        <v>79</v>
      </c>
      <c r="B193" s="193">
        <v>42734</v>
      </c>
      <c r="C193" s="193"/>
      <c r="D193" s="194" t="s">
        <v>121</v>
      </c>
      <c r="E193" s="195" t="s">
        <v>595</v>
      </c>
      <c r="F193" s="196">
        <v>305</v>
      </c>
      <c r="G193" s="195"/>
      <c r="H193" s="195">
        <v>375</v>
      </c>
      <c r="I193" s="197">
        <v>375</v>
      </c>
      <c r="J193" s="198" t="s">
        <v>697</v>
      </c>
      <c r="K193" s="199">
        <f t="shared" si="47"/>
        <v>70</v>
      </c>
      <c r="L193" s="200">
        <f t="shared" si="48"/>
        <v>0.22950819672131148</v>
      </c>
      <c r="M193" s="195" t="s">
        <v>599</v>
      </c>
      <c r="N193" s="201">
        <v>42768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2">
        <v>80</v>
      </c>
      <c r="B194" s="193">
        <v>42739</v>
      </c>
      <c r="C194" s="193"/>
      <c r="D194" s="194" t="s">
        <v>104</v>
      </c>
      <c r="E194" s="195" t="s">
        <v>595</v>
      </c>
      <c r="F194" s="196">
        <v>99.5</v>
      </c>
      <c r="G194" s="195"/>
      <c r="H194" s="195">
        <v>158</v>
      </c>
      <c r="I194" s="197">
        <v>158</v>
      </c>
      <c r="J194" s="198" t="s">
        <v>697</v>
      </c>
      <c r="K194" s="199">
        <f t="shared" si="47"/>
        <v>58.5</v>
      </c>
      <c r="L194" s="200">
        <f t="shared" si="48"/>
        <v>0.5879396984924623</v>
      </c>
      <c r="M194" s="195" t="s">
        <v>599</v>
      </c>
      <c r="N194" s="201">
        <v>42898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2">
        <v>81</v>
      </c>
      <c r="B195" s="193">
        <v>42739</v>
      </c>
      <c r="C195" s="193"/>
      <c r="D195" s="194" t="s">
        <v>104</v>
      </c>
      <c r="E195" s="195" t="s">
        <v>595</v>
      </c>
      <c r="F195" s="196">
        <v>99.5</v>
      </c>
      <c r="G195" s="195"/>
      <c r="H195" s="195">
        <v>158</v>
      </c>
      <c r="I195" s="197">
        <v>158</v>
      </c>
      <c r="J195" s="198" t="s">
        <v>697</v>
      </c>
      <c r="K195" s="199">
        <v>58.5</v>
      </c>
      <c r="L195" s="200">
        <v>0.58793969849246197</v>
      </c>
      <c r="M195" s="195" t="s">
        <v>599</v>
      </c>
      <c r="N195" s="201">
        <v>42898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2">
        <v>82</v>
      </c>
      <c r="B196" s="193">
        <v>42786</v>
      </c>
      <c r="C196" s="193"/>
      <c r="D196" s="194" t="s">
        <v>211</v>
      </c>
      <c r="E196" s="195" t="s">
        <v>595</v>
      </c>
      <c r="F196" s="196">
        <v>140.5</v>
      </c>
      <c r="G196" s="195"/>
      <c r="H196" s="195">
        <v>220</v>
      </c>
      <c r="I196" s="197">
        <v>220</v>
      </c>
      <c r="J196" s="198" t="s">
        <v>697</v>
      </c>
      <c r="K196" s="199">
        <f>H196-F196</f>
        <v>79.5</v>
      </c>
      <c r="L196" s="200">
        <f>K196/F196</f>
        <v>0.5658362989323843</v>
      </c>
      <c r="M196" s="195" t="s">
        <v>599</v>
      </c>
      <c r="N196" s="201">
        <v>42864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2">
        <v>83</v>
      </c>
      <c r="B197" s="193">
        <v>42786</v>
      </c>
      <c r="C197" s="193"/>
      <c r="D197" s="194" t="s">
        <v>752</v>
      </c>
      <c r="E197" s="195" t="s">
        <v>595</v>
      </c>
      <c r="F197" s="196">
        <v>202.5</v>
      </c>
      <c r="G197" s="195"/>
      <c r="H197" s="195">
        <v>234</v>
      </c>
      <c r="I197" s="197">
        <v>234</v>
      </c>
      <c r="J197" s="198" t="s">
        <v>697</v>
      </c>
      <c r="K197" s="199">
        <v>31.5</v>
      </c>
      <c r="L197" s="200">
        <v>0.155555555555556</v>
      </c>
      <c r="M197" s="195" t="s">
        <v>599</v>
      </c>
      <c r="N197" s="201">
        <v>42836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2">
        <v>84</v>
      </c>
      <c r="B198" s="193">
        <v>42818</v>
      </c>
      <c r="C198" s="193"/>
      <c r="D198" s="194" t="s">
        <v>753</v>
      </c>
      <c r="E198" s="195" t="s">
        <v>595</v>
      </c>
      <c r="F198" s="196">
        <v>300.5</v>
      </c>
      <c r="G198" s="195"/>
      <c r="H198" s="195">
        <v>417.5</v>
      </c>
      <c r="I198" s="197">
        <v>420</v>
      </c>
      <c r="J198" s="198" t="s">
        <v>754</v>
      </c>
      <c r="K198" s="199">
        <f>H198-F198</f>
        <v>117</v>
      </c>
      <c r="L198" s="200">
        <f>K198/F198</f>
        <v>0.38935108153078202</v>
      </c>
      <c r="M198" s="195" t="s">
        <v>599</v>
      </c>
      <c r="N198" s="201">
        <v>43070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2">
        <v>85</v>
      </c>
      <c r="B199" s="193">
        <v>42818</v>
      </c>
      <c r="C199" s="193"/>
      <c r="D199" s="194" t="s">
        <v>727</v>
      </c>
      <c r="E199" s="195" t="s">
        <v>595</v>
      </c>
      <c r="F199" s="196">
        <v>850</v>
      </c>
      <c r="G199" s="195"/>
      <c r="H199" s="195">
        <v>1042.5</v>
      </c>
      <c r="I199" s="197">
        <v>1023</v>
      </c>
      <c r="J199" s="198" t="s">
        <v>755</v>
      </c>
      <c r="K199" s="199">
        <v>192.5</v>
      </c>
      <c r="L199" s="200">
        <v>0.22647058823529401</v>
      </c>
      <c r="M199" s="195" t="s">
        <v>599</v>
      </c>
      <c r="N199" s="201">
        <v>42830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2">
        <v>86</v>
      </c>
      <c r="B200" s="193">
        <v>42830</v>
      </c>
      <c r="C200" s="193"/>
      <c r="D200" s="194" t="s">
        <v>498</v>
      </c>
      <c r="E200" s="195" t="s">
        <v>595</v>
      </c>
      <c r="F200" s="196">
        <v>785</v>
      </c>
      <c r="G200" s="195"/>
      <c r="H200" s="195">
        <v>930</v>
      </c>
      <c r="I200" s="197">
        <v>920</v>
      </c>
      <c r="J200" s="198" t="s">
        <v>756</v>
      </c>
      <c r="K200" s="199">
        <f>H200-F200</f>
        <v>145</v>
      </c>
      <c r="L200" s="200">
        <f>K200/F200</f>
        <v>0.18471337579617833</v>
      </c>
      <c r="M200" s="195" t="s">
        <v>599</v>
      </c>
      <c r="N200" s="201">
        <v>42976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2">
        <v>87</v>
      </c>
      <c r="B201" s="203">
        <v>42831</v>
      </c>
      <c r="C201" s="203"/>
      <c r="D201" s="204" t="s">
        <v>757</v>
      </c>
      <c r="E201" s="205" t="s">
        <v>595</v>
      </c>
      <c r="F201" s="206">
        <v>40</v>
      </c>
      <c r="G201" s="206"/>
      <c r="H201" s="207">
        <v>13.1</v>
      </c>
      <c r="I201" s="207">
        <v>60</v>
      </c>
      <c r="J201" s="208" t="s">
        <v>758</v>
      </c>
      <c r="K201" s="209">
        <v>-26.9</v>
      </c>
      <c r="L201" s="210">
        <v>-0.67249999999999999</v>
      </c>
      <c r="M201" s="206" t="s">
        <v>613</v>
      </c>
      <c r="N201" s="203">
        <v>43138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2">
        <v>88</v>
      </c>
      <c r="B202" s="193">
        <v>42837</v>
      </c>
      <c r="C202" s="193"/>
      <c r="D202" s="194" t="s">
        <v>102</v>
      </c>
      <c r="E202" s="195" t="s">
        <v>595</v>
      </c>
      <c r="F202" s="196">
        <v>289.5</v>
      </c>
      <c r="G202" s="195"/>
      <c r="H202" s="195">
        <v>354</v>
      </c>
      <c r="I202" s="197">
        <v>360</v>
      </c>
      <c r="J202" s="198" t="s">
        <v>759</v>
      </c>
      <c r="K202" s="199">
        <f t="shared" ref="K202:K210" si="49">H202-F202</f>
        <v>64.5</v>
      </c>
      <c r="L202" s="200">
        <f t="shared" ref="L202:L210" si="50">K202/F202</f>
        <v>0.22279792746113988</v>
      </c>
      <c r="M202" s="195" t="s">
        <v>599</v>
      </c>
      <c r="N202" s="201">
        <v>43040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2">
        <v>89</v>
      </c>
      <c r="B203" s="193">
        <v>42845</v>
      </c>
      <c r="C203" s="193"/>
      <c r="D203" s="194" t="s">
        <v>438</v>
      </c>
      <c r="E203" s="195" t="s">
        <v>595</v>
      </c>
      <c r="F203" s="196">
        <v>700</v>
      </c>
      <c r="G203" s="195"/>
      <c r="H203" s="195">
        <v>840</v>
      </c>
      <c r="I203" s="197">
        <v>840</v>
      </c>
      <c r="J203" s="198" t="s">
        <v>760</v>
      </c>
      <c r="K203" s="199">
        <f t="shared" si="49"/>
        <v>140</v>
      </c>
      <c r="L203" s="200">
        <f t="shared" si="50"/>
        <v>0.2</v>
      </c>
      <c r="M203" s="195" t="s">
        <v>599</v>
      </c>
      <c r="N203" s="201">
        <v>42893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2">
        <v>90</v>
      </c>
      <c r="B204" s="193">
        <v>42887</v>
      </c>
      <c r="C204" s="193"/>
      <c r="D204" s="194" t="s">
        <v>761</v>
      </c>
      <c r="E204" s="195" t="s">
        <v>595</v>
      </c>
      <c r="F204" s="196">
        <v>130</v>
      </c>
      <c r="G204" s="195"/>
      <c r="H204" s="195">
        <v>144.25</v>
      </c>
      <c r="I204" s="197">
        <v>170</v>
      </c>
      <c r="J204" s="198" t="s">
        <v>762</v>
      </c>
      <c r="K204" s="199">
        <f t="shared" si="49"/>
        <v>14.25</v>
      </c>
      <c r="L204" s="200">
        <f t="shared" si="50"/>
        <v>0.10961538461538461</v>
      </c>
      <c r="M204" s="195" t="s">
        <v>599</v>
      </c>
      <c r="N204" s="201">
        <v>43675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2">
        <v>91</v>
      </c>
      <c r="B205" s="193">
        <v>42901</v>
      </c>
      <c r="C205" s="193"/>
      <c r="D205" s="194" t="s">
        <v>763</v>
      </c>
      <c r="E205" s="195" t="s">
        <v>595</v>
      </c>
      <c r="F205" s="196">
        <v>214.5</v>
      </c>
      <c r="G205" s="195"/>
      <c r="H205" s="195">
        <v>262</v>
      </c>
      <c r="I205" s="197">
        <v>262</v>
      </c>
      <c r="J205" s="198" t="s">
        <v>626</v>
      </c>
      <c r="K205" s="199">
        <f t="shared" si="49"/>
        <v>47.5</v>
      </c>
      <c r="L205" s="200">
        <f t="shared" si="50"/>
        <v>0.22144522144522144</v>
      </c>
      <c r="M205" s="195" t="s">
        <v>599</v>
      </c>
      <c r="N205" s="201">
        <v>42977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3">
        <v>92</v>
      </c>
      <c r="B206" s="224">
        <v>42933</v>
      </c>
      <c r="C206" s="224"/>
      <c r="D206" s="225" t="s">
        <v>764</v>
      </c>
      <c r="E206" s="226" t="s">
        <v>595</v>
      </c>
      <c r="F206" s="227">
        <v>370</v>
      </c>
      <c r="G206" s="226"/>
      <c r="H206" s="226">
        <v>447.5</v>
      </c>
      <c r="I206" s="228">
        <v>450</v>
      </c>
      <c r="J206" s="229" t="s">
        <v>697</v>
      </c>
      <c r="K206" s="199">
        <f t="shared" si="49"/>
        <v>77.5</v>
      </c>
      <c r="L206" s="230">
        <f t="shared" si="50"/>
        <v>0.20945945945945946</v>
      </c>
      <c r="M206" s="226" t="s">
        <v>599</v>
      </c>
      <c r="N206" s="231">
        <v>43035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3">
        <v>93</v>
      </c>
      <c r="B207" s="224">
        <v>42943</v>
      </c>
      <c r="C207" s="224"/>
      <c r="D207" s="225" t="s">
        <v>209</v>
      </c>
      <c r="E207" s="226" t="s">
        <v>595</v>
      </c>
      <c r="F207" s="227">
        <v>657.5</v>
      </c>
      <c r="G207" s="226"/>
      <c r="H207" s="226">
        <v>825</v>
      </c>
      <c r="I207" s="228">
        <v>820</v>
      </c>
      <c r="J207" s="229" t="s">
        <v>697</v>
      </c>
      <c r="K207" s="199">
        <f t="shared" si="49"/>
        <v>167.5</v>
      </c>
      <c r="L207" s="230">
        <f t="shared" si="50"/>
        <v>0.25475285171102663</v>
      </c>
      <c r="M207" s="226" t="s">
        <v>599</v>
      </c>
      <c r="N207" s="231">
        <v>43090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2">
        <v>94</v>
      </c>
      <c r="B208" s="193">
        <v>42964</v>
      </c>
      <c r="C208" s="193"/>
      <c r="D208" s="194" t="s">
        <v>386</v>
      </c>
      <c r="E208" s="195" t="s">
        <v>595</v>
      </c>
      <c r="F208" s="196">
        <v>605</v>
      </c>
      <c r="G208" s="195"/>
      <c r="H208" s="195">
        <v>750</v>
      </c>
      <c r="I208" s="197">
        <v>750</v>
      </c>
      <c r="J208" s="198" t="s">
        <v>756</v>
      </c>
      <c r="K208" s="199">
        <f t="shared" si="49"/>
        <v>145</v>
      </c>
      <c r="L208" s="200">
        <f t="shared" si="50"/>
        <v>0.23966942148760331</v>
      </c>
      <c r="M208" s="195" t="s">
        <v>599</v>
      </c>
      <c r="N208" s="201">
        <v>43027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2">
        <v>95</v>
      </c>
      <c r="B209" s="203">
        <v>42979</v>
      </c>
      <c r="C209" s="203"/>
      <c r="D209" s="211" t="s">
        <v>765</v>
      </c>
      <c r="E209" s="206" t="s">
        <v>595</v>
      </c>
      <c r="F209" s="206">
        <v>255</v>
      </c>
      <c r="G209" s="207"/>
      <c r="H209" s="207">
        <v>217.25</v>
      </c>
      <c r="I209" s="207">
        <v>320</v>
      </c>
      <c r="J209" s="208" t="s">
        <v>766</v>
      </c>
      <c r="K209" s="209">
        <f t="shared" si="49"/>
        <v>-37.75</v>
      </c>
      <c r="L209" s="212">
        <f t="shared" si="50"/>
        <v>-0.14803921568627451</v>
      </c>
      <c r="M209" s="206" t="s">
        <v>613</v>
      </c>
      <c r="N209" s="203">
        <v>43661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2">
        <v>96</v>
      </c>
      <c r="B210" s="193">
        <v>42997</v>
      </c>
      <c r="C210" s="193"/>
      <c r="D210" s="194" t="s">
        <v>767</v>
      </c>
      <c r="E210" s="195" t="s">
        <v>595</v>
      </c>
      <c r="F210" s="196">
        <v>215</v>
      </c>
      <c r="G210" s="195"/>
      <c r="H210" s="195">
        <v>258</v>
      </c>
      <c r="I210" s="197">
        <v>258</v>
      </c>
      <c r="J210" s="198" t="s">
        <v>697</v>
      </c>
      <c r="K210" s="199">
        <f t="shared" si="49"/>
        <v>43</v>
      </c>
      <c r="L210" s="200">
        <f t="shared" si="50"/>
        <v>0.2</v>
      </c>
      <c r="M210" s="195" t="s">
        <v>599</v>
      </c>
      <c r="N210" s="201">
        <v>43040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2">
        <v>97</v>
      </c>
      <c r="B211" s="193">
        <v>42997</v>
      </c>
      <c r="C211" s="193"/>
      <c r="D211" s="194" t="s">
        <v>767</v>
      </c>
      <c r="E211" s="195" t="s">
        <v>595</v>
      </c>
      <c r="F211" s="196">
        <v>215</v>
      </c>
      <c r="G211" s="195"/>
      <c r="H211" s="195">
        <v>258</v>
      </c>
      <c r="I211" s="197">
        <v>258</v>
      </c>
      <c r="J211" s="229" t="s">
        <v>697</v>
      </c>
      <c r="K211" s="199">
        <v>43</v>
      </c>
      <c r="L211" s="200">
        <v>0.2</v>
      </c>
      <c r="M211" s="195" t="s">
        <v>599</v>
      </c>
      <c r="N211" s="201">
        <v>43040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3">
        <v>98</v>
      </c>
      <c r="B212" s="224">
        <v>42998</v>
      </c>
      <c r="C212" s="224"/>
      <c r="D212" s="225" t="s">
        <v>768</v>
      </c>
      <c r="E212" s="226" t="s">
        <v>595</v>
      </c>
      <c r="F212" s="196">
        <v>75</v>
      </c>
      <c r="G212" s="226"/>
      <c r="H212" s="226">
        <v>90</v>
      </c>
      <c r="I212" s="228">
        <v>90</v>
      </c>
      <c r="J212" s="198" t="s">
        <v>769</v>
      </c>
      <c r="K212" s="199">
        <f t="shared" ref="K212:K217" si="51">H212-F212</f>
        <v>15</v>
      </c>
      <c r="L212" s="200">
        <f t="shared" ref="L212:L217" si="52">K212/F212</f>
        <v>0.2</v>
      </c>
      <c r="M212" s="195" t="s">
        <v>599</v>
      </c>
      <c r="N212" s="201">
        <v>43019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3">
        <v>99</v>
      </c>
      <c r="B213" s="224">
        <v>43011</v>
      </c>
      <c r="C213" s="224"/>
      <c r="D213" s="225" t="s">
        <v>770</v>
      </c>
      <c r="E213" s="226" t="s">
        <v>595</v>
      </c>
      <c r="F213" s="227">
        <v>315</v>
      </c>
      <c r="G213" s="226"/>
      <c r="H213" s="226">
        <v>392</v>
      </c>
      <c r="I213" s="228">
        <v>384</v>
      </c>
      <c r="J213" s="229" t="s">
        <v>771</v>
      </c>
      <c r="K213" s="199">
        <f t="shared" si="51"/>
        <v>77</v>
      </c>
      <c r="L213" s="230">
        <f t="shared" si="52"/>
        <v>0.24444444444444444</v>
      </c>
      <c r="M213" s="226" t="s">
        <v>599</v>
      </c>
      <c r="N213" s="231">
        <v>43017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3">
        <v>100</v>
      </c>
      <c r="B214" s="224">
        <v>43013</v>
      </c>
      <c r="C214" s="224"/>
      <c r="D214" s="225" t="s">
        <v>471</v>
      </c>
      <c r="E214" s="226" t="s">
        <v>595</v>
      </c>
      <c r="F214" s="227">
        <v>145</v>
      </c>
      <c r="G214" s="226"/>
      <c r="H214" s="226">
        <v>179</v>
      </c>
      <c r="I214" s="228">
        <v>180</v>
      </c>
      <c r="J214" s="229" t="s">
        <v>772</v>
      </c>
      <c r="K214" s="199">
        <f t="shared" si="51"/>
        <v>34</v>
      </c>
      <c r="L214" s="230">
        <f t="shared" si="52"/>
        <v>0.23448275862068965</v>
      </c>
      <c r="M214" s="226" t="s">
        <v>599</v>
      </c>
      <c r="N214" s="231">
        <v>43025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3">
        <v>101</v>
      </c>
      <c r="B215" s="224">
        <v>43014</v>
      </c>
      <c r="C215" s="224"/>
      <c r="D215" s="225" t="s">
        <v>361</v>
      </c>
      <c r="E215" s="226" t="s">
        <v>595</v>
      </c>
      <c r="F215" s="227">
        <v>256</v>
      </c>
      <c r="G215" s="226"/>
      <c r="H215" s="226">
        <v>323</v>
      </c>
      <c r="I215" s="228">
        <v>320</v>
      </c>
      <c r="J215" s="229" t="s">
        <v>697</v>
      </c>
      <c r="K215" s="199">
        <f t="shared" si="51"/>
        <v>67</v>
      </c>
      <c r="L215" s="230">
        <f t="shared" si="52"/>
        <v>0.26171875</v>
      </c>
      <c r="M215" s="226" t="s">
        <v>599</v>
      </c>
      <c r="N215" s="231">
        <v>43067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3">
        <v>102</v>
      </c>
      <c r="B216" s="224">
        <v>43017</v>
      </c>
      <c r="C216" s="224"/>
      <c r="D216" s="225" t="s">
        <v>375</v>
      </c>
      <c r="E216" s="226" t="s">
        <v>595</v>
      </c>
      <c r="F216" s="227">
        <v>137.5</v>
      </c>
      <c r="G216" s="226"/>
      <c r="H216" s="226">
        <v>184</v>
      </c>
      <c r="I216" s="228">
        <v>183</v>
      </c>
      <c r="J216" s="229" t="s">
        <v>773</v>
      </c>
      <c r="K216" s="199">
        <f t="shared" si="51"/>
        <v>46.5</v>
      </c>
      <c r="L216" s="230">
        <f t="shared" si="52"/>
        <v>0.33818181818181819</v>
      </c>
      <c r="M216" s="226" t="s">
        <v>599</v>
      </c>
      <c r="N216" s="231">
        <v>43108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3">
        <v>103</v>
      </c>
      <c r="B217" s="224">
        <v>43018</v>
      </c>
      <c r="C217" s="224"/>
      <c r="D217" s="225" t="s">
        <v>774</v>
      </c>
      <c r="E217" s="226" t="s">
        <v>595</v>
      </c>
      <c r="F217" s="227">
        <v>125.5</v>
      </c>
      <c r="G217" s="226"/>
      <c r="H217" s="226">
        <v>158</v>
      </c>
      <c r="I217" s="228">
        <v>155</v>
      </c>
      <c r="J217" s="229" t="s">
        <v>775</v>
      </c>
      <c r="K217" s="199">
        <f t="shared" si="51"/>
        <v>32.5</v>
      </c>
      <c r="L217" s="230">
        <f t="shared" si="52"/>
        <v>0.25896414342629481</v>
      </c>
      <c r="M217" s="226" t="s">
        <v>599</v>
      </c>
      <c r="N217" s="231">
        <v>43067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3">
        <v>104</v>
      </c>
      <c r="B218" s="224">
        <v>43018</v>
      </c>
      <c r="C218" s="224"/>
      <c r="D218" s="225" t="s">
        <v>776</v>
      </c>
      <c r="E218" s="226" t="s">
        <v>595</v>
      </c>
      <c r="F218" s="227">
        <v>895</v>
      </c>
      <c r="G218" s="226"/>
      <c r="H218" s="226">
        <v>1122.5</v>
      </c>
      <c r="I218" s="228">
        <v>1078</v>
      </c>
      <c r="J218" s="229" t="s">
        <v>777</v>
      </c>
      <c r="K218" s="199">
        <v>227.5</v>
      </c>
      <c r="L218" s="230">
        <v>0.25418994413407803</v>
      </c>
      <c r="M218" s="226" t="s">
        <v>599</v>
      </c>
      <c r="N218" s="231">
        <v>43117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3">
        <v>105</v>
      </c>
      <c r="B219" s="224">
        <v>43020</v>
      </c>
      <c r="C219" s="224"/>
      <c r="D219" s="225" t="s">
        <v>370</v>
      </c>
      <c r="E219" s="226" t="s">
        <v>595</v>
      </c>
      <c r="F219" s="227">
        <v>525</v>
      </c>
      <c r="G219" s="226"/>
      <c r="H219" s="226">
        <v>629</v>
      </c>
      <c r="I219" s="228">
        <v>629</v>
      </c>
      <c r="J219" s="229" t="s">
        <v>697</v>
      </c>
      <c r="K219" s="199">
        <v>104</v>
      </c>
      <c r="L219" s="230">
        <v>0.19809523809523799</v>
      </c>
      <c r="M219" s="226" t="s">
        <v>599</v>
      </c>
      <c r="N219" s="231">
        <v>43119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3">
        <v>106</v>
      </c>
      <c r="B220" s="224">
        <v>43046</v>
      </c>
      <c r="C220" s="224"/>
      <c r="D220" s="225" t="s">
        <v>411</v>
      </c>
      <c r="E220" s="226" t="s">
        <v>595</v>
      </c>
      <c r="F220" s="227">
        <v>740</v>
      </c>
      <c r="G220" s="226"/>
      <c r="H220" s="226">
        <v>892.5</v>
      </c>
      <c r="I220" s="228">
        <v>900</v>
      </c>
      <c r="J220" s="229" t="s">
        <v>778</v>
      </c>
      <c r="K220" s="199">
        <f t="shared" ref="K220:K222" si="53">H220-F220</f>
        <v>152.5</v>
      </c>
      <c r="L220" s="230">
        <f t="shared" ref="L220:L222" si="54">K220/F220</f>
        <v>0.20608108108108109</v>
      </c>
      <c r="M220" s="226" t="s">
        <v>599</v>
      </c>
      <c r="N220" s="231">
        <v>43052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2">
        <v>107</v>
      </c>
      <c r="B221" s="193">
        <v>43073</v>
      </c>
      <c r="C221" s="193"/>
      <c r="D221" s="194" t="s">
        <v>779</v>
      </c>
      <c r="E221" s="195" t="s">
        <v>595</v>
      </c>
      <c r="F221" s="196">
        <v>118.5</v>
      </c>
      <c r="G221" s="195"/>
      <c r="H221" s="195">
        <v>143.5</v>
      </c>
      <c r="I221" s="197">
        <v>145</v>
      </c>
      <c r="J221" s="198" t="s">
        <v>780</v>
      </c>
      <c r="K221" s="199">
        <f t="shared" si="53"/>
        <v>25</v>
      </c>
      <c r="L221" s="200">
        <f t="shared" si="54"/>
        <v>0.2109704641350211</v>
      </c>
      <c r="M221" s="195" t="s">
        <v>599</v>
      </c>
      <c r="N221" s="201">
        <v>43097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2">
        <v>108</v>
      </c>
      <c r="B222" s="203">
        <v>43090</v>
      </c>
      <c r="C222" s="203"/>
      <c r="D222" s="204" t="s">
        <v>443</v>
      </c>
      <c r="E222" s="205" t="s">
        <v>595</v>
      </c>
      <c r="F222" s="206">
        <v>715</v>
      </c>
      <c r="G222" s="206"/>
      <c r="H222" s="207">
        <v>500</v>
      </c>
      <c r="I222" s="207">
        <v>872</v>
      </c>
      <c r="J222" s="208" t="s">
        <v>781</v>
      </c>
      <c r="K222" s="209">
        <f t="shared" si="53"/>
        <v>-215</v>
      </c>
      <c r="L222" s="210">
        <f t="shared" si="54"/>
        <v>-0.30069930069930068</v>
      </c>
      <c r="M222" s="206" t="s">
        <v>613</v>
      </c>
      <c r="N222" s="203">
        <v>43670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2">
        <v>109</v>
      </c>
      <c r="B223" s="193">
        <v>43098</v>
      </c>
      <c r="C223" s="193"/>
      <c r="D223" s="194" t="s">
        <v>770</v>
      </c>
      <c r="E223" s="195" t="s">
        <v>595</v>
      </c>
      <c r="F223" s="196">
        <v>435</v>
      </c>
      <c r="G223" s="195"/>
      <c r="H223" s="195">
        <v>542.5</v>
      </c>
      <c r="I223" s="197">
        <v>539</v>
      </c>
      <c r="J223" s="198" t="s">
        <v>697</v>
      </c>
      <c r="K223" s="199">
        <v>107.5</v>
      </c>
      <c r="L223" s="200">
        <v>0.247126436781609</v>
      </c>
      <c r="M223" s="195" t="s">
        <v>599</v>
      </c>
      <c r="N223" s="201">
        <v>43206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2">
        <v>110</v>
      </c>
      <c r="B224" s="193">
        <v>43098</v>
      </c>
      <c r="C224" s="193"/>
      <c r="D224" s="194" t="s">
        <v>563</v>
      </c>
      <c r="E224" s="195" t="s">
        <v>595</v>
      </c>
      <c r="F224" s="196">
        <v>885</v>
      </c>
      <c r="G224" s="195"/>
      <c r="H224" s="195">
        <v>1090</v>
      </c>
      <c r="I224" s="197">
        <v>1084</v>
      </c>
      <c r="J224" s="198" t="s">
        <v>697</v>
      </c>
      <c r="K224" s="199">
        <v>205</v>
      </c>
      <c r="L224" s="200">
        <v>0.23163841807909599</v>
      </c>
      <c r="M224" s="195" t="s">
        <v>599</v>
      </c>
      <c r="N224" s="201">
        <v>43213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2">
        <v>111</v>
      </c>
      <c r="B225" s="233">
        <v>43192</v>
      </c>
      <c r="C225" s="233"/>
      <c r="D225" s="211" t="s">
        <v>782</v>
      </c>
      <c r="E225" s="206" t="s">
        <v>595</v>
      </c>
      <c r="F225" s="234">
        <v>478.5</v>
      </c>
      <c r="G225" s="206"/>
      <c r="H225" s="206">
        <v>442</v>
      </c>
      <c r="I225" s="207">
        <v>613</v>
      </c>
      <c r="J225" s="208" t="s">
        <v>783</v>
      </c>
      <c r="K225" s="209">
        <f t="shared" ref="K225:K228" si="55">H225-F225</f>
        <v>-36.5</v>
      </c>
      <c r="L225" s="210">
        <f t="shared" ref="L225:L228" si="56">K225/F225</f>
        <v>-7.6280041797283177E-2</v>
      </c>
      <c r="M225" s="206" t="s">
        <v>613</v>
      </c>
      <c r="N225" s="203">
        <v>43762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2">
        <v>112</v>
      </c>
      <c r="B226" s="203">
        <v>43194</v>
      </c>
      <c r="C226" s="203"/>
      <c r="D226" s="204" t="s">
        <v>784</v>
      </c>
      <c r="E226" s="205" t="s">
        <v>595</v>
      </c>
      <c r="F226" s="206">
        <f>141.5-7.3</f>
        <v>134.19999999999999</v>
      </c>
      <c r="G226" s="206"/>
      <c r="H226" s="207">
        <v>77</v>
      </c>
      <c r="I226" s="207">
        <v>180</v>
      </c>
      <c r="J226" s="208" t="s">
        <v>785</v>
      </c>
      <c r="K226" s="209">
        <f t="shared" si="55"/>
        <v>-57.199999999999989</v>
      </c>
      <c r="L226" s="210">
        <f t="shared" si="56"/>
        <v>-0.42622950819672129</v>
      </c>
      <c r="M226" s="206" t="s">
        <v>613</v>
      </c>
      <c r="N226" s="203">
        <v>43522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2">
        <v>113</v>
      </c>
      <c r="B227" s="203">
        <v>43209</v>
      </c>
      <c r="C227" s="203"/>
      <c r="D227" s="204" t="s">
        <v>786</v>
      </c>
      <c r="E227" s="205" t="s">
        <v>595</v>
      </c>
      <c r="F227" s="206">
        <v>430</v>
      </c>
      <c r="G227" s="206"/>
      <c r="H227" s="207">
        <v>220</v>
      </c>
      <c r="I227" s="207">
        <v>537</v>
      </c>
      <c r="J227" s="208" t="s">
        <v>787</v>
      </c>
      <c r="K227" s="209">
        <f t="shared" si="55"/>
        <v>-210</v>
      </c>
      <c r="L227" s="210">
        <f t="shared" si="56"/>
        <v>-0.48837209302325579</v>
      </c>
      <c r="M227" s="206" t="s">
        <v>613</v>
      </c>
      <c r="N227" s="203">
        <v>43252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3">
        <v>114</v>
      </c>
      <c r="B228" s="224">
        <v>43220</v>
      </c>
      <c r="C228" s="224"/>
      <c r="D228" s="225" t="s">
        <v>788</v>
      </c>
      <c r="E228" s="226" t="s">
        <v>595</v>
      </c>
      <c r="F228" s="226">
        <v>153.5</v>
      </c>
      <c r="G228" s="226"/>
      <c r="H228" s="226">
        <v>196</v>
      </c>
      <c r="I228" s="228">
        <v>196</v>
      </c>
      <c r="J228" s="198" t="s">
        <v>789</v>
      </c>
      <c r="K228" s="199">
        <f t="shared" si="55"/>
        <v>42.5</v>
      </c>
      <c r="L228" s="200">
        <f t="shared" si="56"/>
        <v>0.27687296416938112</v>
      </c>
      <c r="M228" s="195" t="s">
        <v>599</v>
      </c>
      <c r="N228" s="201">
        <v>43605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2">
        <v>115</v>
      </c>
      <c r="B229" s="203">
        <v>43306</v>
      </c>
      <c r="C229" s="203"/>
      <c r="D229" s="204" t="s">
        <v>757</v>
      </c>
      <c r="E229" s="205" t="s">
        <v>595</v>
      </c>
      <c r="F229" s="206">
        <v>27.5</v>
      </c>
      <c r="G229" s="206"/>
      <c r="H229" s="207">
        <v>13.1</v>
      </c>
      <c r="I229" s="207">
        <v>60</v>
      </c>
      <c r="J229" s="208" t="s">
        <v>790</v>
      </c>
      <c r="K229" s="209">
        <v>-14.4</v>
      </c>
      <c r="L229" s="210">
        <v>-0.52363636363636401</v>
      </c>
      <c r="M229" s="206" t="s">
        <v>613</v>
      </c>
      <c r="N229" s="203">
        <v>43138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2">
        <v>116</v>
      </c>
      <c r="B230" s="233">
        <v>43318</v>
      </c>
      <c r="C230" s="233"/>
      <c r="D230" s="211" t="s">
        <v>791</v>
      </c>
      <c r="E230" s="206" t="s">
        <v>595</v>
      </c>
      <c r="F230" s="206">
        <v>148.5</v>
      </c>
      <c r="G230" s="206"/>
      <c r="H230" s="206">
        <v>102</v>
      </c>
      <c r="I230" s="207">
        <v>182</v>
      </c>
      <c r="J230" s="208" t="s">
        <v>792</v>
      </c>
      <c r="K230" s="209">
        <f>H230-F230</f>
        <v>-46.5</v>
      </c>
      <c r="L230" s="210">
        <f>K230/F230</f>
        <v>-0.31313131313131315</v>
      </c>
      <c r="M230" s="206" t="s">
        <v>613</v>
      </c>
      <c r="N230" s="203">
        <v>43661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2">
        <v>117</v>
      </c>
      <c r="B231" s="193">
        <v>43335</v>
      </c>
      <c r="C231" s="193"/>
      <c r="D231" s="194" t="s">
        <v>793</v>
      </c>
      <c r="E231" s="195" t="s">
        <v>595</v>
      </c>
      <c r="F231" s="226">
        <v>285</v>
      </c>
      <c r="G231" s="195"/>
      <c r="H231" s="195">
        <v>355</v>
      </c>
      <c r="I231" s="197">
        <v>364</v>
      </c>
      <c r="J231" s="198" t="s">
        <v>794</v>
      </c>
      <c r="K231" s="199">
        <v>70</v>
      </c>
      <c r="L231" s="200">
        <v>0.24561403508771901</v>
      </c>
      <c r="M231" s="195" t="s">
        <v>599</v>
      </c>
      <c r="N231" s="201">
        <v>43455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2">
        <v>118</v>
      </c>
      <c r="B232" s="193">
        <v>43341</v>
      </c>
      <c r="C232" s="193"/>
      <c r="D232" s="194" t="s">
        <v>401</v>
      </c>
      <c r="E232" s="195" t="s">
        <v>595</v>
      </c>
      <c r="F232" s="226">
        <v>525</v>
      </c>
      <c r="G232" s="195"/>
      <c r="H232" s="195">
        <v>585</v>
      </c>
      <c r="I232" s="197">
        <v>635</v>
      </c>
      <c r="J232" s="198" t="s">
        <v>795</v>
      </c>
      <c r="K232" s="199">
        <f t="shared" ref="K232:K283" si="57">H232-F232</f>
        <v>60</v>
      </c>
      <c r="L232" s="200">
        <f t="shared" ref="L232:L283" si="58">K232/F232</f>
        <v>0.11428571428571428</v>
      </c>
      <c r="M232" s="195" t="s">
        <v>599</v>
      </c>
      <c r="N232" s="201">
        <v>43662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2">
        <v>119</v>
      </c>
      <c r="B233" s="193">
        <v>43395</v>
      </c>
      <c r="C233" s="193"/>
      <c r="D233" s="194" t="s">
        <v>386</v>
      </c>
      <c r="E233" s="195" t="s">
        <v>595</v>
      </c>
      <c r="F233" s="226">
        <v>475</v>
      </c>
      <c r="G233" s="195"/>
      <c r="H233" s="195">
        <v>574</v>
      </c>
      <c r="I233" s="197">
        <v>570</v>
      </c>
      <c r="J233" s="198" t="s">
        <v>697</v>
      </c>
      <c r="K233" s="199">
        <f t="shared" si="57"/>
        <v>99</v>
      </c>
      <c r="L233" s="200">
        <f t="shared" si="58"/>
        <v>0.20842105263157895</v>
      </c>
      <c r="M233" s="195" t="s">
        <v>599</v>
      </c>
      <c r="N233" s="201">
        <v>43403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3">
        <v>120</v>
      </c>
      <c r="B234" s="224">
        <v>43397</v>
      </c>
      <c r="C234" s="224"/>
      <c r="D234" s="225" t="s">
        <v>796</v>
      </c>
      <c r="E234" s="226" t="s">
        <v>595</v>
      </c>
      <c r="F234" s="226">
        <v>707.5</v>
      </c>
      <c r="G234" s="226"/>
      <c r="H234" s="226">
        <v>872</v>
      </c>
      <c r="I234" s="228">
        <v>872</v>
      </c>
      <c r="J234" s="229" t="s">
        <v>697</v>
      </c>
      <c r="K234" s="199">
        <f t="shared" si="57"/>
        <v>164.5</v>
      </c>
      <c r="L234" s="230">
        <f t="shared" si="58"/>
        <v>0.23250883392226149</v>
      </c>
      <c r="M234" s="226" t="s">
        <v>599</v>
      </c>
      <c r="N234" s="231">
        <v>43482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3">
        <v>121</v>
      </c>
      <c r="B235" s="224">
        <v>43398</v>
      </c>
      <c r="C235" s="224"/>
      <c r="D235" s="225" t="s">
        <v>797</v>
      </c>
      <c r="E235" s="226" t="s">
        <v>595</v>
      </c>
      <c r="F235" s="226">
        <v>162</v>
      </c>
      <c r="G235" s="226"/>
      <c r="H235" s="226">
        <v>204</v>
      </c>
      <c r="I235" s="228">
        <v>209</v>
      </c>
      <c r="J235" s="229" t="s">
        <v>798</v>
      </c>
      <c r="K235" s="199">
        <f t="shared" si="57"/>
        <v>42</v>
      </c>
      <c r="L235" s="230">
        <f t="shared" si="58"/>
        <v>0.25925925925925924</v>
      </c>
      <c r="M235" s="226" t="s">
        <v>599</v>
      </c>
      <c r="N235" s="231">
        <v>43539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3">
        <v>122</v>
      </c>
      <c r="B236" s="224">
        <v>43399</v>
      </c>
      <c r="C236" s="224"/>
      <c r="D236" s="225" t="s">
        <v>491</v>
      </c>
      <c r="E236" s="226" t="s">
        <v>595</v>
      </c>
      <c r="F236" s="226">
        <v>240</v>
      </c>
      <c r="G236" s="226"/>
      <c r="H236" s="226">
        <v>297</v>
      </c>
      <c r="I236" s="228">
        <v>297</v>
      </c>
      <c r="J236" s="229" t="s">
        <v>697</v>
      </c>
      <c r="K236" s="235">
        <f t="shared" si="57"/>
        <v>57</v>
      </c>
      <c r="L236" s="230">
        <f t="shared" si="58"/>
        <v>0.23749999999999999</v>
      </c>
      <c r="M236" s="226" t="s">
        <v>599</v>
      </c>
      <c r="N236" s="231">
        <v>43417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2">
        <v>123</v>
      </c>
      <c r="B237" s="193">
        <v>43439</v>
      </c>
      <c r="C237" s="193"/>
      <c r="D237" s="194" t="s">
        <v>799</v>
      </c>
      <c r="E237" s="195" t="s">
        <v>595</v>
      </c>
      <c r="F237" s="195">
        <v>202.5</v>
      </c>
      <c r="G237" s="195"/>
      <c r="H237" s="195">
        <v>255</v>
      </c>
      <c r="I237" s="197">
        <v>252</v>
      </c>
      <c r="J237" s="198" t="s">
        <v>697</v>
      </c>
      <c r="K237" s="199">
        <f t="shared" si="57"/>
        <v>52.5</v>
      </c>
      <c r="L237" s="200">
        <f t="shared" si="58"/>
        <v>0.25925925925925924</v>
      </c>
      <c r="M237" s="195" t="s">
        <v>599</v>
      </c>
      <c r="N237" s="201">
        <v>43542</v>
      </c>
      <c r="O237" s="1"/>
      <c r="P237" s="1"/>
      <c r="Q237" s="1"/>
      <c r="R237" s="6" t="s">
        <v>800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3">
        <v>124</v>
      </c>
      <c r="B238" s="224">
        <v>43465</v>
      </c>
      <c r="C238" s="193"/>
      <c r="D238" s="225" t="s">
        <v>160</v>
      </c>
      <c r="E238" s="226" t="s">
        <v>595</v>
      </c>
      <c r="F238" s="226">
        <v>710</v>
      </c>
      <c r="G238" s="226"/>
      <c r="H238" s="226">
        <v>866</v>
      </c>
      <c r="I238" s="228">
        <v>866</v>
      </c>
      <c r="J238" s="229" t="s">
        <v>697</v>
      </c>
      <c r="K238" s="199">
        <f t="shared" si="57"/>
        <v>156</v>
      </c>
      <c r="L238" s="200">
        <f t="shared" si="58"/>
        <v>0.21971830985915494</v>
      </c>
      <c r="M238" s="195" t="s">
        <v>599</v>
      </c>
      <c r="N238" s="201">
        <v>43553</v>
      </c>
      <c r="O238" s="1"/>
      <c r="P238" s="1"/>
      <c r="Q238" s="1"/>
      <c r="R238" s="6" t="s">
        <v>800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3">
        <v>125</v>
      </c>
      <c r="B239" s="224">
        <v>43522</v>
      </c>
      <c r="C239" s="224"/>
      <c r="D239" s="225" t="s">
        <v>175</v>
      </c>
      <c r="E239" s="226" t="s">
        <v>595</v>
      </c>
      <c r="F239" s="226">
        <v>337.25</v>
      </c>
      <c r="G239" s="226"/>
      <c r="H239" s="226">
        <v>398.5</v>
      </c>
      <c r="I239" s="228">
        <v>411</v>
      </c>
      <c r="J239" s="198" t="s">
        <v>801</v>
      </c>
      <c r="K239" s="199">
        <f t="shared" si="57"/>
        <v>61.25</v>
      </c>
      <c r="L239" s="200">
        <f t="shared" si="58"/>
        <v>0.1816160118606375</v>
      </c>
      <c r="M239" s="195" t="s">
        <v>599</v>
      </c>
      <c r="N239" s="201">
        <v>43760</v>
      </c>
      <c r="O239" s="1"/>
      <c r="P239" s="1"/>
      <c r="Q239" s="1"/>
      <c r="R239" s="6" t="s">
        <v>800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6">
        <v>126</v>
      </c>
      <c r="B240" s="237">
        <v>43559</v>
      </c>
      <c r="C240" s="237"/>
      <c r="D240" s="238" t="s">
        <v>802</v>
      </c>
      <c r="E240" s="239" t="s">
        <v>595</v>
      </c>
      <c r="F240" s="239">
        <v>130</v>
      </c>
      <c r="G240" s="239"/>
      <c r="H240" s="239">
        <v>65</v>
      </c>
      <c r="I240" s="240">
        <v>158</v>
      </c>
      <c r="J240" s="208" t="s">
        <v>803</v>
      </c>
      <c r="K240" s="209">
        <f t="shared" si="57"/>
        <v>-65</v>
      </c>
      <c r="L240" s="210">
        <f t="shared" si="58"/>
        <v>-0.5</v>
      </c>
      <c r="M240" s="206" t="s">
        <v>613</v>
      </c>
      <c r="N240" s="203">
        <v>43726</v>
      </c>
      <c r="O240" s="1"/>
      <c r="P240" s="1"/>
      <c r="Q240" s="1"/>
      <c r="R240" s="6" t="s">
        <v>804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3">
        <v>127</v>
      </c>
      <c r="B241" s="224">
        <v>43017</v>
      </c>
      <c r="C241" s="224"/>
      <c r="D241" s="225" t="s">
        <v>211</v>
      </c>
      <c r="E241" s="226" t="s">
        <v>595</v>
      </c>
      <c r="F241" s="226">
        <v>141.5</v>
      </c>
      <c r="G241" s="226"/>
      <c r="H241" s="226">
        <v>183.5</v>
      </c>
      <c r="I241" s="228">
        <v>210</v>
      </c>
      <c r="J241" s="198" t="s">
        <v>798</v>
      </c>
      <c r="K241" s="199">
        <f t="shared" si="57"/>
        <v>42</v>
      </c>
      <c r="L241" s="200">
        <f t="shared" si="58"/>
        <v>0.29681978798586572</v>
      </c>
      <c r="M241" s="195" t="s">
        <v>599</v>
      </c>
      <c r="N241" s="201">
        <v>43042</v>
      </c>
      <c r="O241" s="1"/>
      <c r="P241" s="1"/>
      <c r="Q241" s="1"/>
      <c r="R241" s="6" t="s">
        <v>804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6">
        <v>128</v>
      </c>
      <c r="B242" s="237">
        <v>43074</v>
      </c>
      <c r="C242" s="237"/>
      <c r="D242" s="238" t="s">
        <v>805</v>
      </c>
      <c r="E242" s="239" t="s">
        <v>595</v>
      </c>
      <c r="F242" s="234">
        <v>172</v>
      </c>
      <c r="G242" s="239"/>
      <c r="H242" s="239">
        <v>155.25</v>
      </c>
      <c r="I242" s="240">
        <v>230</v>
      </c>
      <c r="J242" s="208" t="s">
        <v>806</v>
      </c>
      <c r="K242" s="209">
        <f t="shared" si="57"/>
        <v>-16.75</v>
      </c>
      <c r="L242" s="210">
        <f t="shared" si="58"/>
        <v>-9.7383720930232565E-2</v>
      </c>
      <c r="M242" s="206" t="s">
        <v>613</v>
      </c>
      <c r="N242" s="203">
        <v>43787</v>
      </c>
      <c r="O242" s="1"/>
      <c r="P242" s="1"/>
      <c r="Q242" s="1"/>
      <c r="R242" s="6" t="s">
        <v>804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3">
        <v>129</v>
      </c>
      <c r="B243" s="224">
        <v>43398</v>
      </c>
      <c r="C243" s="224"/>
      <c r="D243" s="225" t="s">
        <v>120</v>
      </c>
      <c r="E243" s="226" t="s">
        <v>595</v>
      </c>
      <c r="F243" s="226">
        <v>698.5</v>
      </c>
      <c r="G243" s="226"/>
      <c r="H243" s="226">
        <v>890</v>
      </c>
      <c r="I243" s="228">
        <v>890</v>
      </c>
      <c r="J243" s="198" t="s">
        <v>807</v>
      </c>
      <c r="K243" s="199">
        <f t="shared" si="57"/>
        <v>191.5</v>
      </c>
      <c r="L243" s="200">
        <f t="shared" si="58"/>
        <v>0.27415891195418757</v>
      </c>
      <c r="M243" s="195" t="s">
        <v>599</v>
      </c>
      <c r="N243" s="201">
        <v>44328</v>
      </c>
      <c r="O243" s="1"/>
      <c r="P243" s="1"/>
      <c r="Q243" s="1"/>
      <c r="R243" s="6" t="s">
        <v>800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3">
        <v>130</v>
      </c>
      <c r="B244" s="224">
        <v>42877</v>
      </c>
      <c r="C244" s="224"/>
      <c r="D244" s="225" t="s">
        <v>808</v>
      </c>
      <c r="E244" s="226" t="s">
        <v>595</v>
      </c>
      <c r="F244" s="226">
        <v>127.6</v>
      </c>
      <c r="G244" s="226"/>
      <c r="H244" s="226">
        <v>138</v>
      </c>
      <c r="I244" s="228">
        <v>190</v>
      </c>
      <c r="J244" s="198" t="s">
        <v>809</v>
      </c>
      <c r="K244" s="199">
        <f t="shared" si="57"/>
        <v>10.400000000000006</v>
      </c>
      <c r="L244" s="200">
        <f t="shared" si="58"/>
        <v>8.1504702194357417E-2</v>
      </c>
      <c r="M244" s="195" t="s">
        <v>599</v>
      </c>
      <c r="N244" s="201">
        <v>43774</v>
      </c>
      <c r="O244" s="1"/>
      <c r="P244" s="1"/>
      <c r="Q244" s="1"/>
      <c r="R244" s="6" t="s">
        <v>804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3">
        <v>131</v>
      </c>
      <c r="B245" s="224">
        <v>43158</v>
      </c>
      <c r="C245" s="224"/>
      <c r="D245" s="225" t="s">
        <v>810</v>
      </c>
      <c r="E245" s="226" t="s">
        <v>595</v>
      </c>
      <c r="F245" s="226">
        <v>317</v>
      </c>
      <c r="G245" s="226"/>
      <c r="H245" s="226">
        <v>382.5</v>
      </c>
      <c r="I245" s="228">
        <v>398</v>
      </c>
      <c r="J245" s="198" t="s">
        <v>811</v>
      </c>
      <c r="K245" s="199">
        <f t="shared" si="57"/>
        <v>65.5</v>
      </c>
      <c r="L245" s="200">
        <f t="shared" si="58"/>
        <v>0.20662460567823343</v>
      </c>
      <c r="M245" s="195" t="s">
        <v>599</v>
      </c>
      <c r="N245" s="201">
        <v>44238</v>
      </c>
      <c r="O245" s="1"/>
      <c r="P245" s="1"/>
      <c r="Q245" s="1"/>
      <c r="R245" s="6" t="s">
        <v>804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6">
        <v>132</v>
      </c>
      <c r="B246" s="237">
        <v>43164</v>
      </c>
      <c r="C246" s="237"/>
      <c r="D246" s="238" t="s">
        <v>167</v>
      </c>
      <c r="E246" s="239" t="s">
        <v>595</v>
      </c>
      <c r="F246" s="234">
        <f>510-14.4</f>
        <v>495.6</v>
      </c>
      <c r="G246" s="239"/>
      <c r="H246" s="239">
        <v>350</v>
      </c>
      <c r="I246" s="240">
        <v>672</v>
      </c>
      <c r="J246" s="208" t="s">
        <v>812</v>
      </c>
      <c r="K246" s="209">
        <f t="shared" si="57"/>
        <v>-145.60000000000002</v>
      </c>
      <c r="L246" s="210">
        <f t="shared" si="58"/>
        <v>-0.29378531073446329</v>
      </c>
      <c r="M246" s="206" t="s">
        <v>613</v>
      </c>
      <c r="N246" s="203">
        <v>43887</v>
      </c>
      <c r="O246" s="1"/>
      <c r="P246" s="1"/>
      <c r="Q246" s="1"/>
      <c r="R246" s="6" t="s">
        <v>800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6">
        <v>133</v>
      </c>
      <c r="B247" s="237">
        <v>43237</v>
      </c>
      <c r="C247" s="237"/>
      <c r="D247" s="238" t="s">
        <v>813</v>
      </c>
      <c r="E247" s="239" t="s">
        <v>595</v>
      </c>
      <c r="F247" s="234">
        <v>230.3</v>
      </c>
      <c r="G247" s="239"/>
      <c r="H247" s="239">
        <v>102.5</v>
      </c>
      <c r="I247" s="240">
        <v>348</v>
      </c>
      <c r="J247" s="208" t="s">
        <v>814</v>
      </c>
      <c r="K247" s="209">
        <f t="shared" si="57"/>
        <v>-127.80000000000001</v>
      </c>
      <c r="L247" s="210">
        <f t="shared" si="58"/>
        <v>-0.55492835432045162</v>
      </c>
      <c r="M247" s="206" t="s">
        <v>613</v>
      </c>
      <c r="N247" s="203">
        <v>43896</v>
      </c>
      <c r="O247" s="1"/>
      <c r="P247" s="1"/>
      <c r="Q247" s="1"/>
      <c r="R247" s="6" t="s">
        <v>800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3">
        <v>134</v>
      </c>
      <c r="B248" s="224">
        <v>43258</v>
      </c>
      <c r="C248" s="224"/>
      <c r="D248" s="225" t="s">
        <v>447</v>
      </c>
      <c r="E248" s="226" t="s">
        <v>595</v>
      </c>
      <c r="F248" s="226">
        <f>342.5-5.1</f>
        <v>337.4</v>
      </c>
      <c r="G248" s="226"/>
      <c r="H248" s="226">
        <v>412.5</v>
      </c>
      <c r="I248" s="228">
        <v>439</v>
      </c>
      <c r="J248" s="198" t="s">
        <v>815</v>
      </c>
      <c r="K248" s="199">
        <f t="shared" si="57"/>
        <v>75.100000000000023</v>
      </c>
      <c r="L248" s="200">
        <f t="shared" si="58"/>
        <v>0.22258446947243635</v>
      </c>
      <c r="M248" s="195" t="s">
        <v>599</v>
      </c>
      <c r="N248" s="201">
        <v>44230</v>
      </c>
      <c r="O248" s="1"/>
      <c r="P248" s="1"/>
      <c r="Q248" s="1"/>
      <c r="R248" s="6" t="s">
        <v>804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7">
        <v>135</v>
      </c>
      <c r="B249" s="216">
        <v>43285</v>
      </c>
      <c r="C249" s="216"/>
      <c r="D249" s="217" t="s">
        <v>58</v>
      </c>
      <c r="E249" s="218" t="s">
        <v>595</v>
      </c>
      <c r="F249" s="218">
        <f>127.5-5.53</f>
        <v>121.97</v>
      </c>
      <c r="G249" s="219"/>
      <c r="H249" s="219">
        <v>122.5</v>
      </c>
      <c r="I249" s="219">
        <v>170</v>
      </c>
      <c r="J249" s="220" t="s">
        <v>816</v>
      </c>
      <c r="K249" s="221">
        <f t="shared" si="57"/>
        <v>0.53000000000000114</v>
      </c>
      <c r="L249" s="222">
        <f t="shared" si="58"/>
        <v>4.3453308190538747E-3</v>
      </c>
      <c r="M249" s="218" t="s">
        <v>623</v>
      </c>
      <c r="N249" s="216">
        <v>44431</v>
      </c>
      <c r="O249" s="1"/>
      <c r="P249" s="1"/>
      <c r="Q249" s="1"/>
      <c r="R249" s="6" t="s">
        <v>800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6">
        <v>136</v>
      </c>
      <c r="B250" s="237">
        <v>43294</v>
      </c>
      <c r="C250" s="237"/>
      <c r="D250" s="238" t="s">
        <v>817</v>
      </c>
      <c r="E250" s="239" t="s">
        <v>595</v>
      </c>
      <c r="F250" s="234">
        <v>46.5</v>
      </c>
      <c r="G250" s="239"/>
      <c r="H250" s="239">
        <v>17</v>
      </c>
      <c r="I250" s="240">
        <v>59</v>
      </c>
      <c r="J250" s="208" t="s">
        <v>818</v>
      </c>
      <c r="K250" s="209">
        <f t="shared" si="57"/>
        <v>-29.5</v>
      </c>
      <c r="L250" s="210">
        <f t="shared" si="58"/>
        <v>-0.63440860215053763</v>
      </c>
      <c r="M250" s="206" t="s">
        <v>613</v>
      </c>
      <c r="N250" s="203">
        <v>43887</v>
      </c>
      <c r="O250" s="1"/>
      <c r="P250" s="1"/>
      <c r="Q250" s="1"/>
      <c r="R250" s="6" t="s">
        <v>800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3">
        <v>137</v>
      </c>
      <c r="B251" s="224">
        <v>43396</v>
      </c>
      <c r="C251" s="224"/>
      <c r="D251" s="225" t="s">
        <v>430</v>
      </c>
      <c r="E251" s="226" t="s">
        <v>595</v>
      </c>
      <c r="F251" s="226">
        <v>156.5</v>
      </c>
      <c r="G251" s="226"/>
      <c r="H251" s="226">
        <v>207.5</v>
      </c>
      <c r="I251" s="228">
        <v>191</v>
      </c>
      <c r="J251" s="198" t="s">
        <v>697</v>
      </c>
      <c r="K251" s="199">
        <f t="shared" si="57"/>
        <v>51</v>
      </c>
      <c r="L251" s="200">
        <f t="shared" si="58"/>
        <v>0.32587859424920129</v>
      </c>
      <c r="M251" s="195" t="s">
        <v>599</v>
      </c>
      <c r="N251" s="201">
        <v>44369</v>
      </c>
      <c r="O251" s="1"/>
      <c r="P251" s="1"/>
      <c r="Q251" s="1"/>
      <c r="R251" s="6" t="s">
        <v>800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3">
        <v>138</v>
      </c>
      <c r="B252" s="224">
        <v>43439</v>
      </c>
      <c r="C252" s="224"/>
      <c r="D252" s="225" t="s">
        <v>349</v>
      </c>
      <c r="E252" s="226" t="s">
        <v>595</v>
      </c>
      <c r="F252" s="226">
        <v>259.5</v>
      </c>
      <c r="G252" s="226"/>
      <c r="H252" s="226">
        <v>320</v>
      </c>
      <c r="I252" s="228">
        <v>320</v>
      </c>
      <c r="J252" s="198" t="s">
        <v>697</v>
      </c>
      <c r="K252" s="199">
        <f t="shared" si="57"/>
        <v>60.5</v>
      </c>
      <c r="L252" s="200">
        <f t="shared" si="58"/>
        <v>0.23314065510597304</v>
      </c>
      <c r="M252" s="195" t="s">
        <v>599</v>
      </c>
      <c r="N252" s="201">
        <v>44323</v>
      </c>
      <c r="O252" s="1"/>
      <c r="P252" s="1"/>
      <c r="Q252" s="1"/>
      <c r="R252" s="6" t="s">
        <v>800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6">
        <v>139</v>
      </c>
      <c r="B253" s="237">
        <v>43439</v>
      </c>
      <c r="C253" s="237"/>
      <c r="D253" s="238" t="s">
        <v>819</v>
      </c>
      <c r="E253" s="239" t="s">
        <v>595</v>
      </c>
      <c r="F253" s="239">
        <v>715</v>
      </c>
      <c r="G253" s="239"/>
      <c r="H253" s="239">
        <v>445</v>
      </c>
      <c r="I253" s="240">
        <v>840</v>
      </c>
      <c r="J253" s="208" t="s">
        <v>820</v>
      </c>
      <c r="K253" s="209">
        <f t="shared" si="57"/>
        <v>-270</v>
      </c>
      <c r="L253" s="210">
        <f t="shared" si="58"/>
        <v>-0.3776223776223776</v>
      </c>
      <c r="M253" s="206" t="s">
        <v>613</v>
      </c>
      <c r="N253" s="203">
        <v>43800</v>
      </c>
      <c r="O253" s="1"/>
      <c r="P253" s="1"/>
      <c r="Q253" s="1"/>
      <c r="R253" s="6" t="s">
        <v>800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3">
        <v>140</v>
      </c>
      <c r="B254" s="224">
        <v>43469</v>
      </c>
      <c r="C254" s="224"/>
      <c r="D254" s="225" t="s">
        <v>181</v>
      </c>
      <c r="E254" s="226" t="s">
        <v>595</v>
      </c>
      <c r="F254" s="226">
        <v>875</v>
      </c>
      <c r="G254" s="226"/>
      <c r="H254" s="226">
        <v>1165</v>
      </c>
      <c r="I254" s="228">
        <v>1185</v>
      </c>
      <c r="J254" s="198" t="s">
        <v>821</v>
      </c>
      <c r="K254" s="199">
        <f t="shared" si="57"/>
        <v>290</v>
      </c>
      <c r="L254" s="200">
        <f t="shared" si="58"/>
        <v>0.33142857142857141</v>
      </c>
      <c r="M254" s="195" t="s">
        <v>599</v>
      </c>
      <c r="N254" s="201">
        <v>43847</v>
      </c>
      <c r="O254" s="1"/>
      <c r="P254" s="1"/>
      <c r="Q254" s="1"/>
      <c r="R254" s="6" t="s">
        <v>800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3">
        <v>141</v>
      </c>
      <c r="B255" s="224">
        <v>43559</v>
      </c>
      <c r="C255" s="224"/>
      <c r="D255" s="225" t="s">
        <v>367</v>
      </c>
      <c r="E255" s="226" t="s">
        <v>595</v>
      </c>
      <c r="F255" s="226">
        <f>387-14.63</f>
        <v>372.37</v>
      </c>
      <c r="G255" s="226"/>
      <c r="H255" s="226">
        <v>490</v>
      </c>
      <c r="I255" s="228">
        <v>490</v>
      </c>
      <c r="J255" s="198" t="s">
        <v>697</v>
      </c>
      <c r="K255" s="199">
        <f t="shared" si="57"/>
        <v>117.63</v>
      </c>
      <c r="L255" s="200">
        <f t="shared" si="58"/>
        <v>0.31589548030185027</v>
      </c>
      <c r="M255" s="195" t="s">
        <v>599</v>
      </c>
      <c r="N255" s="201">
        <v>43850</v>
      </c>
      <c r="O255" s="1"/>
      <c r="P255" s="1"/>
      <c r="Q255" s="1"/>
      <c r="R255" s="6" t="s">
        <v>800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6">
        <v>142</v>
      </c>
      <c r="B256" s="237">
        <v>43578</v>
      </c>
      <c r="C256" s="237"/>
      <c r="D256" s="238" t="s">
        <v>822</v>
      </c>
      <c r="E256" s="239" t="s">
        <v>612</v>
      </c>
      <c r="F256" s="239">
        <v>220</v>
      </c>
      <c r="G256" s="239"/>
      <c r="H256" s="239">
        <v>127.5</v>
      </c>
      <c r="I256" s="240">
        <v>284</v>
      </c>
      <c r="J256" s="208" t="s">
        <v>823</v>
      </c>
      <c r="K256" s="209">
        <f t="shared" si="57"/>
        <v>-92.5</v>
      </c>
      <c r="L256" s="210">
        <f t="shared" si="58"/>
        <v>-0.42045454545454547</v>
      </c>
      <c r="M256" s="206" t="s">
        <v>613</v>
      </c>
      <c r="N256" s="203">
        <v>43896</v>
      </c>
      <c r="O256" s="1"/>
      <c r="P256" s="1"/>
      <c r="Q256" s="1"/>
      <c r="R256" s="6" t="s">
        <v>800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3">
        <v>143</v>
      </c>
      <c r="B257" s="224">
        <v>43622</v>
      </c>
      <c r="C257" s="224"/>
      <c r="D257" s="225" t="s">
        <v>492</v>
      </c>
      <c r="E257" s="226" t="s">
        <v>612</v>
      </c>
      <c r="F257" s="226">
        <v>332.8</v>
      </c>
      <c r="G257" s="226"/>
      <c r="H257" s="226">
        <v>405</v>
      </c>
      <c r="I257" s="228">
        <v>419</v>
      </c>
      <c r="J257" s="198" t="s">
        <v>824</v>
      </c>
      <c r="K257" s="199">
        <f t="shared" si="57"/>
        <v>72.199999999999989</v>
      </c>
      <c r="L257" s="200">
        <f t="shared" si="58"/>
        <v>0.21694711538461534</v>
      </c>
      <c r="M257" s="195" t="s">
        <v>599</v>
      </c>
      <c r="N257" s="201">
        <v>43860</v>
      </c>
      <c r="O257" s="1"/>
      <c r="P257" s="1"/>
      <c r="Q257" s="1"/>
      <c r="R257" s="6" t="s">
        <v>804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7">
        <v>144</v>
      </c>
      <c r="B258" s="216">
        <v>43641</v>
      </c>
      <c r="C258" s="216"/>
      <c r="D258" s="217" t="s">
        <v>173</v>
      </c>
      <c r="E258" s="218" t="s">
        <v>595</v>
      </c>
      <c r="F258" s="218">
        <v>386</v>
      </c>
      <c r="G258" s="219"/>
      <c r="H258" s="219">
        <v>395</v>
      </c>
      <c r="I258" s="219">
        <v>452</v>
      </c>
      <c r="J258" s="220" t="s">
        <v>825</v>
      </c>
      <c r="K258" s="221">
        <f t="shared" si="57"/>
        <v>9</v>
      </c>
      <c r="L258" s="222">
        <f t="shared" si="58"/>
        <v>2.3316062176165803E-2</v>
      </c>
      <c r="M258" s="218" t="s">
        <v>623</v>
      </c>
      <c r="N258" s="216">
        <v>43868</v>
      </c>
      <c r="O258" s="1"/>
      <c r="P258" s="1"/>
      <c r="Q258" s="1"/>
      <c r="R258" s="6" t="s">
        <v>804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7">
        <v>145</v>
      </c>
      <c r="B259" s="216">
        <v>43707</v>
      </c>
      <c r="C259" s="216"/>
      <c r="D259" s="217" t="s">
        <v>147</v>
      </c>
      <c r="E259" s="218" t="s">
        <v>595</v>
      </c>
      <c r="F259" s="218">
        <v>137.5</v>
      </c>
      <c r="G259" s="219"/>
      <c r="H259" s="219">
        <v>138.5</v>
      </c>
      <c r="I259" s="219">
        <v>190</v>
      </c>
      <c r="J259" s="220" t="s">
        <v>826</v>
      </c>
      <c r="K259" s="221">
        <f t="shared" si="57"/>
        <v>1</v>
      </c>
      <c r="L259" s="222">
        <f t="shared" si="58"/>
        <v>7.2727272727272727E-3</v>
      </c>
      <c r="M259" s="218" t="s">
        <v>623</v>
      </c>
      <c r="N259" s="216">
        <v>44432</v>
      </c>
      <c r="O259" s="1"/>
      <c r="P259" s="1"/>
      <c r="Q259" s="1"/>
      <c r="R259" s="6" t="s">
        <v>800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3">
        <v>146</v>
      </c>
      <c r="B260" s="224">
        <v>43731</v>
      </c>
      <c r="C260" s="224"/>
      <c r="D260" s="225" t="s">
        <v>440</v>
      </c>
      <c r="E260" s="226" t="s">
        <v>595</v>
      </c>
      <c r="F260" s="226">
        <v>235</v>
      </c>
      <c r="G260" s="226"/>
      <c r="H260" s="226">
        <v>295</v>
      </c>
      <c r="I260" s="228">
        <v>296</v>
      </c>
      <c r="J260" s="198" t="s">
        <v>827</v>
      </c>
      <c r="K260" s="199">
        <f t="shared" si="57"/>
        <v>60</v>
      </c>
      <c r="L260" s="200">
        <f t="shared" si="58"/>
        <v>0.25531914893617019</v>
      </c>
      <c r="M260" s="195" t="s">
        <v>599</v>
      </c>
      <c r="N260" s="201">
        <v>43844</v>
      </c>
      <c r="O260" s="1"/>
      <c r="P260" s="1"/>
      <c r="Q260" s="1"/>
      <c r="R260" s="6" t="s">
        <v>804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3">
        <v>147</v>
      </c>
      <c r="B261" s="224">
        <v>43752</v>
      </c>
      <c r="C261" s="224"/>
      <c r="D261" s="225" t="s">
        <v>828</v>
      </c>
      <c r="E261" s="226" t="s">
        <v>595</v>
      </c>
      <c r="F261" s="226">
        <v>277.5</v>
      </c>
      <c r="G261" s="226"/>
      <c r="H261" s="226">
        <v>333</v>
      </c>
      <c r="I261" s="228">
        <v>333</v>
      </c>
      <c r="J261" s="198" t="s">
        <v>829</v>
      </c>
      <c r="K261" s="199">
        <f t="shared" si="57"/>
        <v>55.5</v>
      </c>
      <c r="L261" s="200">
        <f t="shared" si="58"/>
        <v>0.2</v>
      </c>
      <c r="M261" s="195" t="s">
        <v>599</v>
      </c>
      <c r="N261" s="201">
        <v>43846</v>
      </c>
      <c r="O261" s="1"/>
      <c r="P261" s="1"/>
      <c r="Q261" s="1"/>
      <c r="R261" s="6" t="s">
        <v>800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3">
        <v>148</v>
      </c>
      <c r="B262" s="224">
        <v>43752</v>
      </c>
      <c r="C262" s="224"/>
      <c r="D262" s="225" t="s">
        <v>830</v>
      </c>
      <c r="E262" s="226" t="s">
        <v>595</v>
      </c>
      <c r="F262" s="226">
        <v>930</v>
      </c>
      <c r="G262" s="226"/>
      <c r="H262" s="226">
        <v>1165</v>
      </c>
      <c r="I262" s="228">
        <v>1200</v>
      </c>
      <c r="J262" s="198" t="s">
        <v>831</v>
      </c>
      <c r="K262" s="199">
        <f t="shared" si="57"/>
        <v>235</v>
      </c>
      <c r="L262" s="200">
        <f t="shared" si="58"/>
        <v>0.25268817204301075</v>
      </c>
      <c r="M262" s="195" t="s">
        <v>599</v>
      </c>
      <c r="N262" s="201">
        <v>43847</v>
      </c>
      <c r="O262" s="1"/>
      <c r="P262" s="1"/>
      <c r="Q262" s="1"/>
      <c r="R262" s="6" t="s">
        <v>804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3">
        <v>149</v>
      </c>
      <c r="B263" s="224">
        <v>43753</v>
      </c>
      <c r="C263" s="224"/>
      <c r="D263" s="225" t="s">
        <v>832</v>
      </c>
      <c r="E263" s="226" t="s">
        <v>595</v>
      </c>
      <c r="F263" s="196">
        <v>111</v>
      </c>
      <c r="G263" s="226"/>
      <c r="H263" s="226">
        <v>141</v>
      </c>
      <c r="I263" s="228">
        <v>141</v>
      </c>
      <c r="J263" s="198" t="s">
        <v>833</v>
      </c>
      <c r="K263" s="199">
        <f t="shared" si="57"/>
        <v>30</v>
      </c>
      <c r="L263" s="200">
        <f t="shared" si="58"/>
        <v>0.27027027027027029</v>
      </c>
      <c r="M263" s="195" t="s">
        <v>599</v>
      </c>
      <c r="N263" s="201">
        <v>44328</v>
      </c>
      <c r="O263" s="1"/>
      <c r="P263" s="1"/>
      <c r="Q263" s="1"/>
      <c r="R263" s="6" t="s">
        <v>804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3">
        <v>150</v>
      </c>
      <c r="B264" s="224">
        <v>43753</v>
      </c>
      <c r="C264" s="224"/>
      <c r="D264" s="225" t="s">
        <v>834</v>
      </c>
      <c r="E264" s="226" t="s">
        <v>595</v>
      </c>
      <c r="F264" s="196">
        <v>296</v>
      </c>
      <c r="G264" s="226"/>
      <c r="H264" s="226">
        <v>370</v>
      </c>
      <c r="I264" s="228">
        <v>370</v>
      </c>
      <c r="J264" s="198" t="s">
        <v>697</v>
      </c>
      <c r="K264" s="199">
        <f t="shared" si="57"/>
        <v>74</v>
      </c>
      <c r="L264" s="200">
        <f t="shared" si="58"/>
        <v>0.25</v>
      </c>
      <c r="M264" s="195" t="s">
        <v>599</v>
      </c>
      <c r="N264" s="201">
        <v>43853</v>
      </c>
      <c r="O264" s="1"/>
      <c r="P264" s="1"/>
      <c r="Q264" s="1"/>
      <c r="R264" s="6" t="s">
        <v>804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3">
        <v>151</v>
      </c>
      <c r="B265" s="224">
        <v>43754</v>
      </c>
      <c r="C265" s="224"/>
      <c r="D265" s="225" t="s">
        <v>835</v>
      </c>
      <c r="E265" s="226" t="s">
        <v>595</v>
      </c>
      <c r="F265" s="196">
        <v>300</v>
      </c>
      <c r="G265" s="226"/>
      <c r="H265" s="226">
        <v>382.5</v>
      </c>
      <c r="I265" s="228">
        <v>344</v>
      </c>
      <c r="J265" s="198" t="s">
        <v>836</v>
      </c>
      <c r="K265" s="199">
        <f t="shared" si="57"/>
        <v>82.5</v>
      </c>
      <c r="L265" s="200">
        <f t="shared" si="58"/>
        <v>0.27500000000000002</v>
      </c>
      <c r="M265" s="195" t="s">
        <v>599</v>
      </c>
      <c r="N265" s="201">
        <v>44238</v>
      </c>
      <c r="O265" s="1"/>
      <c r="P265" s="1"/>
      <c r="Q265" s="1"/>
      <c r="R265" s="6" t="s">
        <v>804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3">
        <v>152</v>
      </c>
      <c r="B266" s="224">
        <v>43832</v>
      </c>
      <c r="C266" s="224"/>
      <c r="D266" s="225" t="s">
        <v>837</v>
      </c>
      <c r="E266" s="226" t="s">
        <v>595</v>
      </c>
      <c r="F266" s="196">
        <v>495</v>
      </c>
      <c r="G266" s="226"/>
      <c r="H266" s="226">
        <v>595</v>
      </c>
      <c r="I266" s="228">
        <v>590</v>
      </c>
      <c r="J266" s="198" t="s">
        <v>628</v>
      </c>
      <c r="K266" s="199">
        <f t="shared" si="57"/>
        <v>100</v>
      </c>
      <c r="L266" s="200">
        <f t="shared" si="58"/>
        <v>0.20202020202020202</v>
      </c>
      <c r="M266" s="195" t="s">
        <v>599</v>
      </c>
      <c r="N266" s="201">
        <v>44589</v>
      </c>
      <c r="O266" s="1"/>
      <c r="P266" s="1"/>
      <c r="Q266" s="1"/>
      <c r="R266" s="6" t="s">
        <v>804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3">
        <v>153</v>
      </c>
      <c r="B267" s="224">
        <v>43966</v>
      </c>
      <c r="C267" s="224"/>
      <c r="D267" s="225" t="s">
        <v>76</v>
      </c>
      <c r="E267" s="226" t="s">
        <v>595</v>
      </c>
      <c r="F267" s="196">
        <v>67.5</v>
      </c>
      <c r="G267" s="226"/>
      <c r="H267" s="226">
        <v>86</v>
      </c>
      <c r="I267" s="228">
        <v>86</v>
      </c>
      <c r="J267" s="198" t="s">
        <v>838</v>
      </c>
      <c r="K267" s="199">
        <f t="shared" si="57"/>
        <v>18.5</v>
      </c>
      <c r="L267" s="200">
        <f t="shared" si="58"/>
        <v>0.27407407407407408</v>
      </c>
      <c r="M267" s="195" t="s">
        <v>599</v>
      </c>
      <c r="N267" s="201">
        <v>44008</v>
      </c>
      <c r="O267" s="1"/>
      <c r="P267" s="1"/>
      <c r="Q267" s="1"/>
      <c r="R267" s="6" t="s">
        <v>804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3">
        <v>154</v>
      </c>
      <c r="B268" s="224">
        <v>44035</v>
      </c>
      <c r="C268" s="224"/>
      <c r="D268" s="225" t="s">
        <v>491</v>
      </c>
      <c r="E268" s="226" t="s">
        <v>595</v>
      </c>
      <c r="F268" s="196">
        <v>231</v>
      </c>
      <c r="G268" s="226"/>
      <c r="H268" s="226">
        <v>281</v>
      </c>
      <c r="I268" s="228">
        <v>281</v>
      </c>
      <c r="J268" s="198" t="s">
        <v>697</v>
      </c>
      <c r="K268" s="199">
        <f t="shared" si="57"/>
        <v>50</v>
      </c>
      <c r="L268" s="200">
        <f t="shared" si="58"/>
        <v>0.21645021645021645</v>
      </c>
      <c r="M268" s="195" t="s">
        <v>599</v>
      </c>
      <c r="N268" s="201">
        <v>44358</v>
      </c>
      <c r="O268" s="1"/>
      <c r="P268" s="1"/>
      <c r="Q268" s="1"/>
      <c r="R268" s="6" t="s">
        <v>804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3">
        <v>155</v>
      </c>
      <c r="B269" s="224">
        <v>44092</v>
      </c>
      <c r="C269" s="224"/>
      <c r="D269" s="225" t="s">
        <v>145</v>
      </c>
      <c r="E269" s="226" t="s">
        <v>595</v>
      </c>
      <c r="F269" s="226">
        <v>206</v>
      </c>
      <c r="G269" s="226"/>
      <c r="H269" s="226">
        <v>248</v>
      </c>
      <c r="I269" s="228">
        <v>248</v>
      </c>
      <c r="J269" s="198" t="s">
        <v>697</v>
      </c>
      <c r="K269" s="199">
        <f t="shared" si="57"/>
        <v>42</v>
      </c>
      <c r="L269" s="200">
        <f t="shared" si="58"/>
        <v>0.20388349514563106</v>
      </c>
      <c r="M269" s="195" t="s">
        <v>599</v>
      </c>
      <c r="N269" s="201">
        <v>44214</v>
      </c>
      <c r="O269" s="1"/>
      <c r="P269" s="1"/>
      <c r="Q269" s="1"/>
      <c r="R269" s="6" t="s">
        <v>804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3">
        <v>156</v>
      </c>
      <c r="B270" s="224">
        <v>44140</v>
      </c>
      <c r="C270" s="224"/>
      <c r="D270" s="225" t="s">
        <v>145</v>
      </c>
      <c r="E270" s="226" t="s">
        <v>595</v>
      </c>
      <c r="F270" s="226">
        <v>182.5</v>
      </c>
      <c r="G270" s="226"/>
      <c r="H270" s="226">
        <v>248</v>
      </c>
      <c r="I270" s="228">
        <v>248</v>
      </c>
      <c r="J270" s="198" t="s">
        <v>697</v>
      </c>
      <c r="K270" s="199">
        <f t="shared" si="57"/>
        <v>65.5</v>
      </c>
      <c r="L270" s="200">
        <f t="shared" si="58"/>
        <v>0.35890410958904112</v>
      </c>
      <c r="M270" s="195" t="s">
        <v>599</v>
      </c>
      <c r="N270" s="201">
        <v>44214</v>
      </c>
      <c r="O270" s="1"/>
      <c r="P270" s="1"/>
      <c r="Q270" s="1"/>
      <c r="R270" s="6" t="s">
        <v>804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3">
        <v>157</v>
      </c>
      <c r="B271" s="224">
        <v>44140</v>
      </c>
      <c r="C271" s="224"/>
      <c r="D271" s="225" t="s">
        <v>349</v>
      </c>
      <c r="E271" s="226" t="s">
        <v>595</v>
      </c>
      <c r="F271" s="226">
        <v>247.5</v>
      </c>
      <c r="G271" s="226"/>
      <c r="H271" s="226">
        <v>320</v>
      </c>
      <c r="I271" s="228">
        <v>320</v>
      </c>
      <c r="J271" s="198" t="s">
        <v>697</v>
      </c>
      <c r="K271" s="199">
        <f t="shared" si="57"/>
        <v>72.5</v>
      </c>
      <c r="L271" s="200">
        <f t="shared" si="58"/>
        <v>0.29292929292929293</v>
      </c>
      <c r="M271" s="195" t="s">
        <v>599</v>
      </c>
      <c r="N271" s="201">
        <v>44323</v>
      </c>
      <c r="O271" s="1"/>
      <c r="P271" s="1"/>
      <c r="Q271" s="1"/>
      <c r="R271" s="6" t="s">
        <v>804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3">
        <v>158</v>
      </c>
      <c r="B272" s="224">
        <v>44140</v>
      </c>
      <c r="C272" s="224"/>
      <c r="D272" s="225" t="s">
        <v>204</v>
      </c>
      <c r="E272" s="226" t="s">
        <v>595</v>
      </c>
      <c r="F272" s="196">
        <v>925</v>
      </c>
      <c r="G272" s="226"/>
      <c r="H272" s="226">
        <v>1095</v>
      </c>
      <c r="I272" s="228">
        <v>1093</v>
      </c>
      <c r="J272" s="198" t="s">
        <v>839</v>
      </c>
      <c r="K272" s="199">
        <f t="shared" si="57"/>
        <v>170</v>
      </c>
      <c r="L272" s="200">
        <f t="shared" si="58"/>
        <v>0.18378378378378379</v>
      </c>
      <c r="M272" s="195" t="s">
        <v>599</v>
      </c>
      <c r="N272" s="201">
        <v>44201</v>
      </c>
      <c r="O272" s="1"/>
      <c r="P272" s="1"/>
      <c r="Q272" s="1"/>
      <c r="R272" s="6" t="s">
        <v>804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3">
        <v>159</v>
      </c>
      <c r="B273" s="224">
        <v>44140</v>
      </c>
      <c r="C273" s="224"/>
      <c r="D273" s="225" t="s">
        <v>367</v>
      </c>
      <c r="E273" s="226" t="s">
        <v>595</v>
      </c>
      <c r="F273" s="196">
        <v>332.5</v>
      </c>
      <c r="G273" s="226"/>
      <c r="H273" s="226">
        <v>393</v>
      </c>
      <c r="I273" s="228">
        <v>406</v>
      </c>
      <c r="J273" s="198" t="s">
        <v>840</v>
      </c>
      <c r="K273" s="199">
        <f t="shared" si="57"/>
        <v>60.5</v>
      </c>
      <c r="L273" s="200">
        <f t="shared" si="58"/>
        <v>0.18195488721804512</v>
      </c>
      <c r="M273" s="195" t="s">
        <v>599</v>
      </c>
      <c r="N273" s="201">
        <v>44256</v>
      </c>
      <c r="O273" s="1"/>
      <c r="P273" s="1"/>
      <c r="Q273" s="1"/>
      <c r="R273" s="6" t="s">
        <v>804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3">
        <v>160</v>
      </c>
      <c r="B274" s="224">
        <v>44141</v>
      </c>
      <c r="C274" s="224"/>
      <c r="D274" s="225" t="s">
        <v>491</v>
      </c>
      <c r="E274" s="226" t="s">
        <v>595</v>
      </c>
      <c r="F274" s="196">
        <v>231</v>
      </c>
      <c r="G274" s="226"/>
      <c r="H274" s="226">
        <v>281</v>
      </c>
      <c r="I274" s="228">
        <v>281</v>
      </c>
      <c r="J274" s="198" t="s">
        <v>697</v>
      </c>
      <c r="K274" s="199">
        <f t="shared" si="57"/>
        <v>50</v>
      </c>
      <c r="L274" s="200">
        <f t="shared" si="58"/>
        <v>0.21645021645021645</v>
      </c>
      <c r="M274" s="195" t="s">
        <v>599</v>
      </c>
      <c r="N274" s="201">
        <v>44358</v>
      </c>
      <c r="O274" s="1"/>
      <c r="P274" s="1"/>
      <c r="Q274" s="1"/>
      <c r="R274" s="6" t="s">
        <v>804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3">
        <v>161</v>
      </c>
      <c r="B275" s="224">
        <v>44187</v>
      </c>
      <c r="C275" s="224"/>
      <c r="D275" s="225" t="s">
        <v>841</v>
      </c>
      <c r="E275" s="226" t="s">
        <v>595</v>
      </c>
      <c r="F275" s="196">
        <v>190</v>
      </c>
      <c r="G275" s="226"/>
      <c r="H275" s="226">
        <v>239</v>
      </c>
      <c r="I275" s="228">
        <v>239</v>
      </c>
      <c r="J275" s="198" t="s">
        <v>842</v>
      </c>
      <c r="K275" s="199">
        <f t="shared" si="57"/>
        <v>49</v>
      </c>
      <c r="L275" s="200">
        <f t="shared" si="58"/>
        <v>0.25789473684210529</v>
      </c>
      <c r="M275" s="195" t="s">
        <v>599</v>
      </c>
      <c r="N275" s="201">
        <v>44844</v>
      </c>
      <c r="O275" s="1"/>
      <c r="P275" s="1"/>
      <c r="Q275" s="1"/>
      <c r="R275" s="6" t="s">
        <v>804</v>
      </c>
    </row>
    <row r="276" spans="1:26" ht="12.75" customHeight="1">
      <c r="A276" s="223">
        <v>162</v>
      </c>
      <c r="B276" s="224">
        <v>44258</v>
      </c>
      <c r="C276" s="224"/>
      <c r="D276" s="225" t="s">
        <v>837</v>
      </c>
      <c r="E276" s="226" t="s">
        <v>595</v>
      </c>
      <c r="F276" s="196">
        <v>495</v>
      </c>
      <c r="G276" s="226"/>
      <c r="H276" s="226">
        <v>595</v>
      </c>
      <c r="I276" s="228">
        <v>590</v>
      </c>
      <c r="J276" s="198" t="s">
        <v>628</v>
      </c>
      <c r="K276" s="199">
        <f t="shared" si="57"/>
        <v>100</v>
      </c>
      <c r="L276" s="200">
        <f t="shared" si="58"/>
        <v>0.20202020202020202</v>
      </c>
      <c r="M276" s="195" t="s">
        <v>599</v>
      </c>
      <c r="N276" s="201">
        <v>44589</v>
      </c>
      <c r="O276" s="1"/>
      <c r="P276" s="1"/>
      <c r="R276" s="6" t="s">
        <v>804</v>
      </c>
    </row>
    <row r="277" spans="1:26" ht="12.75" customHeight="1">
      <c r="A277" s="223">
        <v>163</v>
      </c>
      <c r="B277" s="224">
        <v>44274</v>
      </c>
      <c r="C277" s="224"/>
      <c r="D277" s="225" t="s">
        <v>367</v>
      </c>
      <c r="E277" s="226" t="s">
        <v>595</v>
      </c>
      <c r="F277" s="196">
        <v>355</v>
      </c>
      <c r="G277" s="226"/>
      <c r="H277" s="226">
        <v>422.5</v>
      </c>
      <c r="I277" s="228">
        <v>420</v>
      </c>
      <c r="J277" s="198" t="s">
        <v>843</v>
      </c>
      <c r="K277" s="199">
        <f t="shared" si="57"/>
        <v>67.5</v>
      </c>
      <c r="L277" s="200">
        <f t="shared" si="58"/>
        <v>0.19014084507042253</v>
      </c>
      <c r="M277" s="195" t="s">
        <v>599</v>
      </c>
      <c r="N277" s="201">
        <v>44361</v>
      </c>
      <c r="O277" s="1"/>
      <c r="R277" s="241" t="s">
        <v>804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3">
        <v>164</v>
      </c>
      <c r="B278" s="224">
        <v>44295</v>
      </c>
      <c r="C278" s="224"/>
      <c r="D278" s="225" t="s">
        <v>329</v>
      </c>
      <c r="E278" s="226" t="s">
        <v>595</v>
      </c>
      <c r="F278" s="196">
        <v>555</v>
      </c>
      <c r="G278" s="226"/>
      <c r="H278" s="226">
        <v>663</v>
      </c>
      <c r="I278" s="228">
        <v>663</v>
      </c>
      <c r="J278" s="198" t="s">
        <v>844</v>
      </c>
      <c r="K278" s="199">
        <f t="shared" si="57"/>
        <v>108</v>
      </c>
      <c r="L278" s="200">
        <f t="shared" si="58"/>
        <v>0.19459459459459461</v>
      </c>
      <c r="M278" s="195" t="s">
        <v>599</v>
      </c>
      <c r="N278" s="201">
        <v>44321</v>
      </c>
      <c r="O278" s="1"/>
      <c r="P278" s="1"/>
      <c r="Q278" s="1"/>
      <c r="R278" s="241" t="s">
        <v>804</v>
      </c>
    </row>
    <row r="279" spans="1:26" ht="12.75" customHeight="1">
      <c r="A279" s="223">
        <v>165</v>
      </c>
      <c r="B279" s="224">
        <v>44308</v>
      </c>
      <c r="C279" s="224"/>
      <c r="D279" s="225" t="s">
        <v>808</v>
      </c>
      <c r="E279" s="226" t="s">
        <v>595</v>
      </c>
      <c r="F279" s="196">
        <v>126.5</v>
      </c>
      <c r="G279" s="226"/>
      <c r="H279" s="226">
        <v>155</v>
      </c>
      <c r="I279" s="228">
        <v>155</v>
      </c>
      <c r="J279" s="198" t="s">
        <v>697</v>
      </c>
      <c r="K279" s="199">
        <f t="shared" si="57"/>
        <v>28.5</v>
      </c>
      <c r="L279" s="200">
        <f t="shared" si="58"/>
        <v>0.22529644268774704</v>
      </c>
      <c r="M279" s="195" t="s">
        <v>599</v>
      </c>
      <c r="N279" s="201">
        <v>44362</v>
      </c>
      <c r="O279" s="1"/>
      <c r="R279" s="241" t="s">
        <v>804</v>
      </c>
    </row>
    <row r="280" spans="1:26" ht="12.75" customHeight="1">
      <c r="A280" s="202">
        <v>166</v>
      </c>
      <c r="B280" s="233">
        <v>44368</v>
      </c>
      <c r="C280" s="233"/>
      <c r="D280" s="204" t="s">
        <v>845</v>
      </c>
      <c r="E280" s="206" t="s">
        <v>595</v>
      </c>
      <c r="F280" s="234">
        <v>287.5</v>
      </c>
      <c r="G280" s="206"/>
      <c r="H280" s="206">
        <v>245</v>
      </c>
      <c r="I280" s="207">
        <v>344</v>
      </c>
      <c r="J280" s="208" t="s">
        <v>846</v>
      </c>
      <c r="K280" s="209">
        <f t="shared" si="57"/>
        <v>-42.5</v>
      </c>
      <c r="L280" s="210">
        <f t="shared" si="58"/>
        <v>-0.14782608695652175</v>
      </c>
      <c r="M280" s="206" t="s">
        <v>613</v>
      </c>
      <c r="N280" s="203">
        <v>44508</v>
      </c>
      <c r="O280" s="1"/>
      <c r="R280" s="241" t="s">
        <v>804</v>
      </c>
    </row>
    <row r="281" spans="1:26" ht="12.75" customHeight="1">
      <c r="A281" s="223">
        <v>167</v>
      </c>
      <c r="B281" s="224">
        <v>44368</v>
      </c>
      <c r="C281" s="224"/>
      <c r="D281" s="225" t="s">
        <v>491</v>
      </c>
      <c r="E281" s="226" t="s">
        <v>595</v>
      </c>
      <c r="F281" s="196">
        <v>241</v>
      </c>
      <c r="G281" s="226"/>
      <c r="H281" s="226">
        <v>298</v>
      </c>
      <c r="I281" s="228">
        <v>320</v>
      </c>
      <c r="J281" s="198" t="s">
        <v>697</v>
      </c>
      <c r="K281" s="199">
        <f t="shared" si="57"/>
        <v>57</v>
      </c>
      <c r="L281" s="200">
        <f t="shared" si="58"/>
        <v>0.23651452282157676</v>
      </c>
      <c r="M281" s="195" t="s">
        <v>599</v>
      </c>
      <c r="N281" s="201">
        <v>44802</v>
      </c>
      <c r="O281" s="41"/>
      <c r="R281" s="241" t="s">
        <v>804</v>
      </c>
    </row>
    <row r="282" spans="1:26" ht="12.75" customHeight="1">
      <c r="A282" s="223">
        <v>168</v>
      </c>
      <c r="B282" s="224">
        <v>44406</v>
      </c>
      <c r="C282" s="224"/>
      <c r="D282" s="225" t="s">
        <v>808</v>
      </c>
      <c r="E282" s="226" t="s">
        <v>595</v>
      </c>
      <c r="F282" s="196">
        <v>162.5</v>
      </c>
      <c r="G282" s="226"/>
      <c r="H282" s="226">
        <v>200</v>
      </c>
      <c r="I282" s="228">
        <v>200</v>
      </c>
      <c r="J282" s="198" t="s">
        <v>697</v>
      </c>
      <c r="K282" s="199">
        <f t="shared" si="57"/>
        <v>37.5</v>
      </c>
      <c r="L282" s="200">
        <f t="shared" si="58"/>
        <v>0.23076923076923078</v>
      </c>
      <c r="M282" s="195" t="s">
        <v>599</v>
      </c>
      <c r="N282" s="201">
        <v>44802</v>
      </c>
      <c r="O282" s="1"/>
      <c r="R282" s="241" t="s">
        <v>804</v>
      </c>
    </row>
    <row r="283" spans="1:26" ht="12.75" customHeight="1">
      <c r="A283" s="223">
        <v>169</v>
      </c>
      <c r="B283" s="224">
        <v>44462</v>
      </c>
      <c r="C283" s="224"/>
      <c r="D283" s="225" t="s">
        <v>448</v>
      </c>
      <c r="E283" s="226" t="s">
        <v>595</v>
      </c>
      <c r="F283" s="196">
        <v>1235</v>
      </c>
      <c r="G283" s="226"/>
      <c r="H283" s="226">
        <v>1505</v>
      </c>
      <c r="I283" s="228">
        <v>1500</v>
      </c>
      <c r="J283" s="198" t="s">
        <v>697</v>
      </c>
      <c r="K283" s="199">
        <f t="shared" si="57"/>
        <v>270</v>
      </c>
      <c r="L283" s="200">
        <f t="shared" si="58"/>
        <v>0.21862348178137653</v>
      </c>
      <c r="M283" s="195" t="s">
        <v>599</v>
      </c>
      <c r="N283" s="201">
        <v>44564</v>
      </c>
      <c r="O283" s="1"/>
      <c r="R283" s="241" t="s">
        <v>804</v>
      </c>
    </row>
    <row r="284" spans="1:26" ht="12.75" customHeight="1">
      <c r="A284" s="242">
        <v>170</v>
      </c>
      <c r="B284" s="243">
        <v>44480</v>
      </c>
      <c r="C284" s="243"/>
      <c r="D284" s="244" t="s">
        <v>847</v>
      </c>
      <c r="E284" s="245" t="s">
        <v>595</v>
      </c>
      <c r="F284" s="62">
        <v>58.75</v>
      </c>
      <c r="G284" s="245"/>
      <c r="H284" s="246"/>
      <c r="I284" s="56"/>
      <c r="J284" s="247" t="s">
        <v>597</v>
      </c>
      <c r="K284" s="242"/>
      <c r="L284" s="243"/>
      <c r="M284" s="243"/>
      <c r="N284" s="244"/>
      <c r="O284" s="41"/>
      <c r="R284" s="241" t="s">
        <v>804</v>
      </c>
    </row>
    <row r="285" spans="1:26" ht="12.75" customHeight="1">
      <c r="A285" s="248">
        <v>171</v>
      </c>
      <c r="B285" s="249">
        <v>44481</v>
      </c>
      <c r="C285" s="249"/>
      <c r="D285" s="250" t="s">
        <v>280</v>
      </c>
      <c r="E285" s="56" t="s">
        <v>595</v>
      </c>
      <c r="F285" s="251" t="s">
        <v>848</v>
      </c>
      <c r="G285" s="56"/>
      <c r="H285" s="56"/>
      <c r="I285" s="56">
        <v>380</v>
      </c>
      <c r="J285" s="252" t="s">
        <v>597</v>
      </c>
      <c r="K285" s="248"/>
      <c r="L285" s="249"/>
      <c r="M285" s="249"/>
      <c r="N285" s="250"/>
      <c r="O285" s="41"/>
      <c r="R285" s="241" t="s">
        <v>804</v>
      </c>
    </row>
    <row r="286" spans="1:26" ht="12.75" customHeight="1">
      <c r="A286" s="223">
        <v>172</v>
      </c>
      <c r="B286" s="224">
        <v>44481</v>
      </c>
      <c r="C286" s="224"/>
      <c r="D286" s="225" t="s">
        <v>849</v>
      </c>
      <c r="E286" s="226" t="s">
        <v>595</v>
      </c>
      <c r="F286" s="196">
        <v>45.5</v>
      </c>
      <c r="G286" s="226"/>
      <c r="H286" s="226">
        <v>56.5</v>
      </c>
      <c r="I286" s="228">
        <v>56</v>
      </c>
      <c r="J286" s="198" t="s">
        <v>850</v>
      </c>
      <c r="K286" s="199">
        <f t="shared" ref="K286:K287" si="59">H286-F286</f>
        <v>11</v>
      </c>
      <c r="L286" s="200">
        <f t="shared" ref="L286:L287" si="60">K286/F286</f>
        <v>0.24175824175824176</v>
      </c>
      <c r="M286" s="195" t="s">
        <v>599</v>
      </c>
      <c r="N286" s="201">
        <v>44881</v>
      </c>
      <c r="O286" s="41"/>
      <c r="R286" s="241"/>
    </row>
    <row r="287" spans="1:26" ht="12.75" customHeight="1">
      <c r="A287" s="223">
        <v>173</v>
      </c>
      <c r="B287" s="224">
        <v>44551</v>
      </c>
      <c r="C287" s="224"/>
      <c r="D287" s="225" t="s">
        <v>132</v>
      </c>
      <c r="E287" s="226" t="s">
        <v>595</v>
      </c>
      <c r="F287" s="196">
        <v>2300</v>
      </c>
      <c r="G287" s="226"/>
      <c r="H287" s="226">
        <f>(2820+2200)/2</f>
        <v>2510</v>
      </c>
      <c r="I287" s="228">
        <v>3000</v>
      </c>
      <c r="J287" s="198" t="s">
        <v>851</v>
      </c>
      <c r="K287" s="199">
        <f t="shared" si="59"/>
        <v>210</v>
      </c>
      <c r="L287" s="200">
        <f t="shared" si="60"/>
        <v>9.1304347826086957E-2</v>
      </c>
      <c r="M287" s="195" t="s">
        <v>599</v>
      </c>
      <c r="N287" s="201">
        <v>44649</v>
      </c>
      <c r="O287" s="1"/>
      <c r="R287" s="241"/>
    </row>
    <row r="288" spans="1:26" ht="12.75" customHeight="1">
      <c r="A288" s="58">
        <v>174</v>
      </c>
      <c r="B288" s="249">
        <v>44606</v>
      </c>
      <c r="C288" s="58"/>
      <c r="D288" s="58" t="s">
        <v>438</v>
      </c>
      <c r="E288" s="56" t="s">
        <v>595</v>
      </c>
      <c r="F288" s="56" t="s">
        <v>852</v>
      </c>
      <c r="G288" s="56"/>
      <c r="H288" s="56"/>
      <c r="I288" s="56">
        <v>764</v>
      </c>
      <c r="J288" s="56" t="s">
        <v>597</v>
      </c>
      <c r="K288" s="56"/>
      <c r="L288" s="56"/>
      <c r="M288" s="56"/>
      <c r="N288" s="58"/>
      <c r="O288" s="41"/>
      <c r="R288" s="241"/>
    </row>
    <row r="289" spans="1:38" ht="12.75" customHeight="1">
      <c r="A289" s="223">
        <v>175</v>
      </c>
      <c r="B289" s="224">
        <v>44613</v>
      </c>
      <c r="C289" s="224"/>
      <c r="D289" s="225" t="s">
        <v>448</v>
      </c>
      <c r="E289" s="226" t="s">
        <v>595</v>
      </c>
      <c r="F289" s="196">
        <v>1255</v>
      </c>
      <c r="G289" s="226"/>
      <c r="H289" s="226">
        <v>1515</v>
      </c>
      <c r="I289" s="228">
        <v>1510</v>
      </c>
      <c r="J289" s="198" t="s">
        <v>697</v>
      </c>
      <c r="K289" s="199">
        <f>H289-F289</f>
        <v>260</v>
      </c>
      <c r="L289" s="200">
        <f>K289/F289</f>
        <v>0.20717131474103587</v>
      </c>
      <c r="M289" s="195" t="s">
        <v>599</v>
      </c>
      <c r="N289" s="201">
        <v>44834</v>
      </c>
      <c r="O289" s="41"/>
      <c r="R289" s="241"/>
    </row>
    <row r="290" spans="1:38" ht="12.75" customHeight="1">
      <c r="A290">
        <v>176</v>
      </c>
      <c r="B290" s="249">
        <v>44670</v>
      </c>
      <c r="C290" s="249"/>
      <c r="D290" s="58" t="s">
        <v>554</v>
      </c>
      <c r="E290" s="253" t="s">
        <v>595</v>
      </c>
      <c r="F290" s="56" t="s">
        <v>853</v>
      </c>
      <c r="G290" s="56"/>
      <c r="H290" s="56"/>
      <c r="I290" s="56">
        <v>553</v>
      </c>
      <c r="J290" s="56" t="s">
        <v>597</v>
      </c>
      <c r="K290" s="56"/>
      <c r="L290" s="56"/>
      <c r="M290" s="56"/>
      <c r="N290" s="56"/>
      <c r="O290" s="41"/>
      <c r="R290" s="241"/>
    </row>
    <row r="291" spans="1:38" ht="12.75" customHeight="1">
      <c r="A291" s="223">
        <v>177</v>
      </c>
      <c r="B291" s="224">
        <v>44746</v>
      </c>
      <c r="C291" s="224"/>
      <c r="D291" s="225" t="s">
        <v>854</v>
      </c>
      <c r="E291" s="226" t="s">
        <v>595</v>
      </c>
      <c r="F291" s="196">
        <v>207.5</v>
      </c>
      <c r="G291" s="226"/>
      <c r="H291" s="226">
        <v>254</v>
      </c>
      <c r="I291" s="228">
        <v>254</v>
      </c>
      <c r="J291" s="198" t="s">
        <v>697</v>
      </c>
      <c r="K291" s="199">
        <f t="shared" ref="K291:K293" si="61">H291-F291</f>
        <v>46.5</v>
      </c>
      <c r="L291" s="200">
        <f t="shared" ref="L291:L293" si="62">K291/F291</f>
        <v>0.22409638554216868</v>
      </c>
      <c r="M291" s="195" t="s">
        <v>599</v>
      </c>
      <c r="N291" s="201">
        <v>44792</v>
      </c>
      <c r="O291" s="1"/>
      <c r="R291" s="241"/>
    </row>
    <row r="292" spans="1:38" ht="12.75" customHeight="1">
      <c r="A292" s="223">
        <v>178</v>
      </c>
      <c r="B292" s="224">
        <v>44775</v>
      </c>
      <c r="C292" s="224"/>
      <c r="D292" s="225" t="s">
        <v>493</v>
      </c>
      <c r="E292" s="226" t="s">
        <v>595</v>
      </c>
      <c r="F292" s="196">
        <v>31.25</v>
      </c>
      <c r="G292" s="226"/>
      <c r="H292" s="226">
        <v>38.75</v>
      </c>
      <c r="I292" s="228">
        <v>38</v>
      </c>
      <c r="J292" s="198" t="s">
        <v>697</v>
      </c>
      <c r="K292" s="199">
        <f t="shared" si="61"/>
        <v>7.5</v>
      </c>
      <c r="L292" s="200">
        <f t="shared" si="62"/>
        <v>0.24</v>
      </c>
      <c r="M292" s="195" t="s">
        <v>599</v>
      </c>
      <c r="N292" s="201">
        <v>44844</v>
      </c>
      <c r="O292" s="41"/>
      <c r="R292" s="62"/>
    </row>
    <row r="293" spans="1:38" ht="12.75" customHeight="1">
      <c r="A293" s="223">
        <v>179</v>
      </c>
      <c r="B293" s="224">
        <v>44841</v>
      </c>
      <c r="C293" s="224"/>
      <c r="D293" s="225" t="s">
        <v>855</v>
      </c>
      <c r="E293" s="226" t="s">
        <v>595</v>
      </c>
      <c r="F293" s="196">
        <v>665</v>
      </c>
      <c r="G293" s="226"/>
      <c r="H293" s="226">
        <v>807.5</v>
      </c>
      <c r="I293" s="228">
        <v>840</v>
      </c>
      <c r="J293" s="198" t="s">
        <v>851</v>
      </c>
      <c r="K293" s="199">
        <f t="shared" si="61"/>
        <v>142.5</v>
      </c>
      <c r="L293" s="200">
        <f t="shared" si="62"/>
        <v>0.21428571428571427</v>
      </c>
      <c r="M293" s="195" t="s">
        <v>599</v>
      </c>
      <c r="N293" s="201">
        <v>45097</v>
      </c>
      <c r="O293" s="41"/>
      <c r="R293" s="62"/>
    </row>
    <row r="294" spans="1:38" ht="12.75" customHeight="1">
      <c r="A294" s="248">
        <v>180</v>
      </c>
      <c r="B294" s="249">
        <v>44844</v>
      </c>
      <c r="C294" s="58"/>
      <c r="D294" s="58" t="s">
        <v>440</v>
      </c>
      <c r="E294" s="253" t="s">
        <v>595</v>
      </c>
      <c r="F294" s="56" t="s">
        <v>856</v>
      </c>
      <c r="G294" s="56"/>
      <c r="H294" s="56"/>
      <c r="I294" s="56">
        <v>291</v>
      </c>
      <c r="J294" s="56" t="s">
        <v>597</v>
      </c>
      <c r="K294" s="56"/>
      <c r="L294" s="56"/>
      <c r="M294" s="56"/>
      <c r="N294" s="56"/>
      <c r="O294" s="41"/>
      <c r="Q294" s="41"/>
      <c r="R294" s="62"/>
    </row>
    <row r="295" spans="1:38" ht="12.75" customHeight="1">
      <c r="A295" s="248">
        <v>181</v>
      </c>
      <c r="B295" s="249">
        <v>44845</v>
      </c>
      <c r="C295" s="58"/>
      <c r="D295" s="58" t="s">
        <v>438</v>
      </c>
      <c r="E295" s="253" t="s">
        <v>595</v>
      </c>
      <c r="F295" s="56" t="s">
        <v>857</v>
      </c>
      <c r="G295" s="56"/>
      <c r="H295" s="56"/>
      <c r="I295" s="56">
        <v>765</v>
      </c>
      <c r="J295" s="56" t="s">
        <v>597</v>
      </c>
      <c r="K295" s="56"/>
      <c r="L295" s="56"/>
      <c r="M295" s="56"/>
      <c r="N295" s="56"/>
      <c r="O295" s="41"/>
      <c r="Q295" s="41"/>
      <c r="R295" s="62"/>
    </row>
    <row r="296" spans="1:38" ht="12.75" customHeight="1">
      <c r="A296" s="254">
        <v>182</v>
      </c>
      <c r="B296" s="249">
        <v>44981</v>
      </c>
      <c r="C296" s="249"/>
      <c r="D296" s="58" t="s">
        <v>455</v>
      </c>
      <c r="E296" s="253" t="s">
        <v>595</v>
      </c>
      <c r="F296" s="253" t="s">
        <v>858</v>
      </c>
      <c r="G296" s="56"/>
      <c r="H296" s="56"/>
      <c r="I296" s="56">
        <v>2080</v>
      </c>
      <c r="J296" s="56" t="s">
        <v>597</v>
      </c>
      <c r="K296" s="56"/>
      <c r="L296" s="56"/>
      <c r="M296" s="56"/>
      <c r="N296" s="56"/>
      <c r="O296" s="41"/>
      <c r="R296" s="62"/>
    </row>
    <row r="297" spans="1:38" ht="12.75" customHeight="1">
      <c r="A297" s="223">
        <v>183</v>
      </c>
      <c r="B297" s="224">
        <v>44986</v>
      </c>
      <c r="C297" s="224"/>
      <c r="D297" s="225" t="s">
        <v>493</v>
      </c>
      <c r="E297" s="226" t="s">
        <v>595</v>
      </c>
      <c r="F297" s="196">
        <v>57.5</v>
      </c>
      <c r="G297" s="226"/>
      <c r="H297" s="226">
        <v>120</v>
      </c>
      <c r="I297" s="228">
        <v>120</v>
      </c>
      <c r="J297" s="198" t="s">
        <v>697</v>
      </c>
      <c r="K297" s="199">
        <f>H297-F297</f>
        <v>62.5</v>
      </c>
      <c r="L297" s="200">
        <f>K297/F297</f>
        <v>1.0869565217391304</v>
      </c>
      <c r="M297" s="195" t="s">
        <v>599</v>
      </c>
      <c r="N297" s="201">
        <v>45415</v>
      </c>
      <c r="O297" s="41"/>
      <c r="R297" s="62"/>
    </row>
    <row r="298" spans="1:38" ht="12.75" customHeight="1">
      <c r="A298" s="254">
        <v>184</v>
      </c>
      <c r="B298" s="249">
        <v>45008</v>
      </c>
      <c r="C298" s="249"/>
      <c r="D298" s="58" t="s">
        <v>510</v>
      </c>
      <c r="E298" s="253" t="s">
        <v>595</v>
      </c>
      <c r="F298" s="253" t="s">
        <v>859</v>
      </c>
      <c r="G298" s="56"/>
      <c r="H298" s="56"/>
      <c r="I298" s="56">
        <v>3523</v>
      </c>
      <c r="J298" s="56" t="s">
        <v>597</v>
      </c>
      <c r="K298" s="56"/>
      <c r="L298" s="56"/>
      <c r="M298" s="56"/>
      <c r="N298" s="56"/>
      <c r="O298" s="41"/>
      <c r="R298" s="62"/>
    </row>
    <row r="299" spans="1:38" ht="12.75" customHeight="1">
      <c r="A299" s="248">
        <v>185</v>
      </c>
      <c r="B299" s="249">
        <v>45027</v>
      </c>
      <c r="C299" s="58"/>
      <c r="D299" s="58" t="s">
        <v>860</v>
      </c>
      <c r="E299" s="253" t="s">
        <v>595</v>
      </c>
      <c r="F299" s="56" t="s">
        <v>861</v>
      </c>
      <c r="G299" s="56"/>
      <c r="H299" s="56"/>
      <c r="I299" s="56">
        <v>810</v>
      </c>
      <c r="J299" s="56" t="s">
        <v>597</v>
      </c>
      <c r="K299" s="56"/>
      <c r="L299" s="56"/>
      <c r="M299" s="56"/>
      <c r="N299" s="56"/>
      <c r="O299" s="41"/>
      <c r="R299" s="62"/>
    </row>
    <row r="300" spans="1:38" ht="12.75" customHeight="1">
      <c r="A300" s="248">
        <v>186</v>
      </c>
      <c r="B300" s="249">
        <v>45050</v>
      </c>
      <c r="C300" s="58"/>
      <c r="D300" s="58" t="s">
        <v>42</v>
      </c>
      <c r="E300" s="253" t="s">
        <v>595</v>
      </c>
      <c r="F300" s="56" t="s">
        <v>862</v>
      </c>
      <c r="G300" s="56"/>
      <c r="H300" s="56"/>
      <c r="I300" s="56">
        <v>5040</v>
      </c>
      <c r="J300" s="56" t="s">
        <v>597</v>
      </c>
      <c r="K300" s="56"/>
      <c r="L300" s="56"/>
      <c r="M300" s="56"/>
      <c r="N300" s="56"/>
      <c r="O300" s="41"/>
      <c r="R300" s="62"/>
    </row>
    <row r="301" spans="1:38" ht="12.75" customHeight="1">
      <c r="A301" s="242">
        <v>187</v>
      </c>
      <c r="B301" s="243">
        <v>45075</v>
      </c>
      <c r="C301" s="255"/>
      <c r="D301" s="255" t="s">
        <v>863</v>
      </c>
      <c r="E301" s="256" t="s">
        <v>595</v>
      </c>
      <c r="F301" s="245" t="s">
        <v>864</v>
      </c>
      <c r="G301" s="245"/>
      <c r="H301" s="245"/>
      <c r="I301" s="245">
        <v>732</v>
      </c>
      <c r="J301" s="245" t="s">
        <v>597</v>
      </c>
      <c r="K301" s="245"/>
      <c r="L301" s="245"/>
      <c r="M301" s="245"/>
      <c r="N301" s="245"/>
      <c r="O301" s="41"/>
      <c r="Q301" s="41"/>
      <c r="R301" s="62"/>
      <c r="T301" s="41"/>
      <c r="V301" s="41"/>
      <c r="W301" s="62"/>
      <c r="Y301" s="41"/>
      <c r="AA301" s="41"/>
      <c r="AB301" s="62"/>
      <c r="AD301" s="41"/>
      <c r="AF301" s="41"/>
      <c r="AG301" s="62"/>
      <c r="AI301" s="41"/>
      <c r="AK301" s="41"/>
      <c r="AL301" s="62"/>
    </row>
    <row r="302" spans="1:38" ht="12.75" customHeight="1">
      <c r="A302" s="248">
        <v>188</v>
      </c>
      <c r="B302" s="249">
        <v>45078</v>
      </c>
      <c r="C302" s="58"/>
      <c r="D302" s="58" t="s">
        <v>542</v>
      </c>
      <c r="E302" s="253" t="s">
        <v>595</v>
      </c>
      <c r="F302" s="56" t="s">
        <v>865</v>
      </c>
      <c r="G302" s="56"/>
      <c r="H302" s="56"/>
      <c r="I302" s="56">
        <v>4300</v>
      </c>
      <c r="J302" s="56" t="s">
        <v>597</v>
      </c>
      <c r="K302" s="56"/>
      <c r="L302" s="56"/>
      <c r="M302" s="56"/>
      <c r="N302" s="56"/>
      <c r="O302" s="41"/>
      <c r="Q302" s="41"/>
      <c r="R302" s="62"/>
      <c r="T302" s="41"/>
      <c r="V302" s="41"/>
      <c r="W302" s="62"/>
      <c r="Y302" s="41"/>
      <c r="AA302" s="41"/>
      <c r="AB302" s="62"/>
      <c r="AD302" s="41"/>
      <c r="AF302" s="41"/>
      <c r="AG302" s="62"/>
      <c r="AI302" s="41"/>
      <c r="AK302" s="41"/>
      <c r="AL302" s="62"/>
    </row>
    <row r="303" spans="1:38" ht="12.75" customHeight="1">
      <c r="A303" s="248">
        <v>189</v>
      </c>
      <c r="B303" s="249">
        <v>45103</v>
      </c>
      <c r="C303" s="58"/>
      <c r="D303" s="58" t="s">
        <v>876</v>
      </c>
      <c r="E303" s="253" t="s">
        <v>595</v>
      </c>
      <c r="F303" s="56" t="s">
        <v>677</v>
      </c>
      <c r="G303" s="56"/>
      <c r="H303" s="56"/>
      <c r="I303" s="56">
        <v>383</v>
      </c>
      <c r="J303" s="56" t="s">
        <v>597</v>
      </c>
      <c r="K303" s="56"/>
      <c r="L303" s="56"/>
      <c r="M303" s="56"/>
      <c r="N303" s="56"/>
      <c r="O303" s="41"/>
      <c r="Q303" s="41"/>
      <c r="R303" s="62"/>
      <c r="T303" s="41"/>
      <c r="V303" s="41"/>
      <c r="W303" s="62"/>
      <c r="Y303" s="41"/>
      <c r="AA303" s="41"/>
      <c r="AB303" s="62"/>
      <c r="AD303" s="41"/>
      <c r="AF303" s="41"/>
      <c r="AG303" s="62"/>
      <c r="AI303" s="41"/>
      <c r="AK303" s="41"/>
      <c r="AL303" s="62"/>
    </row>
    <row r="304" spans="1:38" ht="12.75" customHeight="1">
      <c r="A304" s="248"/>
      <c r="B304" s="249"/>
      <c r="C304" s="58"/>
      <c r="D304" s="58"/>
      <c r="E304" s="253"/>
      <c r="F304" s="56"/>
      <c r="G304" s="56"/>
      <c r="H304" s="56"/>
      <c r="I304" s="56"/>
      <c r="J304" s="56"/>
      <c r="K304" s="56"/>
      <c r="L304" s="56"/>
      <c r="M304" s="56"/>
      <c r="N304" s="56"/>
      <c r="O304" s="41"/>
      <c r="Q304" s="41"/>
      <c r="R304" s="62"/>
      <c r="T304" s="41"/>
      <c r="V304" s="41"/>
      <c r="W304" s="62"/>
      <c r="Y304" s="41"/>
      <c r="AA304" s="41"/>
      <c r="AB304" s="62"/>
      <c r="AD304" s="41"/>
      <c r="AF304" s="41"/>
      <c r="AG304" s="62"/>
      <c r="AI304" s="41"/>
      <c r="AK304" s="41"/>
      <c r="AL304" s="62"/>
    </row>
    <row r="305" spans="1:38" ht="12.75" customHeight="1">
      <c r="A305" s="248"/>
      <c r="B305" s="249"/>
      <c r="C305" s="58"/>
      <c r="D305" s="58"/>
      <c r="E305" s="253"/>
      <c r="F305" s="56"/>
      <c r="G305" s="56"/>
      <c r="H305" s="56"/>
      <c r="I305" s="56"/>
      <c r="J305" s="56"/>
      <c r="K305" s="56"/>
      <c r="L305" s="56"/>
      <c r="M305" s="56"/>
      <c r="N305" s="56"/>
      <c r="O305" s="41"/>
      <c r="R305" s="62"/>
      <c r="T305" s="41"/>
      <c r="W305" s="62"/>
      <c r="Y305" s="41"/>
      <c r="AB305" s="62"/>
      <c r="AD305" s="41"/>
      <c r="AG305" s="62"/>
      <c r="AI305" s="41"/>
      <c r="AL305" s="62"/>
    </row>
    <row r="306" spans="1:38" ht="12.75" customHeight="1">
      <c r="A306" s="58"/>
      <c r="B306" s="58"/>
      <c r="C306" s="58"/>
      <c r="D306" s="58"/>
      <c r="E306" s="58"/>
      <c r="F306" s="56"/>
      <c r="G306" s="56"/>
      <c r="H306" s="56"/>
      <c r="I306" s="56"/>
      <c r="J306" s="31"/>
      <c r="K306" s="56"/>
      <c r="L306" s="56"/>
      <c r="M306" s="56"/>
      <c r="N306" s="58"/>
      <c r="O306" s="41"/>
      <c r="R306" s="62"/>
      <c r="T306" s="41"/>
      <c r="W306" s="62"/>
      <c r="Y306" s="41"/>
      <c r="AB306" s="62"/>
      <c r="AD306" s="41"/>
      <c r="AG306" s="62"/>
      <c r="AI306" s="41"/>
      <c r="AL306" s="62"/>
    </row>
    <row r="307" spans="1:38" ht="12.75" customHeight="1">
      <c r="B307" s="257" t="s">
        <v>866</v>
      </c>
      <c r="F307" s="62"/>
      <c r="G307" s="62"/>
      <c r="H307" s="62"/>
      <c r="I307" s="62"/>
      <c r="J307" s="41"/>
      <c r="K307" s="62"/>
      <c r="L307" s="62"/>
      <c r="M307" s="62"/>
      <c r="O307" s="41"/>
      <c r="R307" s="62"/>
      <c r="T307" s="41"/>
      <c r="W307" s="62"/>
      <c r="Y307" s="41"/>
      <c r="AB307" s="62"/>
      <c r="AD307" s="41"/>
      <c r="AG307" s="62"/>
      <c r="AI307" s="41"/>
      <c r="AL307" s="62"/>
    </row>
    <row r="308" spans="1:38" ht="12.75" customHeight="1">
      <c r="A308" s="258"/>
      <c r="F308" s="62"/>
      <c r="G308" s="62"/>
      <c r="H308" s="62"/>
      <c r="I308" s="62"/>
      <c r="J308" s="41"/>
      <c r="K308" s="62"/>
      <c r="L308" s="62"/>
      <c r="M308" s="62"/>
      <c r="O308" s="41"/>
      <c r="R308" s="62"/>
      <c r="T308" s="41"/>
      <c r="W308" s="62"/>
      <c r="Y308" s="41"/>
      <c r="AB308" s="62"/>
      <c r="AD308" s="41"/>
      <c r="AG308" s="62"/>
      <c r="AI308" s="41"/>
      <c r="AL308" s="62"/>
    </row>
    <row r="309" spans="1:38" ht="12.75" customHeight="1">
      <c r="A309" s="258"/>
      <c r="F309" s="62"/>
      <c r="G309" s="62"/>
      <c r="H309" s="62"/>
      <c r="I309" s="62"/>
      <c r="J309" s="41"/>
      <c r="K309" s="62"/>
      <c r="L309" s="62"/>
      <c r="M309" s="62"/>
      <c r="O309" s="41"/>
      <c r="R309" s="62"/>
    </row>
    <row r="310" spans="1:38" ht="12.75" customHeight="1">
      <c r="A310" s="56"/>
      <c r="F310" s="62"/>
      <c r="G310" s="62"/>
      <c r="H310" s="62"/>
      <c r="I310" s="62"/>
      <c r="J310" s="41"/>
      <c r="K310" s="62"/>
      <c r="L310" s="62"/>
      <c r="M310" s="62"/>
      <c r="O310" s="41"/>
      <c r="R310" s="62"/>
    </row>
    <row r="311" spans="1:38" ht="12.75" customHeight="1">
      <c r="F311" s="62"/>
      <c r="G311" s="62"/>
      <c r="H311" s="62"/>
      <c r="I311" s="62"/>
      <c r="J311" s="41"/>
      <c r="K311" s="62"/>
      <c r="L311" s="62"/>
      <c r="M311" s="62"/>
      <c r="O311" s="41"/>
      <c r="R311" s="62"/>
    </row>
    <row r="312" spans="1:38" ht="12.75" customHeight="1">
      <c r="F312" s="62"/>
      <c r="G312" s="62"/>
      <c r="H312" s="62"/>
      <c r="I312" s="62"/>
      <c r="J312" s="41"/>
      <c r="K312" s="62"/>
      <c r="L312" s="62"/>
      <c r="M312" s="62"/>
      <c r="O312" s="41"/>
      <c r="R312" s="62"/>
    </row>
    <row r="313" spans="1:38" ht="12.75" customHeight="1">
      <c r="F313" s="62"/>
      <c r="G313" s="62"/>
      <c r="H313" s="62"/>
      <c r="I313" s="62"/>
      <c r="J313" s="41"/>
      <c r="K313" s="62"/>
      <c r="L313" s="62"/>
      <c r="M313" s="62"/>
      <c r="O313" s="41"/>
      <c r="R313" s="62"/>
    </row>
    <row r="314" spans="1:38" ht="12.75" customHeight="1">
      <c r="F314" s="62"/>
      <c r="G314" s="62"/>
      <c r="H314" s="62"/>
      <c r="I314" s="62"/>
      <c r="J314" s="41"/>
      <c r="K314" s="62"/>
      <c r="L314" s="62"/>
      <c r="M314" s="62"/>
      <c r="O314" s="41"/>
      <c r="R314" s="62"/>
    </row>
    <row r="315" spans="1:38" ht="12.75" customHeight="1">
      <c r="F315" s="62"/>
      <c r="G315" s="62"/>
      <c r="H315" s="62"/>
      <c r="I315" s="62"/>
      <c r="J315" s="41"/>
      <c r="K315" s="62"/>
      <c r="L315" s="62"/>
      <c r="M315" s="62"/>
      <c r="O315" s="41"/>
      <c r="R315" s="62"/>
    </row>
    <row r="316" spans="1:38" ht="12.75" customHeight="1">
      <c r="F316" s="62"/>
      <c r="G316" s="62"/>
      <c r="H316" s="62"/>
      <c r="I316" s="62"/>
      <c r="J316" s="41"/>
      <c r="K316" s="62"/>
      <c r="L316" s="62"/>
      <c r="M316" s="62"/>
      <c r="O316" s="41"/>
      <c r="R316" s="62"/>
    </row>
    <row r="317" spans="1:38" ht="12.75" customHeight="1">
      <c r="F317" s="62"/>
      <c r="G317" s="62"/>
      <c r="H317" s="62"/>
      <c r="I317" s="62"/>
      <c r="J317" s="41"/>
      <c r="K317" s="62"/>
      <c r="L317" s="62"/>
      <c r="M317" s="62"/>
      <c r="O317" s="41"/>
      <c r="R317" s="62"/>
    </row>
    <row r="318" spans="1:38" ht="12.75" customHeight="1">
      <c r="F318" s="62"/>
      <c r="G318" s="62"/>
      <c r="H318" s="62"/>
      <c r="I318" s="62"/>
      <c r="J318" s="41"/>
      <c r="K318" s="62"/>
      <c r="L318" s="62"/>
      <c r="M318" s="62"/>
      <c r="O318" s="41"/>
      <c r="R318" s="62"/>
    </row>
    <row r="319" spans="1:38" ht="12.75" customHeight="1"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1:38" ht="12.75" customHeight="1"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2.7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  <row r="454" spans="6:18" ht="12.75" customHeight="1">
      <c r="F454" s="62"/>
      <c r="G454" s="62"/>
      <c r="H454" s="62"/>
      <c r="I454" s="62"/>
      <c r="J454" s="41"/>
      <c r="K454" s="62"/>
      <c r="L454" s="62"/>
      <c r="M454" s="62"/>
      <c r="O454" s="41"/>
      <c r="R454" s="62"/>
    </row>
    <row r="455" spans="6:18" ht="12.75" customHeight="1">
      <c r="F455" s="62"/>
      <c r="G455" s="62"/>
      <c r="H455" s="62"/>
      <c r="I455" s="62"/>
      <c r="J455" s="41"/>
      <c r="K455" s="62"/>
      <c r="L455" s="62"/>
      <c r="M455" s="62"/>
      <c r="O455" s="41"/>
      <c r="R455" s="62"/>
    </row>
    <row r="456" spans="6:18" ht="12.75" customHeight="1">
      <c r="F456" s="62"/>
      <c r="G456" s="62"/>
      <c r="H456" s="62"/>
      <c r="I456" s="62"/>
      <c r="J456" s="41"/>
      <c r="K456" s="62"/>
      <c r="L456" s="62"/>
      <c r="M456" s="62"/>
      <c r="O456" s="41"/>
      <c r="R456" s="62"/>
    </row>
    <row r="457" spans="6:18" ht="12.75" customHeight="1">
      <c r="F457" s="62"/>
      <c r="G457" s="62"/>
      <c r="H457" s="62"/>
      <c r="I457" s="62"/>
      <c r="J457" s="41"/>
      <c r="K457" s="62"/>
      <c r="L457" s="62"/>
      <c r="M457" s="62"/>
      <c r="O457" s="41"/>
      <c r="R457" s="62"/>
    </row>
    <row r="458" spans="6:18" ht="12.75" customHeight="1">
      <c r="F458" s="62"/>
      <c r="G458" s="62"/>
      <c r="H458" s="62"/>
      <c r="I458" s="62"/>
      <c r="J458" s="41"/>
      <c r="K458" s="62"/>
      <c r="L458" s="62"/>
      <c r="M458" s="62"/>
      <c r="O458" s="41"/>
      <c r="R458" s="62"/>
    </row>
    <row r="459" spans="6:18" ht="12.75" customHeight="1">
      <c r="F459" s="62"/>
      <c r="G459" s="62"/>
      <c r="H459" s="62"/>
      <c r="I459" s="62"/>
      <c r="J459" s="41"/>
      <c r="K459" s="62"/>
      <c r="L459" s="62"/>
      <c r="M459" s="62"/>
      <c r="O459" s="41"/>
      <c r="R459" s="62"/>
    </row>
    <row r="460" spans="6:18" ht="12.75" customHeight="1">
      <c r="F460" s="62"/>
      <c r="G460" s="62"/>
      <c r="H460" s="62"/>
      <c r="I460" s="62"/>
      <c r="J460" s="41"/>
      <c r="K460" s="62"/>
      <c r="L460" s="62"/>
      <c r="M460" s="62"/>
      <c r="O460" s="41"/>
      <c r="R460" s="62"/>
    </row>
    <row r="461" spans="6:18" ht="12.75" customHeight="1">
      <c r="F461" s="62"/>
      <c r="G461" s="62"/>
      <c r="H461" s="62"/>
      <c r="I461" s="62"/>
      <c r="J461" s="41"/>
      <c r="K461" s="62"/>
      <c r="L461" s="62"/>
      <c r="M461" s="62"/>
      <c r="O461" s="41"/>
      <c r="R461" s="62"/>
    </row>
    <row r="462" spans="6:18" ht="12.75" customHeight="1">
      <c r="F462" s="62"/>
      <c r="G462" s="62"/>
      <c r="H462" s="62"/>
      <c r="I462" s="62"/>
      <c r="J462" s="41"/>
      <c r="K462" s="62"/>
      <c r="L462" s="62"/>
      <c r="M462" s="62"/>
      <c r="O462" s="41"/>
      <c r="R462" s="62"/>
    </row>
    <row r="463" spans="6:18" ht="12.75" customHeight="1">
      <c r="F463" s="62"/>
      <c r="G463" s="62"/>
      <c r="H463" s="62"/>
      <c r="I463" s="62"/>
      <c r="J463" s="41"/>
      <c r="K463" s="62"/>
      <c r="L463" s="62"/>
      <c r="M463" s="62"/>
      <c r="O463" s="41"/>
      <c r="R463" s="62"/>
    </row>
    <row r="464" spans="6:18" ht="12.75" customHeight="1">
      <c r="F464" s="62"/>
      <c r="G464" s="62"/>
      <c r="H464" s="62"/>
      <c r="I464" s="62"/>
      <c r="J464" s="41"/>
      <c r="K464" s="62"/>
      <c r="L464" s="62"/>
      <c r="M464" s="62"/>
      <c r="O464" s="41"/>
      <c r="R464" s="62"/>
    </row>
    <row r="465" spans="6:18" ht="12.75" customHeight="1">
      <c r="F465" s="62"/>
      <c r="G465" s="62"/>
      <c r="H465" s="62"/>
      <c r="I465" s="62"/>
      <c r="J465" s="41"/>
      <c r="K465" s="62"/>
      <c r="L465" s="62"/>
      <c r="M465" s="62"/>
      <c r="O465" s="41"/>
      <c r="R465" s="62"/>
    </row>
    <row r="466" spans="6:18" ht="12.75" customHeight="1">
      <c r="F466" s="62"/>
      <c r="G466" s="62"/>
      <c r="H466" s="62"/>
      <c r="I466" s="62"/>
      <c r="J466" s="41"/>
      <c r="K466" s="62"/>
      <c r="L466" s="62"/>
      <c r="M466" s="62"/>
      <c r="O466" s="41"/>
      <c r="R466" s="62"/>
    </row>
    <row r="467" spans="6:18" ht="12.75" customHeight="1">
      <c r="F467" s="62"/>
      <c r="G467" s="62"/>
      <c r="H467" s="62"/>
      <c r="I467" s="62"/>
      <c r="J467" s="41"/>
      <c r="K467" s="62"/>
      <c r="L467" s="62"/>
      <c r="M467" s="62"/>
      <c r="O467" s="41"/>
      <c r="R467" s="62"/>
    </row>
    <row r="468" spans="6:18" ht="12.75" customHeight="1">
      <c r="F468" s="62"/>
      <c r="G468" s="62"/>
      <c r="H468" s="62"/>
      <c r="I468" s="62"/>
      <c r="J468" s="41"/>
      <c r="K468" s="62"/>
      <c r="L468" s="62"/>
      <c r="M468" s="62"/>
      <c r="O468" s="41"/>
      <c r="R468" s="62"/>
    </row>
    <row r="469" spans="6:18" ht="12.75" customHeight="1">
      <c r="F469" s="62"/>
      <c r="G469" s="62"/>
      <c r="H469" s="62"/>
      <c r="I469" s="62"/>
      <c r="J469" s="41"/>
      <c r="K469" s="62"/>
      <c r="L469" s="62"/>
      <c r="M469" s="62"/>
      <c r="O469" s="41"/>
      <c r="R469" s="62"/>
    </row>
    <row r="470" spans="6:18" ht="12.75" customHeight="1">
      <c r="F470" s="62"/>
      <c r="G470" s="62"/>
      <c r="H470" s="62"/>
      <c r="I470" s="62"/>
      <c r="J470" s="41"/>
      <c r="K470" s="62"/>
      <c r="L470" s="62"/>
      <c r="M470" s="62"/>
      <c r="O470" s="41"/>
      <c r="R470" s="62"/>
    </row>
    <row r="471" spans="6:18" ht="12.75" customHeight="1">
      <c r="F471" s="62"/>
      <c r="G471" s="62"/>
      <c r="H471" s="62"/>
      <c r="I471" s="62"/>
      <c r="J471" s="41"/>
      <c r="K471" s="62"/>
      <c r="L471" s="62"/>
      <c r="M471" s="62"/>
      <c r="O471" s="41"/>
      <c r="R471" s="62"/>
    </row>
    <row r="472" spans="6:18" ht="12.75" customHeight="1">
      <c r="F472" s="62"/>
      <c r="G472" s="62"/>
      <c r="H472" s="62"/>
      <c r="I472" s="62"/>
      <c r="J472" s="41"/>
      <c r="K472" s="62"/>
      <c r="L472" s="62"/>
      <c r="M472" s="62"/>
      <c r="O472" s="41"/>
      <c r="R472" s="62"/>
    </row>
    <row r="473" spans="6:18" ht="12.75" customHeight="1">
      <c r="F473" s="62"/>
      <c r="G473" s="62"/>
      <c r="H473" s="62"/>
      <c r="I473" s="62"/>
      <c r="J473" s="41"/>
      <c r="K473" s="62"/>
      <c r="L473" s="62"/>
      <c r="M473" s="62"/>
      <c r="O473" s="41"/>
      <c r="R473" s="62"/>
    </row>
    <row r="474" spans="6:18" ht="12.75" customHeight="1">
      <c r="F474" s="62"/>
      <c r="G474" s="62"/>
      <c r="H474" s="62"/>
      <c r="I474" s="62"/>
      <c r="J474" s="41"/>
      <c r="K474" s="62"/>
      <c r="L474" s="62"/>
      <c r="M474" s="62"/>
      <c r="O474" s="41"/>
      <c r="R474" s="62"/>
    </row>
    <row r="475" spans="6:18" ht="12.75" customHeight="1">
      <c r="F475" s="62"/>
      <c r="G475" s="62"/>
      <c r="H475" s="62"/>
      <c r="I475" s="62"/>
      <c r="J475" s="41"/>
      <c r="K475" s="62"/>
      <c r="L475" s="62"/>
      <c r="M475" s="62"/>
      <c r="O475" s="41"/>
      <c r="R475" s="62"/>
    </row>
    <row r="476" spans="6:18" ht="12.75" customHeight="1">
      <c r="F476" s="62"/>
      <c r="G476" s="62"/>
      <c r="H476" s="62"/>
      <c r="I476" s="62"/>
      <c r="J476" s="41"/>
      <c r="K476" s="62"/>
      <c r="L476" s="62"/>
      <c r="M476" s="62"/>
      <c r="O476" s="41"/>
      <c r="R476" s="62"/>
    </row>
    <row r="477" spans="6:18" ht="12.75" customHeight="1">
      <c r="F477" s="62"/>
      <c r="G477" s="62"/>
      <c r="H477" s="62"/>
      <c r="I477" s="62"/>
      <c r="J477" s="41"/>
      <c r="K477" s="62"/>
      <c r="L477" s="62"/>
      <c r="M477" s="62"/>
      <c r="O477" s="41"/>
      <c r="R477" s="62"/>
    </row>
    <row r="478" spans="6:18" ht="12.75" customHeight="1">
      <c r="F478" s="62"/>
      <c r="G478" s="62"/>
      <c r="H478" s="62"/>
      <c r="I478" s="62"/>
      <c r="J478" s="41"/>
      <c r="K478" s="62"/>
      <c r="L478" s="62"/>
      <c r="M478" s="62"/>
      <c r="O478" s="41"/>
      <c r="R478" s="62"/>
    </row>
    <row r="479" spans="6:18" ht="12.75" customHeight="1">
      <c r="F479" s="62"/>
      <c r="G479" s="62"/>
      <c r="H479" s="62"/>
      <c r="I479" s="62"/>
      <c r="J479" s="41"/>
      <c r="K479" s="62"/>
      <c r="L479" s="62"/>
      <c r="M479" s="62"/>
      <c r="O479" s="41"/>
      <c r="R479" s="62"/>
    </row>
    <row r="480" spans="6:18" ht="12.75" customHeight="1">
      <c r="F480" s="62"/>
      <c r="G480" s="62"/>
      <c r="H480" s="62"/>
      <c r="I480" s="62"/>
      <c r="J480" s="41"/>
      <c r="K480" s="62"/>
      <c r="L480" s="62"/>
      <c r="M480" s="62"/>
      <c r="O480" s="41"/>
      <c r="R480" s="62"/>
    </row>
    <row r="481" spans="6:18" ht="12.75" customHeight="1">
      <c r="F481" s="62"/>
      <c r="G481" s="62"/>
      <c r="H481" s="62"/>
      <c r="I481" s="62"/>
      <c r="J481" s="41"/>
      <c r="K481" s="62"/>
      <c r="L481" s="62"/>
      <c r="M481" s="62"/>
      <c r="O481" s="41"/>
      <c r="R481" s="62"/>
    </row>
    <row r="482" spans="6:18" ht="12.75" customHeight="1">
      <c r="F482" s="62"/>
      <c r="G482" s="62"/>
      <c r="H482" s="62"/>
      <c r="I482" s="62"/>
      <c r="J482" s="41"/>
      <c r="K482" s="62"/>
      <c r="L482" s="62"/>
      <c r="M482" s="62"/>
      <c r="O482" s="41"/>
      <c r="R482" s="62"/>
    </row>
    <row r="483" spans="6:18" ht="15" customHeight="1">
      <c r="F483" s="62"/>
      <c r="G483" s="62"/>
      <c r="H483" s="62"/>
      <c r="I483" s="62"/>
      <c r="J483" s="41"/>
      <c r="K483" s="62"/>
      <c r="L483" s="62"/>
      <c r="M483" s="62"/>
      <c r="O483" s="41"/>
      <c r="R483" s="62"/>
    </row>
  </sheetData>
  <autoFilter ref="R1:R306" xr:uid="{00000000-0009-0000-0000-000005000000}"/>
  <mergeCells count="6">
    <mergeCell ref="A70:A71"/>
    <mergeCell ref="B70:B71"/>
    <mergeCell ref="J70:J71"/>
    <mergeCell ref="J83:J84"/>
    <mergeCell ref="B83:B84"/>
    <mergeCell ref="A83:A84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2023-07-10T18:34:29Z</dcterms:modified>
</cp:coreProperties>
</file>