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Deals'!$A$9:$H$133</definedName>
    <definedName name="_xlnm._FilterDatabase" localSheetId="5" hidden="1">'Call Tracker (Equity &amp; F&amp;O)'!$R$1:$R$265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6" l="1"/>
  <c r="M54" i="6" s="1"/>
  <c r="L26" i="6"/>
  <c r="K26" i="6"/>
  <c r="M26" i="6" l="1"/>
  <c r="K52" i="6"/>
  <c r="M52" i="6" s="1"/>
  <c r="L11" i="6"/>
  <c r="K11" i="6"/>
  <c r="M11" i="6" s="1"/>
  <c r="K51" i="6" l="1"/>
  <c r="M51" i="6" s="1"/>
  <c r="K50" i="6" l="1"/>
  <c r="M50" i="6" s="1"/>
  <c r="K49" i="6"/>
  <c r="M49" i="6" s="1"/>
  <c r="L23" i="6"/>
  <c r="K23" i="6"/>
  <c r="M23" i="6" l="1"/>
  <c r="P13" i="6"/>
  <c r="K44" i="6"/>
  <c r="M44" i="6" s="1"/>
  <c r="L36" i="6"/>
  <c r="K36" i="6"/>
  <c r="M36" i="6" l="1"/>
  <c r="L62" i="6" l="1"/>
  <c r="K62" i="6"/>
  <c r="M62" i="6" s="1"/>
  <c r="K47" i="6"/>
  <c r="M47" i="6" s="1"/>
  <c r="K46" i="6"/>
  <c r="M46" i="6" s="1"/>
  <c r="K45" i="6"/>
  <c r="M45" i="6" s="1"/>
  <c r="K43" i="6"/>
  <c r="M43" i="6" s="1"/>
  <c r="P12" i="6" l="1"/>
  <c r="L60" i="6" l="1"/>
  <c r="K60" i="6"/>
  <c r="M60" i="6" l="1"/>
  <c r="P10" i="6" l="1"/>
  <c r="P59" i="6" l="1"/>
  <c r="K258" i="6" l="1"/>
  <c r="L258" i="6" s="1"/>
  <c r="K247" i="6" l="1"/>
  <c r="L247" i="6" s="1"/>
  <c r="K253" i="6" l="1"/>
  <c r="L253" i="6" s="1"/>
  <c r="K236" i="6" l="1"/>
  <c r="L236" i="6" s="1"/>
  <c r="K250" i="6" l="1"/>
  <c r="L250" i="6" s="1"/>
  <c r="K242" i="6" l="1"/>
  <c r="L242" i="6" s="1"/>
  <c r="K252" i="6" l="1"/>
  <c r="L252" i="6" s="1"/>
  <c r="H248" i="6" l="1"/>
  <c r="K248" i="6" l="1"/>
  <c r="L248" i="6" s="1"/>
  <c r="K237" i="6"/>
  <c r="L237" i="6" s="1"/>
  <c r="K227" i="6"/>
  <c r="L227" i="6" s="1"/>
  <c r="K243" i="6" l="1"/>
  <c r="L243" i="6" s="1"/>
  <c r="K244" i="6" l="1"/>
  <c r="L244" i="6" s="1"/>
  <c r="K241" i="6" l="1"/>
  <c r="L241" i="6" s="1"/>
  <c r="K220" i="6"/>
  <c r="L220" i="6" s="1"/>
  <c r="K240" i="6"/>
  <c r="L240" i="6" s="1"/>
  <c r="K239" i="6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F216" i="6"/>
  <c r="K216" i="6" s="1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F210" i="6"/>
  <c r="K210" i="6" s="1"/>
  <c r="L210" i="6" s="1"/>
  <c r="F209" i="6"/>
  <c r="K209" i="6" s="1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89" i="6"/>
  <c r="L189" i="6" s="1"/>
  <c r="K188" i="6"/>
  <c r="L188" i="6" s="1"/>
  <c r="F187" i="6"/>
  <c r="K187" i="6" s="1"/>
  <c r="L187" i="6" s="1"/>
  <c r="K186" i="6"/>
  <c r="L186" i="6" s="1"/>
  <c r="K183" i="6"/>
  <c r="L183" i="6" s="1"/>
  <c r="K182" i="6"/>
  <c r="L182" i="6" s="1"/>
  <c r="K181" i="6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1" i="6"/>
  <c r="L161" i="6" s="1"/>
  <c r="K159" i="6"/>
  <c r="L159" i="6" s="1"/>
  <c r="K157" i="6"/>
  <c r="L157" i="6" s="1"/>
  <c r="K155" i="6"/>
  <c r="L155" i="6" s="1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K147" i="6"/>
  <c r="L147" i="6" s="1"/>
  <c r="K146" i="6"/>
  <c r="L146" i="6" s="1"/>
  <c r="K144" i="6"/>
  <c r="L144" i="6" s="1"/>
  <c r="K143" i="6"/>
  <c r="L143" i="6" s="1"/>
  <c r="K142" i="6"/>
  <c r="L142" i="6" s="1"/>
  <c r="K141" i="6"/>
  <c r="L141" i="6" s="1"/>
  <c r="K140" i="6"/>
  <c r="L140" i="6" s="1"/>
  <c r="F139" i="6"/>
  <c r="K139" i="6" s="1"/>
  <c r="L139" i="6" s="1"/>
  <c r="H138" i="6"/>
  <c r="K138" i="6" s="1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H104" i="6"/>
  <c r="K104" i="6" s="1"/>
  <c r="L104" i="6" s="1"/>
  <c r="F103" i="6"/>
  <c r="K103" i="6" s="1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<sst xmlns="http://schemas.openxmlformats.org/spreadsheetml/2006/main" count="2962" uniqueCount="1137">
  <si>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</si>
  <si>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</si>
  <si>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</si>
  <si>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</si>
  <si>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</si>
  <si>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</si>
  <si>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</si>
  <si>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</si>
  <si>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</si>
  <si>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</si>
  <si>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</si>
  <si>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</si>
  <si>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</si>
  <si>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</si>
  <si>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</si>
  <si>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</si>
  <si>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</si>
  <si>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</si>
  <si>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</si>
  <si>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</si>
  <si>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</si>
  <si>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</si>
  <si>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</si>
  <si>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</si>
  <si>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</si>
  <si>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</si>
  <si>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</si>
  <si>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</si>
  <si>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</si>
  <si>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</si>
  <si>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</si>
  <si>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</si>
  <si>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</si>
  <si>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</si>
  <si>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</si>
  <si>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</si>
  <si>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</si>
  <si>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</si>
  <si>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</si>
  <si>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</si>
  <si>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</si>
  <si>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</si>
  <si>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</si>
  <si>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</si>
  <si>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</si>
  <si>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</si>
  <si>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</si>
  <si>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</si>
  <si>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</si>
  <si>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</si>
  <si>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</si>
  <si>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</si>
  <si>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</si>
  <si>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</si>
  <si>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</si>
  <si>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</si>
  <si>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</si>
  <si>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</si>
  <si>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</si>
  <si>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</si>
  <si>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</si>
  <si>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</si>
  <si>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</si>
  <si>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</si>
  <si>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</si>
  <si>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</si>
  <si>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</si>
  <si>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</si>
  <si>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</si>
  <si>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</si>
  <si>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</si>
  <si>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</si>
  <si>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</si>
  <si>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</si>
  <si>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</si>
  <si>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</si>
  <si>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</si>
  <si>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</si>
  <si>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</si>
  <si>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</si>
  <si>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</si>
  <si>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</si>
  <si>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</si>
  <si>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</si>
  <si>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</si>
  <si>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</si>
  <si>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</si>
  <si>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</si>
  <si>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</si>
  <si>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</si>
  <si>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</si>
  <si>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</si>
  <si>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</si>
  <si>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</si>
  <si>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</si>
  <si>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</si>
  <si>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</si>
  <si>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</si>
  <si>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</si>
  <si>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</si>
  <si>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</si>
  <si>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</si>
  <si>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</si>
  <si>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</si>
  <si>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</si>
  <si>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</si>
  <si>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</si>
  <si>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</si>
  <si>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</si>
  <si>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</si>
  <si>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</si>
  <si>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</si>
  <si>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</si>
  <si>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</si>
  <si>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</si>
  <si>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</si>
  <si>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</si>
  <si>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</si>
  <si>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</si>
  <si>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</si>
  <si>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</si>
  <si>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</si>
  <si>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</si>
  <si>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</si>
  <si>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</si>
  <si>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</si>
  <si>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</si>
  <si>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</si>
  <si>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</si>
  <si>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</si>
  <si>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</si>
  <si>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</si>
  <si>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</si>
  <si>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</si>
  <si>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</si>
  <si>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</si>
  <si>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</si>
  <si>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</si>
  <si>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</si>
  <si>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</si>
  <si>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</si>
  <si>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</si>
  <si>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</si>
  <si>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</si>
  <si>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</si>
  <si>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</si>
  <si>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</si>
  <si>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</si>
  <si>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</si>
  <si>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</si>
  <si>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</si>
  <si>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</si>
  <si>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</si>
  <si>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</si>
  <si>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</si>
  <si>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</si>
  <si>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</si>
  <si>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</si>
  <si>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</si>
  <si>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</si>
  <si>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</si>
  <si>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</si>
  <si>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</si>
  <si>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</si>
  <si>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</si>
  <si>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</si>
  <si>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</si>
  <si>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</si>
  <si>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</si>
  <si>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</si>
  <si>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</si>
  <si>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</si>
  <si>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</si>
  <si>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</si>
  <si>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</si>
  <si>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</si>
  <si>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</si>
  <si>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</si>
  <si>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</si>
  <si>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</si>
  <si>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</si>
  <si>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</si>
  <si>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</si>
  <si>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</si>
  <si>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</si>
  <si>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</si>
  <si>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</si>
  <si>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</si>
  <si>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</si>
  <si>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</si>
  <si>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</si>
  <si>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</si>
  <si>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</si>
  <si>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</si>
  <si>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</si>
  <si>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</si>
  <si>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</si>
  <si>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</si>
  <si>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</si>
  <si>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</si>
  <si>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</si>
  <si>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</si>
  <si>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</si>
  <si>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</si>
  <si>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</si>
  <si>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</si>
  <si>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</si>
  <si>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</si>
  <si>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</si>
  <si>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</si>
  <si>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</si>
  <si>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</si>
  <si>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</si>
  <si>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</si>
  <si>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</si>
  <si>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</si>
  <si>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</si>
  <si>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</si>
  <si>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</si>
  <si>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</si>
  <si>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</si>
  <si>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</si>
  <si>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</si>
  <si>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</si>
  <si>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</si>
  <si>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</si>
  <si>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</si>
  <si>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</si>
  <si>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</si>
  <si>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</si>
  <si>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</si>
  <si>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</si>
  <si>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</si>
  <si>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</si>
  <si>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</si>
  <si>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</si>
  <si>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</si>
  <si>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</si>
  <si>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</si>
  <si>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</si>
  <si>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</si>
  <si>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</si>
  <si>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</si>
  <si>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</si>
  <si>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</si>
  <si>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</si>
  <si>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</si>
  <si>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</si>
  <si>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</si>
  <si>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</si>
  <si>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</si>
  <si>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</si>
  <si>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</si>
  <si>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</si>
  <si>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</si>
  <si>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</si>
  <si>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</si>
  <si>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</si>
  <si>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</si>
  <si>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</si>
  <si>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</si>
  <si>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</si>
  <si>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</si>
  <si>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</si>
  <si>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</si>
  <si>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</si>
  <si>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</si>
  <si>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</si>
  <si>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</si>
  <si>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</si>
  <si>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</si>
  <si>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</si>
  <si>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</si>
  <si>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</si>
  <si>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</si>
  <si>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</si>
  <si>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</si>
  <si>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</si>
  <si>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</si>
  <si>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</si>
  <si>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</si>
  <si>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</si>
  <si>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</si>
  <si>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</si>
  <si>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</si>
  <si>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</si>
  <si>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</si>
  <si>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</si>
  <si>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</si>
  <si>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</si>
  <si>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</si>
  <si>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</si>
  <si>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</si>
  <si>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</si>
  <si>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</si>
  <si>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</si>
  <si>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</si>
  <si>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</si>
  <si>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</si>
  <si>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</si>
  <si>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</si>
  <si>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</si>
  <si>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</si>
  <si>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</si>
  <si>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</si>
  <si>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</si>
  <si>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</si>
  <si>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</si>
  <si>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</si>
  <si>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</si>
  <si>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</si>
  <si>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</si>
  <si>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</si>
  <si>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</si>
  <si>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</si>
  <si>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</si>
  <si>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</si>
  <si>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</si>
  <si>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</si>
  <si>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</si>
  <si>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</si>
  <si>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</si>
  <si>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</si>
  <si>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</si>
  <si>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</si>
  <si>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</si>
  <si>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</si>
  <si>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</si>
  <si>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</si>
  <si>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</si>
  <si>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</si>
  <si>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</si>
  <si>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</si>
  <si>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</si>
  <si>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</si>
  <si>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</si>
  <si>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</si>
  <si>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</si>
  <si>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</si>
  <si>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</si>
  <si>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</si>
  <si>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</si>
  <si>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</si>
  <si>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</si>
  <si>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</si>
  <si>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</si>
  <si>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</si>
  <si>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</si>
  <si>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</si>
  <si>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</si>
  <si>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</si>
  <si>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</si>
  <si>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</si>
  <si>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</si>
  <si>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</si>
  <si>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</si>
  <si>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</si>
  <si>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</si>
  <si>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</si>
  <si>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</si>
  <si>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</si>
  <si>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</si>
  <si>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</si>
  <si>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</si>
  <si>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</si>
  <si>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</si>
  <si>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</si>
  <si>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</si>
  <si>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</si>
  <si>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</si>
  <si>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</si>
  <si>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</si>
  <si>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</si>
  <si>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</si>
  <si>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</si>
  <si>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</si>
  <si>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</si>
  <si>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</si>
  <si>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</si>
  <si>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</si>
  <si>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</si>
  <si>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</si>
  <si>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</si>
  <si>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</si>
  <si>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</si>
  <si>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</si>
  <si>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</si>
  <si>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</si>
  <si>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</si>
  <si>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</si>
  <si>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</si>
  <si>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</si>
  <si>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</si>
  <si>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</si>
  <si>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</si>
  <si>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</si>
  <si>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</si>
  <si>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</si>
  <si>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</si>
  <si>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</si>
  <si>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</si>
  <si>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</si>
  <si>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</si>
  <si>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</si>
  <si>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</si>
  <si>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</si>
  <si>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</si>
  <si>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</si>
  <si>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</si>
  <si>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</si>
  <si>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</si>
  <si>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</si>
  <si>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</si>
  <si>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</si>
  <si>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</si>
  <si>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</si>
  <si>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</si>
  <si>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</si>
  <si>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</si>
  <si>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</si>
  <si>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</si>
  <si>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</si>
  <si>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</si>
  <si>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</si>
  <si>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</si>
  <si>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</si>
  <si>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</si>
  <si>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</si>
  <si>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</si>
  <si>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</si>
  <si>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</si>
  <si>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</si>
  <si>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</si>
  <si>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</si>
  <si>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</si>
  <si>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</si>
  <si>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</si>
  <si>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</si>
  <si>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</si>
  <si>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</si>
  <si>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</si>
  <si>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</si>
  <si>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</si>
  <si>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</si>
  <si>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</si>
  <si>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</si>
  <si>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</si>
  <si>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</si>
  <si>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</si>
  <si>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</si>
  <si>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</si>
  <si>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</si>
  <si>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</si>
  <si>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</si>
  <si>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</si>
  <si>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</si>
  <si>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</si>
  <si>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</si>
  <si>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</si>
  <si>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</si>
  <si>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</si>
  <si>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</si>
  <si>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</si>
  <si>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</si>
  <si>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</si>
  <si>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</si>
  <si>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</si>
  <si>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</si>
  <si>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</si>
  <si>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</si>
  <si>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</si>
  <si>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</si>
  <si>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</si>
  <si>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</si>
  <si>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</si>
  <si>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</si>
  <si>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</si>
  <si>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</si>
  <si>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</si>
  <si>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</si>
  <si>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</si>
  <si>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</si>
  <si>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</si>
  <si>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</si>
  <si>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</si>
  <si>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</si>
  <si>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</si>
  <si>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</si>
  <si>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</si>
  <si>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</si>
  <si>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</si>
  <si>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</si>
  <si>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</si>
  <si>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</si>
  <si>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</si>
  <si>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</si>
  <si>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</si>
  <si>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</si>
  <si>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</si>
  <si>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</si>
  <si>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</si>
  <si>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</si>
  <si>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</si>
  <si>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</si>
  <si>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</si>
  <si>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</si>
  <si>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</si>
  <si>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</si>
  <si>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</si>
  <si>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</si>
  <si>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</si>
  <si>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</si>
  <si>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</si>
  <si>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</si>
  <si>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</si>
  <si>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</si>
  <si>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</si>
  <si>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</si>
  <si>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</si>
  <si>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</si>
  <si>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</si>
  <si>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</si>
  <si>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</si>
  <si>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</si>
  <si>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</si>
  <si>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</si>
  <si>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</si>
  <si>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</si>
  <si>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</si>
  <si>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</si>
  <si>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</si>
  <si>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</si>
  <si>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</si>
  <si>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</si>
  <si>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</si>
  <si>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</si>
  <si>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</si>
  <si>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</si>
  <si>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</si>
  <si>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</si>
  <si>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</si>
  <si>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</si>
  <si>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</si>
  <si>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</si>
  <si>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</si>
  <si>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</si>
  <si>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</si>
  <si>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</si>
  <si>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</si>
  <si>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</si>
  <si>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</si>
  <si>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</si>
  <si>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</si>
  <si>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</si>
  <si>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</si>
  <si>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</si>
  <si>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</si>
  <si>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</si>
  <si>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</si>
  <si>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</si>
  <si>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</si>
  <si>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</si>
  <si>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</si>
  <si>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</si>
  <si>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</si>
  <si>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</si>
  <si>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</si>
  <si>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</si>
  <si>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</si>
  <si>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</si>
  <si>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</si>
  <si>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</si>
  <si>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</si>
  <si>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</si>
  <si>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</si>
  <si>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</si>
  <si>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</si>
  <si>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</si>
  <si>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</si>
  <si>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</si>
  <si>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</si>
  <si>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</si>
  <si>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</si>
  <si>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</si>
  <si>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</si>
  <si>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</si>
  <si>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</si>
  <si>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</si>
  <si>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</si>
  <si>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</si>
  <si>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</si>
  <si>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</si>
  <si>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</si>
  <si>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</si>
  <si>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</si>
  <si>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</si>
  <si>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</si>
  <si>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</si>
  <si>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</si>
  <si>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</si>
  <si>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</si>
  <si>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</si>
  <si>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</si>
  <si>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</si>
  <si>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</si>
  <si>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</si>
  <si>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</si>
  <si>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</si>
  <si>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</si>
  <si>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</si>
  <si>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</si>
  <si>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</si>
  <si>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</si>
  <si>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</si>
  <si>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</si>
  <si>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</si>
  <si>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</si>
  <si>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</si>
  <si>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</si>
  <si>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</si>
  <si>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</si>
  <si>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</si>
  <si>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</si>
  <si>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</si>
  <si>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</si>
  <si>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</si>
  <si>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</si>
  <si>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</si>
  <si>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</si>
  <si>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</si>
  <si>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</si>
  <si>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</si>
  <si>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</si>
  <si>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</si>
  <si>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</si>
  <si>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</si>
  <si>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</si>
  <si>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</si>
  <si>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</si>
  <si>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</si>
  <si>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</si>
  <si>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</si>
  <si>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</si>
  <si>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</si>
  <si>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</si>
  <si>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</si>
  <si>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</si>
  <si>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</si>
  <si>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</si>
  <si>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</si>
  <si>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</si>
  <si>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</si>
  <si>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</si>
  <si>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</si>
  <si>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</si>
  <si>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</si>
  <si>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</si>
  <si>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</si>
  <si>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</si>
  <si>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</si>
  <si>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</si>
  <si>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</si>
  <si>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</si>
  <si>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</si>
  <si>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</si>
  <si>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</si>
  <si>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</si>
  <si>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</si>
  <si>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</si>
  <si>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</si>
  <si>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</si>
  <si>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</si>
  <si>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</si>
  <si>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</si>
  <si>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</si>
  <si>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</si>
  <si>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</si>
  <si>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</si>
  <si>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</si>
  <si>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</si>
  <si>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</si>
  <si>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</si>
  <si>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</si>
  <si>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</si>
  <si>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</si>
  <si>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</si>
  <si>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</si>
  <si>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</si>
  <si>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</si>
  <si>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</si>
  <si>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</si>
  <si>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</si>
  <si>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</si>
  <si>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</si>
  <si>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</si>
  <si>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</si>
  <si>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</si>
  <si>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</si>
  <si>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</si>
  <si>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</si>
  <si>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</si>
  <si>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</si>
  <si>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</si>
  <si>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</si>
  <si>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</si>
  <si>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</si>
  <si>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</si>
  <si>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</si>
  <si>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</si>
  <si>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</si>
  <si>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</si>
  <si>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</si>
  <si>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</si>
  <si>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</si>
  <si>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</si>
  <si>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</si>
  <si>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</si>
  <si>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</si>
  <si>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</si>
  <si>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</si>
  <si>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</si>
  <si>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</si>
  <si>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</si>
  <si>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</si>
  <si>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</si>
  <si>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</si>
  <si>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</si>
  <si>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</si>
  <si>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</si>
  <si>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</si>
  <si>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</si>
  <si>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</si>
  <si>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</si>
  <si>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</si>
  <si>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</si>
  <si>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</si>
  <si>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</si>
  <si>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</si>
  <si>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</si>
  <si>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</si>
  <si>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</si>
  <si>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</si>
  <si>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</si>
  <si>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</si>
  <si>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</si>
  <si>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</si>
  <si>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</si>
  <si>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</si>
  <si>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</si>
  <si>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</si>
  <si>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</si>
  <si>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</si>
  <si>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</si>
  <si>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</si>
  <si>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</si>
  <si>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</si>
  <si>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</si>
  <si>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</si>
  <si>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</si>
  <si>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</si>
  <si>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</si>
  <si>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</si>
  <si>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</si>
  <si>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</si>
  <si>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</si>
  <si>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</si>
  <si>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</si>
  <si>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</si>
  <si>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</si>
  <si>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</si>
  <si>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</si>
  <si>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</si>
  <si>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</si>
  <si>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</si>
  <si>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</si>
  <si>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</si>
  <si>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</si>
  <si>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</si>
  <si>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</si>
  <si>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</si>
  <si>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</si>
  <si>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</si>
  <si>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</si>
  <si>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</si>
  <si>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</si>
  <si>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</si>
  <si>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</si>
  <si>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</si>
  <si>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</si>
  <si>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</si>
  <si>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</si>
  <si>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</si>
  <si>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</si>
  <si>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</si>
  <si>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</si>
  <si>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</si>
  <si>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</si>
  <si>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</si>
  <si>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</si>
  <si>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</si>
  <si>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</si>
  <si>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</si>
  <si>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</si>
  <si>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</si>
  <si>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</si>
  <si>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</si>
  <si>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</si>
  <si>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</si>
  <si>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</si>
  <si>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</si>
  <si>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</si>
  <si>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</si>
  <si>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</si>
  <si>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</si>
  <si>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</si>
  <si>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</si>
  <si>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</si>
  <si>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</si>
  <si>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</si>
  <si>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</si>
  <si>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</si>
  <si>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</si>
  <si>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</si>
  <si>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</si>
  <si>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</si>
  <si>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</si>
  <si>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</si>
  <si>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</si>
  <si>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</si>
  <si>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</si>
  <si>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</si>
  <si>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</si>
  <si>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</si>
  <si>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</si>
  <si>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</si>
  <si>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</si>
  <si>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</si>
  <si>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</si>
  <si>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</si>
  <si>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</si>
  <si>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</si>
  <si>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</si>
  <si>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</si>
  <si>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</si>
  <si>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</si>
  <si>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</si>
  <si>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</si>
  <si>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</si>
  <si>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</si>
  <si>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</si>
  <si>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</si>
  <si>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</si>
  <si>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</si>
  <si>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</si>
  <si>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</si>
  <si>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</si>
  <si>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</si>
  <si>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</si>
  <si>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</si>
  <si>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</si>
  <si>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</si>
  <si>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</si>
  <si>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</si>
  <si>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</si>
  <si>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</si>
  <si>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</si>
  <si>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</si>
  <si>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BEML</t>
  </si>
  <si>
    <t>LEMONTREE</t>
  </si>
  <si>
    <t>PPLPHARMA</t>
  </si>
  <si>
    <t>RAINBOW</t>
  </si>
  <si>
    <t>UCOBANK</t>
  </si>
  <si>
    <t>2750-2780</t>
  </si>
  <si>
    <t>GRSE</t>
  </si>
  <si>
    <t>450-470</t>
  </si>
  <si>
    <t>3600-3660</t>
  </si>
  <si>
    <t>580-590</t>
  </si>
  <si>
    <t>MULTIPLIER SHARE &amp; STOCK ADVISORS PRIVATE LIMITED</t>
  </si>
  <si>
    <t>562-574</t>
  </si>
  <si>
    <t>600-630</t>
  </si>
  <si>
    <t>PVRINOX</t>
  </si>
  <si>
    <t>GRAVITON RESEARCH CAPITAL LLP</t>
  </si>
  <si>
    <t>740-780</t>
  </si>
  <si>
    <t>1900-1920</t>
  </si>
  <si>
    <t>Part profit of Rs.5.75/-</t>
  </si>
  <si>
    <t>276-296</t>
  </si>
  <si>
    <t>330-350</t>
  </si>
  <si>
    <t>ATLAS EVENTS PRIVATE LIMITED</t>
  </si>
  <si>
    <t>GRAVITA</t>
  </si>
  <si>
    <t>1600-1650</t>
  </si>
  <si>
    <t>90-110</t>
  </si>
  <si>
    <t>152-157</t>
  </si>
  <si>
    <t>170-175</t>
  </si>
  <si>
    <t>554-557</t>
  </si>
  <si>
    <t>590-600</t>
  </si>
  <si>
    <t>3290-3330</t>
  </si>
  <si>
    <t>COALINDIA 240 CE JUN</t>
  </si>
  <si>
    <t>3.0-4.0</t>
  </si>
  <si>
    <t>NIFTY 18400 PE 8-JUN</t>
  </si>
  <si>
    <t>BANKNIFTY 44200 CE 8-JUN</t>
  </si>
  <si>
    <t>320-380</t>
  </si>
  <si>
    <t>228.5-230.5</t>
  </si>
  <si>
    <t>240-244</t>
  </si>
  <si>
    <t>Retail Research Technical Calls &amp; Fundamental Performance Report for the month of June-2023</t>
  </si>
  <si>
    <t>MINDACORP</t>
  </si>
  <si>
    <t>305-315</t>
  </si>
  <si>
    <t>Profit of Rs.0.65/-</t>
  </si>
  <si>
    <t>Profit of Rs.0.15/-</t>
  </si>
  <si>
    <t>NIFTY 18900 CE 29-JUNE</t>
  </si>
  <si>
    <t>Sell</t>
  </si>
  <si>
    <t>10.0-1</t>
  </si>
  <si>
    <t>Profit of Rs.20/-</t>
  </si>
  <si>
    <t>LT JUNE FUT</t>
  </si>
  <si>
    <t>2300-2320</t>
  </si>
  <si>
    <t>ICICIBANK 930 PE JUN</t>
  </si>
  <si>
    <t>18-22</t>
  </si>
  <si>
    <t>10.0-11</t>
  </si>
  <si>
    <t>ANMOL</t>
  </si>
  <si>
    <t>Anmol India Limited</t>
  </si>
  <si>
    <t>SKSE SECURITIES LTD</t>
  </si>
  <si>
    <t>Profit of Rs.31/-</t>
  </si>
  <si>
    <t>Loss of Rs.30.5/-</t>
  </si>
  <si>
    <t>BANKNIFTY 44000 PE 8-JUN</t>
  </si>
  <si>
    <t>200-250</t>
  </si>
  <si>
    <t>IGL 480 CE 29-JUNE</t>
  </si>
  <si>
    <t>173.5-180.5</t>
  </si>
  <si>
    <t>195-200</t>
  </si>
  <si>
    <t>DUES MANAGER PRIVATE LIMITED</t>
  </si>
  <si>
    <t>Profit of Rs.44/-</t>
  </si>
  <si>
    <t>Profit of Rs.1.55/-</t>
  </si>
  <si>
    <t>OROSMITHS</t>
  </si>
  <si>
    <t>NAM SECURITIES LTD.</t>
  </si>
  <si>
    <t>Praxis Home Retail Ltd</t>
  </si>
  <si>
    <t xml:space="preserve">FINNIFTY 19450 CE 6-JUN </t>
  </si>
  <si>
    <t>40-60</t>
  </si>
  <si>
    <t>Profit of Rs.22.5/-</t>
  </si>
  <si>
    <t>Profit of Rs.10/-</t>
  </si>
  <si>
    <t>Profit of Rs.41/-</t>
  </si>
  <si>
    <t>Profit of Rs.130/-</t>
  </si>
  <si>
    <t>87.5-120</t>
  </si>
  <si>
    <t>1840-1846</t>
  </si>
  <si>
    <t>1920-1950</t>
  </si>
  <si>
    <t>280-281</t>
  </si>
  <si>
    <t>290-295</t>
  </si>
  <si>
    <t>GODREJCP JUNE FUT</t>
  </si>
  <si>
    <t>1064-1066</t>
  </si>
  <si>
    <t>1080-1100</t>
  </si>
  <si>
    <t>BANKNIFTY 44200 PE 8-JUN</t>
  </si>
  <si>
    <t>RELIANCE 2480 CE JUNE</t>
  </si>
  <si>
    <t>Profit of Rs.6/-</t>
  </si>
  <si>
    <t>BFLAFL</t>
  </si>
  <si>
    <t>PARITOSH KUMAR DAS</t>
  </si>
  <si>
    <t>EKI</t>
  </si>
  <si>
    <t>NEXT ORBIT VENTURES FUND</t>
  </si>
  <si>
    <t>JANUSCORP</t>
  </si>
  <si>
    <t>MISTERKAPOORKESHRI</t>
  </si>
  <si>
    <t>MANSI SHARE &amp; STOCK ADVISORS PRIVATE LIMITED</t>
  </si>
  <si>
    <t>MIHIKA</t>
  </si>
  <si>
    <t>RITA NARULA</t>
  </si>
  <si>
    <t>AJIAM CAPITAL PRIVATE LIMITED .</t>
  </si>
  <si>
    <t>AKI</t>
  </si>
  <si>
    <t>AKI India Limited</t>
  </si>
  <si>
    <t>ALKALI</t>
  </si>
  <si>
    <t>Alkali Metals Limited</t>
  </si>
  <si>
    <t>GSTL</t>
  </si>
  <si>
    <t>Globesecure Techno Ltd</t>
  </si>
  <si>
    <t>RPOWER</t>
  </si>
  <si>
    <t>Reliance Power Limited</t>
  </si>
  <si>
    <t>SNOWMAN</t>
  </si>
  <si>
    <t>Snowman Logistics Ltd.</t>
  </si>
  <si>
    <t>GATEWAY DISTRIPARKS LIMITED</t>
  </si>
  <si>
    <t>AVG</t>
  </si>
  <si>
    <t>ASHISH KACHOLIA</t>
  </si>
  <si>
    <t>JHS</t>
  </si>
  <si>
    <t>JHS Svendgaard Laboratori</t>
  </si>
  <si>
    <t>NIKHIL VORA</t>
  </si>
  <si>
    <t>Loss of Rs.9/-</t>
  </si>
  <si>
    <t>Loss of Rs.84/-</t>
  </si>
  <si>
    <t>INFY 1300 CE JUN</t>
  </si>
  <si>
    <t>19-20</t>
  </si>
  <si>
    <t>32-40</t>
  </si>
  <si>
    <t>AAPLUSTRAD</t>
  </si>
  <si>
    <t>AAYUSH</t>
  </si>
  <si>
    <t>D K C G AND ASSOCIATES</t>
  </si>
  <si>
    <t>SHRIDHAR FINANCIAL SERVICES LIMITED</t>
  </si>
  <si>
    <t>AERPACE</t>
  </si>
  <si>
    <t>ANILKUMAR</t>
  </si>
  <si>
    <t>ALFAVIO</t>
  </si>
  <si>
    <t>ANKIT GUPTA</t>
  </si>
  <si>
    <t>SONAL SECURITIES</t>
  </si>
  <si>
    <t>BNL</t>
  </si>
  <si>
    <t>AMIT JAYWANT JADHAV</t>
  </si>
  <si>
    <t>COSYN</t>
  </si>
  <si>
    <t>POOJA ANNASAHEB FAND</t>
  </si>
  <si>
    <t>DELTA</t>
  </si>
  <si>
    <t>DEEPSIKHA DEALERS PRIVATE LIMITED</t>
  </si>
  <si>
    <t>DITCO</t>
  </si>
  <si>
    <t>WELDON FINCAP PVT LTD</t>
  </si>
  <si>
    <t>ELEMARB</t>
  </si>
  <si>
    <t>VALUE ROCK BROKING SERVICES PRIVATE LIMITED</t>
  </si>
  <si>
    <t>ESSARSEC</t>
  </si>
  <si>
    <t>MOHAN ANAND</t>
  </si>
  <si>
    <t>FRANKLININD</t>
  </si>
  <si>
    <t>NELLORERAMANJANEYULUVISWANATH</t>
  </si>
  <si>
    <t>GARGFUR</t>
  </si>
  <si>
    <t>ALGOQUANT FINTECH LIMITED .</t>
  </si>
  <si>
    <t>HEERAISP</t>
  </si>
  <si>
    <t>SHYAM SUNDER LOYA</t>
  </si>
  <si>
    <t>MAHAVEERCHAND .</t>
  </si>
  <si>
    <t>SETU SECURITIES PVT. LTD.</t>
  </si>
  <si>
    <t>IFINSER</t>
  </si>
  <si>
    <t>GLASTON MARIO MENEZES</t>
  </si>
  <si>
    <t>MEENAKSHI SHARMA</t>
  </si>
  <si>
    <t>JETMALL</t>
  </si>
  <si>
    <t>KANDY KHERA</t>
  </si>
  <si>
    <t>TAPAS MANAGEMENT SERVICES PVT LTD</t>
  </si>
  <si>
    <t>KUBEIRKHERAHUF</t>
  </si>
  <si>
    <t>KPL</t>
  </si>
  <si>
    <t>AKNM SUPPLIERS PRIVATE LIMITED</t>
  </si>
  <si>
    <t>LELAVOIR</t>
  </si>
  <si>
    <t>ARDHENDU BHATTACHARYYA</t>
  </si>
  <si>
    <t>MADHURIND</t>
  </si>
  <si>
    <t>VIVEK KANDA</t>
  </si>
  <si>
    <t>SHIVANG NAVINCHANDRA NAYAK</t>
  </si>
  <si>
    <t>SHARMILABEN ROHITKUMAR DATANIYA</t>
  </si>
  <si>
    <t>SHREE VAINKATESHWAR FINSTOCK PRIVATE LIMITED</t>
  </si>
  <si>
    <t>MIVENMACH</t>
  </si>
  <si>
    <t>SHRISH GOGGI</t>
  </si>
  <si>
    <t>XTREMS RETAILS PRIVATE LIMITED</t>
  </si>
  <si>
    <t>ORTINLAABS</t>
  </si>
  <si>
    <t>NAGA JYOTHI SANKA</t>
  </si>
  <si>
    <t>SANKA VENKATA SUJATHA</t>
  </si>
  <si>
    <t>PRABHA RAMESHKUMAR GUPTA</t>
  </si>
  <si>
    <t>PALAK INTERMEDIATES PRIVATE LIMITED</t>
  </si>
  <si>
    <t>PATINTLOG</t>
  </si>
  <si>
    <t>PATEL HOLDINGS LIMITED</t>
  </si>
  <si>
    <t>RISHILASE</t>
  </si>
  <si>
    <t>MAHAVIR COAL RESOURCES PRIVATE LIMITED</t>
  </si>
  <si>
    <t>SAICOM</t>
  </si>
  <si>
    <t>RAJENDRA KUMAR AGARWAL</t>
  </si>
  <si>
    <t>SSPNFIN</t>
  </si>
  <si>
    <t>SUPARNA DHOLE</t>
  </si>
  <si>
    <t>JYOSTANA BISWAS</t>
  </si>
  <si>
    <t>CHANDU KESHRIMAL JAIN</t>
  </si>
  <si>
    <t>SVPHOUSING</t>
  </si>
  <si>
    <t>TIPSFILMS</t>
  </si>
  <si>
    <t>SILVER LINE VENTURES PRIVATE LIMITED</t>
  </si>
  <si>
    <t>ZMILGFIN</t>
  </si>
  <si>
    <t>SRIKISHAN BAGREE</t>
  </si>
  <si>
    <t>AMITJUGRAJJAIN</t>
  </si>
  <si>
    <t>AKASH</t>
  </si>
  <si>
    <t>Akash Infra-Projects Ltd</t>
  </si>
  <si>
    <t>PRABHULAL LALLUBHAI PAREKH</t>
  </si>
  <si>
    <t>MUDUPULAVEMULA SURENDRANADHA REDDY</t>
  </si>
  <si>
    <t>BCLIND</t>
  </si>
  <si>
    <t>BCL Industries Limited</t>
  </si>
  <si>
    <t>WAYBROAD TRADING PRIVATE LIMITED</t>
  </si>
  <si>
    <t>CARTRADE</t>
  </si>
  <si>
    <t>Cartrade Tech Limited</t>
  </si>
  <si>
    <t>GANGAFORGE</t>
  </si>
  <si>
    <t>Ganga Forging Limited</t>
  </si>
  <si>
    <t>SW CAPITAL PRIVATE LIMITED</t>
  </si>
  <si>
    <t>MITHANI INVESTMENT AND TRADING PRIVATE LIMITED</t>
  </si>
  <si>
    <t>SHRI MUKTA SHARES</t>
  </si>
  <si>
    <t>KAUSHIK ROLY YOGENDRA</t>
  </si>
  <si>
    <t>INFOLLION</t>
  </si>
  <si>
    <t>Infollion Research Ser L</t>
  </si>
  <si>
    <t>MAVEN INDIA FUND</t>
  </si>
  <si>
    <t>MAHALAXMI BROKRAGE INDIA PRIVATE LIMITED</t>
  </si>
  <si>
    <t>PRAMESH GOYAL</t>
  </si>
  <si>
    <t>KERNEX</t>
  </si>
  <si>
    <t>Kernex Microsystems (Indi</t>
  </si>
  <si>
    <t>MANSI SHARES &amp; STOCK ADVISORS PVT LTD</t>
  </si>
  <si>
    <t>ORTINLAB</t>
  </si>
  <si>
    <t>Ortin Laboratories Ltd</t>
  </si>
  <si>
    <t>SEEMA AGGARWAL</t>
  </si>
  <si>
    <t>BHAVANA JAIN</t>
  </si>
  <si>
    <t>AJAY KUMAR MAKKAR</t>
  </si>
  <si>
    <t>ARPIT JAIN HUF</t>
  </si>
  <si>
    <t>REKHA MALHOTRA</t>
  </si>
  <si>
    <t>DEEPASHREE VEMURI</t>
  </si>
  <si>
    <t>RSWM FINCAP PRIVATE LIMITED</t>
  </si>
  <si>
    <t>SOHAM TRADING AND INVESTMENTS PVT LTD</t>
  </si>
  <si>
    <t>NITIN SHARMA</t>
  </si>
  <si>
    <t>PIGL</t>
  </si>
  <si>
    <t>Power Instrument (G) Ltd</t>
  </si>
  <si>
    <t>PRAXIS-RE1</t>
  </si>
  <si>
    <t>URMILABEN MAHESHBHAI PATEL</t>
  </si>
  <si>
    <t>PROV</t>
  </si>
  <si>
    <t>Proventus Agrocom Limited</t>
  </si>
  <si>
    <t>KOTHARI SEEMA HARSHIL</t>
  </si>
  <si>
    <t>RHFL</t>
  </si>
  <si>
    <t>Reliance Home Finance Ltd</t>
  </si>
  <si>
    <t>HI GROWTH CORPORATE SERVICES PVT LTD</t>
  </si>
  <si>
    <t>CITADEL SECURITIES INDIA MARKETS PRIVATE LIMITED</t>
  </si>
  <si>
    <t>SWARAJ</t>
  </si>
  <si>
    <t>Swaraj Suiting Limited</t>
  </si>
  <si>
    <t>AJIT KUMAR</t>
  </si>
  <si>
    <t>Tips Films Limited</t>
  </si>
  <si>
    <t>RAGINI CHETAN MEHTA</t>
  </si>
  <si>
    <t>TREJHARA</t>
  </si>
  <si>
    <t>TREJHARA SOLUTIONS LIMITE</t>
  </si>
  <si>
    <t>UNIDT</t>
  </si>
  <si>
    <t>United Drilling Tools Ltd</t>
  </si>
  <si>
    <t>KHADE SHASHANK S</t>
  </si>
  <si>
    <t>VEEKAYEM</t>
  </si>
  <si>
    <t>Veekayem Fash &amp; App Ltd</t>
  </si>
  <si>
    <t>JYOTI AJAY KUMAR GUPTA</t>
  </si>
  <si>
    <t>NANDANVAN INVESTMENTS LIMITED</t>
  </si>
  <si>
    <t>ROLLON INVESTMENT PVT LTD</t>
  </si>
  <si>
    <t>GOODLUCK</t>
  </si>
  <si>
    <t>Goodluck India Limited</t>
  </si>
  <si>
    <t>CHAITALI N VORA</t>
  </si>
  <si>
    <t>ENACT TECHNOLOGIES PRIVATE LIMITED  .</t>
  </si>
  <si>
    <t>KSHITIJPOL</t>
  </si>
  <si>
    <t>Kshitij Polyline Limited</t>
  </si>
  <si>
    <t>RITA BHARAT GALA</t>
  </si>
  <si>
    <t>ORIENTALTL</t>
  </si>
  <si>
    <t>Oriental Trimex Limited</t>
  </si>
  <si>
    <t>TARUN  SETH</t>
  </si>
  <si>
    <t>VENKATA RATNAMMA SANKA</t>
  </si>
  <si>
    <t>SANKA TANDAV KRISHNA</t>
  </si>
  <si>
    <t>SANKA SHARATH KUMAR</t>
  </si>
  <si>
    <t>S SRINIVASA KUMAR</t>
  </si>
  <si>
    <t>S MURALI KRISHNA</t>
  </si>
  <si>
    <t>HEMA KUMARI SANKA</t>
  </si>
  <si>
    <t>BALAJI VENKATESWARLU SANKA</t>
  </si>
  <si>
    <t>VENKATA SUBBAMMA SANAKA</t>
  </si>
  <si>
    <t>PRITIKA</t>
  </si>
  <si>
    <t>Pritika Eng Compo Ltd</t>
  </si>
  <si>
    <t>STEELCAS</t>
  </si>
  <si>
    <t>Steelcast Limited</t>
  </si>
  <si>
    <t>RUSHIL INDUSTRIES LTD</t>
  </si>
  <si>
    <t>UMESH PURUSHOTTAM CHAMDIA HUF</t>
  </si>
  <si>
    <t>ZIMLAB</t>
  </si>
  <si>
    <t>Zim Laboratories Limited</t>
  </si>
  <si>
    <t>PAREKH DEVANG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</si>
</sst>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0" fillId="11" borderId="20" xfId="0" applyFill="1" applyBorder="1"/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17" borderId="20" xfId="0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0" fontId="32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67" fontId="1" fillId="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0" fontId="37" fillId="21" borderId="20" xfId="0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2" borderId="20" xfId="0" applyFont="1" applyFill="1" applyBorder="1"/>
    <xf numFmtId="0" fontId="31" fillId="21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" fontId="37" fillId="26" borderId="20" xfId="0" applyNumberFormat="1" applyFont="1" applyFill="1" applyBorder="1" applyAlignment="1">
      <alignment horizontal="center" vertical="center"/>
    </xf>
    <xf numFmtId="0" fontId="31" fillId="27" borderId="20" xfId="0" applyFont="1" applyFill="1" applyBorder="1"/>
    <xf numFmtId="0" fontId="31" fillId="26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7" fillId="27" borderId="20" xfId="0" applyFont="1" applyFill="1" applyBorder="1" applyAlignment="1">
      <alignment horizontal="center" vertical="center"/>
    </xf>
    <xf numFmtId="2" fontId="37" fillId="27" borderId="20" xfId="0" applyNumberFormat="1" applyFont="1" applyFill="1" applyBorder="1" applyAlignment="1">
      <alignment horizontal="center" vertical="center"/>
    </xf>
    <xf numFmtId="166" fontId="37" fillId="27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5" fontId="31" fillId="21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/>
    <xf numFmtId="43" fontId="31" fillId="21" borderId="20" xfId="0" applyNumberFormat="1" applyFont="1" applyFill="1" applyBorder="1" applyAlignment="1">
      <alignment horizontal="center" vertical="top"/>
    </xf>
    <xf numFmtId="0" fontId="31" fillId="21" borderId="20" xfId="0" applyFont="1" applyFill="1" applyBorder="1" applyAlignment="1">
      <alignment horizontal="center" vertical="top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1" xfId="0" applyNumberFormat="1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7" fillId="21" borderId="20" xfId="0" applyFont="1" applyFill="1" applyBorder="1"/>
    <xf numFmtId="0" fontId="32" fillId="20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0" xfId="0" applyNumberFormat="1" applyFont="1" applyFill="1" applyBorder="1" applyAlignment="1">
      <alignment horizontal="center" vertical="center"/>
    </xf>
    <xf numFmtId="0" fontId="32" fillId="27" borderId="20" xfId="0" applyFont="1" applyFill="1" applyBorder="1"/>
    <xf numFmtId="43" fontId="31" fillId="27" borderId="20" xfId="0" applyNumberFormat="1" applyFont="1" applyFill="1" applyBorder="1" applyAlignment="1">
      <alignment horizontal="center" vertical="top"/>
    </xf>
    <xf numFmtId="0" fontId="31" fillId="27" borderId="20" xfId="0" applyFont="1" applyFill="1" applyBorder="1" applyAlignment="1">
      <alignment horizontal="center" vertical="top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45086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I24" sqref="I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45086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4" t="s">
        <v>16</v>
      </c>
      <c r="B9" s="386" t="s">
        <v>17</v>
      </c>
      <c r="C9" s="386" t="s">
        <v>18</v>
      </c>
      <c r="D9" s="386" t="s">
        <v>19</v>
      </c>
      <c r="E9" s="23" t="s">
        <v>20</v>
      </c>
      <c r="F9" s="23" t="s">
        <v>21</v>
      </c>
      <c r="G9" s="381" t="s">
        <v>22</v>
      </c>
      <c r="H9" s="382"/>
      <c r="I9" s="383"/>
      <c r="J9" s="381" t="s">
        <v>23</v>
      </c>
      <c r="K9" s="382"/>
      <c r="L9" s="383"/>
      <c r="M9" s="23"/>
      <c r="N9" s="24"/>
      <c r="O9" s="24"/>
      <c r="P9" s="24"/>
    </row>
    <row r="10" spans="1:16" ht="59.25" customHeight="1">
      <c r="A10" s="385"/>
      <c r="B10" s="387"/>
      <c r="C10" s="387"/>
      <c r="D10" s="3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18709.95</v>
      </c>
      <c r="F11" s="32">
        <v>18748.483333333334</v>
      </c>
      <c r="G11" s="33">
        <v>18654.966666666667</v>
      </c>
      <c r="H11" s="33">
        <v>18599.983333333334</v>
      </c>
      <c r="I11" s="33">
        <v>18506.466666666667</v>
      </c>
      <c r="J11" s="33">
        <v>18803.466666666667</v>
      </c>
      <c r="K11" s="33">
        <v>18896.983333333337</v>
      </c>
      <c r="L11" s="33">
        <v>18951.966666666667</v>
      </c>
      <c r="M11" s="34">
        <v>18842</v>
      </c>
      <c r="N11" s="34">
        <v>18693.5</v>
      </c>
      <c r="O11" s="35">
        <v>11002850</v>
      </c>
      <c r="P11" s="36">
        <v>3.7476191374205596E-2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44147.4</v>
      </c>
      <c r="F12" s="37">
        <v>44254.19999999999</v>
      </c>
      <c r="G12" s="38">
        <v>43962.89999999998</v>
      </c>
      <c r="H12" s="38">
        <v>43778.399999999987</v>
      </c>
      <c r="I12" s="38">
        <v>43487.099999999977</v>
      </c>
      <c r="J12" s="38">
        <v>44438.699999999983</v>
      </c>
      <c r="K12" s="38">
        <v>44729.999999999985</v>
      </c>
      <c r="L12" s="38">
        <v>44914.499999999985</v>
      </c>
      <c r="M12" s="28">
        <v>44545.5</v>
      </c>
      <c r="N12" s="28">
        <v>44069.7</v>
      </c>
      <c r="O12" s="39">
        <v>2739385</v>
      </c>
      <c r="P12" s="40">
        <v>3.4405479803796442E-2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19493.900000000001</v>
      </c>
      <c r="F13" s="37">
        <v>19539.633333333335</v>
      </c>
      <c r="G13" s="38">
        <v>19419.26666666667</v>
      </c>
      <c r="H13" s="38">
        <v>19344.633333333335</v>
      </c>
      <c r="I13" s="38">
        <v>19224.26666666667</v>
      </c>
      <c r="J13" s="38">
        <v>19614.26666666667</v>
      </c>
      <c r="K13" s="38">
        <v>19734.633333333331</v>
      </c>
      <c r="L13" s="38">
        <v>19809.26666666667</v>
      </c>
      <c r="M13" s="28">
        <v>19660</v>
      </c>
      <c r="N13" s="28">
        <v>19465</v>
      </c>
      <c r="O13" s="39">
        <v>36120</v>
      </c>
      <c r="P13" s="40">
        <v>-0.13089509143407121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7873.05</v>
      </c>
      <c r="F14" s="37">
        <v>7889.7333333333327</v>
      </c>
      <c r="G14" s="38">
        <v>7839.4666666666653</v>
      </c>
      <c r="H14" s="38">
        <v>7805.8833333333323</v>
      </c>
      <c r="I14" s="38">
        <v>7755.616666666665</v>
      </c>
      <c r="J14" s="38">
        <v>7923.3166666666657</v>
      </c>
      <c r="K14" s="38">
        <v>7973.5833333333339</v>
      </c>
      <c r="L14" s="38">
        <v>8007.1666666666661</v>
      </c>
      <c r="M14" s="28">
        <v>7940</v>
      </c>
      <c r="N14" s="28">
        <v>7856.15</v>
      </c>
      <c r="O14" s="39">
        <v>2550</v>
      </c>
      <c r="P14" s="40">
        <v>-0.12820512820512819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515.95000000000005</v>
      </c>
      <c r="F15" s="37">
        <v>519.25</v>
      </c>
      <c r="G15" s="38">
        <v>511.5</v>
      </c>
      <c r="H15" s="38">
        <v>507.04999999999995</v>
      </c>
      <c r="I15" s="38">
        <v>499.29999999999995</v>
      </c>
      <c r="J15" s="38">
        <v>523.70000000000005</v>
      </c>
      <c r="K15" s="38">
        <v>531.45000000000005</v>
      </c>
      <c r="L15" s="38">
        <v>535.90000000000009</v>
      </c>
      <c r="M15" s="28">
        <v>527</v>
      </c>
      <c r="N15" s="28">
        <v>514.79999999999995</v>
      </c>
      <c r="O15" s="39">
        <v>5768600</v>
      </c>
      <c r="P15" s="40">
        <v>3.9228226307682607E-2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4106.3999999999996</v>
      </c>
      <c r="F16" s="37">
        <v>4110.55</v>
      </c>
      <c r="G16" s="38">
        <v>4076.05</v>
      </c>
      <c r="H16" s="38">
        <v>4045.7</v>
      </c>
      <c r="I16" s="38">
        <v>4011.2</v>
      </c>
      <c r="J16" s="38">
        <v>4140.9000000000005</v>
      </c>
      <c r="K16" s="38">
        <v>4175.4000000000005</v>
      </c>
      <c r="L16" s="38">
        <v>4205.7500000000009</v>
      </c>
      <c r="M16" s="28">
        <v>4145.05</v>
      </c>
      <c r="N16" s="28">
        <v>4080.2</v>
      </c>
      <c r="O16" s="39">
        <v>1442000</v>
      </c>
      <c r="P16" s="40">
        <v>-1.7041581458759374E-2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21722.400000000001</v>
      </c>
      <c r="F17" s="37">
        <v>21812.216666666667</v>
      </c>
      <c r="G17" s="38">
        <v>21595.433333333334</v>
      </c>
      <c r="H17" s="38">
        <v>21468.466666666667</v>
      </c>
      <c r="I17" s="38">
        <v>21251.683333333334</v>
      </c>
      <c r="J17" s="38">
        <v>21939.183333333334</v>
      </c>
      <c r="K17" s="38">
        <v>22155.966666666667</v>
      </c>
      <c r="L17" s="38">
        <v>22282.933333333334</v>
      </c>
      <c r="M17" s="28">
        <v>22029</v>
      </c>
      <c r="N17" s="28">
        <v>21685.25</v>
      </c>
      <c r="O17" s="39">
        <v>71040</v>
      </c>
      <c r="P17" s="40">
        <v>-1.5521064301552107E-2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172.55</v>
      </c>
      <c r="F18" s="37">
        <v>172.83333333333334</v>
      </c>
      <c r="G18" s="38">
        <v>170.61666666666667</v>
      </c>
      <c r="H18" s="38">
        <v>168.68333333333334</v>
      </c>
      <c r="I18" s="38">
        <v>166.46666666666667</v>
      </c>
      <c r="J18" s="38">
        <v>174.76666666666668</v>
      </c>
      <c r="K18" s="38">
        <v>176.98333333333332</v>
      </c>
      <c r="L18" s="38">
        <v>178.91666666666669</v>
      </c>
      <c r="M18" s="28">
        <v>175.05</v>
      </c>
      <c r="N18" s="28">
        <v>170.9</v>
      </c>
      <c r="O18" s="39">
        <v>29430000</v>
      </c>
      <c r="P18" s="40">
        <v>-1.5000903668895716E-2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202.55</v>
      </c>
      <c r="F19" s="37">
        <v>204.36666666666667</v>
      </c>
      <c r="G19" s="38">
        <v>200.18333333333334</v>
      </c>
      <c r="H19" s="38">
        <v>197.81666666666666</v>
      </c>
      <c r="I19" s="38">
        <v>193.63333333333333</v>
      </c>
      <c r="J19" s="38">
        <v>206.73333333333335</v>
      </c>
      <c r="K19" s="38">
        <v>210.91666666666669</v>
      </c>
      <c r="L19" s="38">
        <v>213.28333333333336</v>
      </c>
      <c r="M19" s="28">
        <v>208.55</v>
      </c>
      <c r="N19" s="28">
        <v>202</v>
      </c>
      <c r="O19" s="39">
        <v>28503800</v>
      </c>
      <c r="P19" s="40">
        <v>3.1132430398796086E-2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1839.4</v>
      </c>
      <c r="F20" s="37">
        <v>1846.9333333333334</v>
      </c>
      <c r="G20" s="38">
        <v>1817.9666666666667</v>
      </c>
      <c r="H20" s="38">
        <v>1796.5333333333333</v>
      </c>
      <c r="I20" s="38">
        <v>1767.5666666666666</v>
      </c>
      <c r="J20" s="38">
        <v>1868.3666666666668</v>
      </c>
      <c r="K20" s="38">
        <v>1897.3333333333335</v>
      </c>
      <c r="L20" s="38">
        <v>1918.7666666666669</v>
      </c>
      <c r="M20" s="28">
        <v>1875.9</v>
      </c>
      <c r="N20" s="28">
        <v>1825.5</v>
      </c>
      <c r="O20" s="39">
        <v>5066400</v>
      </c>
      <c r="P20" s="40">
        <v>-1.8795572727536822E-2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2442.6999999999998</v>
      </c>
      <c r="F21" s="37">
        <v>2439.2833333333333</v>
      </c>
      <c r="G21" s="38">
        <v>2384.7166666666667</v>
      </c>
      <c r="H21" s="38">
        <v>2326.7333333333336</v>
      </c>
      <c r="I21" s="38">
        <v>2272.166666666667</v>
      </c>
      <c r="J21" s="38">
        <v>2497.2666666666664</v>
      </c>
      <c r="K21" s="38">
        <v>2551.833333333333</v>
      </c>
      <c r="L21" s="38">
        <v>2609.8166666666662</v>
      </c>
      <c r="M21" s="28">
        <v>2493.85</v>
      </c>
      <c r="N21" s="28">
        <v>2381.3000000000002</v>
      </c>
      <c r="O21" s="39">
        <v>10493500</v>
      </c>
      <c r="P21" s="40">
        <v>-6.2173565107039863E-3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741.05</v>
      </c>
      <c r="F22" s="37">
        <v>743.15</v>
      </c>
      <c r="G22" s="38">
        <v>733.3</v>
      </c>
      <c r="H22" s="38">
        <v>725.55</v>
      </c>
      <c r="I22" s="38">
        <v>715.69999999999993</v>
      </c>
      <c r="J22" s="38">
        <v>750.9</v>
      </c>
      <c r="K22" s="38">
        <v>760.75000000000011</v>
      </c>
      <c r="L22" s="38">
        <v>768.5</v>
      </c>
      <c r="M22" s="28">
        <v>753</v>
      </c>
      <c r="N22" s="28">
        <v>735.4</v>
      </c>
      <c r="O22" s="39">
        <v>34925225</v>
      </c>
      <c r="P22" s="40">
        <v>-7.9320915688089273E-4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3452.6</v>
      </c>
      <c r="F23" s="37">
        <v>3447.3833333333332</v>
      </c>
      <c r="G23" s="38">
        <v>3425.3166666666666</v>
      </c>
      <c r="H23" s="38">
        <v>3398.0333333333333</v>
      </c>
      <c r="I23" s="38">
        <v>3375.9666666666667</v>
      </c>
      <c r="J23" s="38">
        <v>3474.6666666666665</v>
      </c>
      <c r="K23" s="38">
        <v>3496.7333333333331</v>
      </c>
      <c r="L23" s="38">
        <v>3524.0166666666664</v>
      </c>
      <c r="M23" s="28">
        <v>3469.45</v>
      </c>
      <c r="N23" s="28">
        <v>3420.1</v>
      </c>
      <c r="O23" s="39">
        <v>638000</v>
      </c>
      <c r="P23" s="40">
        <v>8.5361998103066702E-3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452.95</v>
      </c>
      <c r="F24" s="37">
        <v>453.90000000000003</v>
      </c>
      <c r="G24" s="38">
        <v>446.10000000000008</v>
      </c>
      <c r="H24" s="38">
        <v>439.25000000000006</v>
      </c>
      <c r="I24" s="38">
        <v>431.4500000000001</v>
      </c>
      <c r="J24" s="38">
        <v>460.75000000000006</v>
      </c>
      <c r="K24" s="38">
        <v>468.55</v>
      </c>
      <c r="L24" s="38">
        <v>475.40000000000003</v>
      </c>
      <c r="M24" s="28">
        <v>461.7</v>
      </c>
      <c r="N24" s="28">
        <v>447.05</v>
      </c>
      <c r="O24" s="39">
        <v>57497400</v>
      </c>
      <c r="P24" s="40">
        <v>-4.9219650478178247E-3</v>
      </c>
    </row>
    <row r="25" spans="1:16" ht="12.75" customHeight="1">
      <c r="A25" s="28">
        <v>15</v>
      </c>
      <c r="B25" s="203" t="s">
        <v>44</v>
      </c>
      <c r="C25" s="30" t="s">
        <v>53</v>
      </c>
      <c r="D25" s="31">
        <v>45106</v>
      </c>
      <c r="E25" s="37">
        <v>4956.3999999999996</v>
      </c>
      <c r="F25" s="37">
        <v>4984.0333333333328</v>
      </c>
      <c r="G25" s="38">
        <v>4919.0666666666657</v>
      </c>
      <c r="H25" s="38">
        <v>4881.7333333333327</v>
      </c>
      <c r="I25" s="38">
        <v>4816.7666666666655</v>
      </c>
      <c r="J25" s="38">
        <v>5021.3666666666659</v>
      </c>
      <c r="K25" s="38">
        <v>5086.333333333333</v>
      </c>
      <c r="L25" s="38">
        <v>5123.6666666666661</v>
      </c>
      <c r="M25" s="28">
        <v>5049</v>
      </c>
      <c r="N25" s="28">
        <v>4946.7</v>
      </c>
      <c r="O25" s="39">
        <v>1879375</v>
      </c>
      <c r="P25" s="40">
        <v>-5.1718700725323245E-2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394.85</v>
      </c>
      <c r="F26" s="37">
        <v>396.13333333333338</v>
      </c>
      <c r="G26" s="38">
        <v>391.71666666666675</v>
      </c>
      <c r="H26" s="38">
        <v>388.58333333333337</v>
      </c>
      <c r="I26" s="38">
        <v>384.16666666666674</v>
      </c>
      <c r="J26" s="38">
        <v>399.26666666666677</v>
      </c>
      <c r="K26" s="38">
        <v>403.68333333333339</v>
      </c>
      <c r="L26" s="38">
        <v>406.81666666666678</v>
      </c>
      <c r="M26" s="28">
        <v>400.55</v>
      </c>
      <c r="N26" s="28">
        <v>393</v>
      </c>
      <c r="O26" s="39">
        <v>13019400</v>
      </c>
      <c r="P26" s="40">
        <v>-2.7749981330744529E-2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153.4</v>
      </c>
      <c r="F27" s="37">
        <v>153.48333333333332</v>
      </c>
      <c r="G27" s="38">
        <v>152.61666666666665</v>
      </c>
      <c r="H27" s="38">
        <v>151.83333333333331</v>
      </c>
      <c r="I27" s="38">
        <v>150.96666666666664</v>
      </c>
      <c r="J27" s="38">
        <v>154.26666666666665</v>
      </c>
      <c r="K27" s="38">
        <v>155.13333333333333</v>
      </c>
      <c r="L27" s="38">
        <v>155.91666666666666</v>
      </c>
      <c r="M27" s="28">
        <v>154.35</v>
      </c>
      <c r="N27" s="28">
        <v>152.69999999999999</v>
      </c>
      <c r="O27" s="39">
        <v>64270000</v>
      </c>
      <c r="P27" s="40">
        <v>-1.7278287461773699E-2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3203.4</v>
      </c>
      <c r="F28" s="37">
        <v>3210.1333333333337</v>
      </c>
      <c r="G28" s="38">
        <v>3183.0666666666675</v>
      </c>
      <c r="H28" s="38">
        <v>3162.733333333334</v>
      </c>
      <c r="I28" s="38">
        <v>3135.6666666666679</v>
      </c>
      <c r="J28" s="38">
        <v>3230.4666666666672</v>
      </c>
      <c r="K28" s="38">
        <v>3257.5333333333338</v>
      </c>
      <c r="L28" s="38">
        <v>3277.8666666666668</v>
      </c>
      <c r="M28" s="28">
        <v>3237.2</v>
      </c>
      <c r="N28" s="28">
        <v>3189.8</v>
      </c>
      <c r="O28" s="39">
        <v>5240000</v>
      </c>
      <c r="P28" s="40">
        <v>6.7243035542747355E-3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1947.2</v>
      </c>
      <c r="F29" s="37">
        <v>1939.2166666666665</v>
      </c>
      <c r="G29" s="38">
        <v>1923.583333333333</v>
      </c>
      <c r="H29" s="38">
        <v>1899.9666666666665</v>
      </c>
      <c r="I29" s="38">
        <v>1884.333333333333</v>
      </c>
      <c r="J29" s="38">
        <v>1962.833333333333</v>
      </c>
      <c r="K29" s="38">
        <v>1978.4666666666667</v>
      </c>
      <c r="L29" s="38">
        <v>2002.083333333333</v>
      </c>
      <c r="M29" s="28">
        <v>1954.85</v>
      </c>
      <c r="N29" s="28">
        <v>1915.6</v>
      </c>
      <c r="O29" s="39">
        <v>1683062</v>
      </c>
      <c r="P29" s="40">
        <v>1.7474879860200961E-3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6795.1</v>
      </c>
      <c r="F30" s="37">
        <v>6863.333333333333</v>
      </c>
      <c r="G30" s="38">
        <v>6706.7666666666664</v>
      </c>
      <c r="H30" s="38">
        <v>6618.4333333333334</v>
      </c>
      <c r="I30" s="38">
        <v>6461.8666666666668</v>
      </c>
      <c r="J30" s="38">
        <v>6951.6666666666661</v>
      </c>
      <c r="K30" s="38">
        <v>7108.2333333333336</v>
      </c>
      <c r="L30" s="38">
        <v>7196.5666666666657</v>
      </c>
      <c r="M30" s="28">
        <v>7019.9</v>
      </c>
      <c r="N30" s="28">
        <v>6775</v>
      </c>
      <c r="O30" s="39">
        <v>182175</v>
      </c>
      <c r="P30" s="40">
        <v>1.3350020859407593E-2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752.75</v>
      </c>
      <c r="F31" s="37">
        <v>758.44999999999993</v>
      </c>
      <c r="G31" s="38">
        <v>744.89999999999986</v>
      </c>
      <c r="H31" s="38">
        <v>737.05</v>
      </c>
      <c r="I31" s="38">
        <v>723.49999999999989</v>
      </c>
      <c r="J31" s="38">
        <v>766.29999999999984</v>
      </c>
      <c r="K31" s="38">
        <v>779.8499999999998</v>
      </c>
      <c r="L31" s="38">
        <v>787.69999999999982</v>
      </c>
      <c r="M31" s="28">
        <v>772</v>
      </c>
      <c r="N31" s="28">
        <v>750.6</v>
      </c>
      <c r="O31" s="39">
        <v>11994000</v>
      </c>
      <c r="P31" s="40">
        <v>8.3381972817476863E-5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671.45</v>
      </c>
      <c r="F32" s="37">
        <v>673.33333333333337</v>
      </c>
      <c r="G32" s="38">
        <v>667.66666666666674</v>
      </c>
      <c r="H32" s="38">
        <v>663.88333333333333</v>
      </c>
      <c r="I32" s="38">
        <v>658.2166666666667</v>
      </c>
      <c r="J32" s="38">
        <v>677.11666666666679</v>
      </c>
      <c r="K32" s="38">
        <v>682.78333333333353</v>
      </c>
      <c r="L32" s="38">
        <v>686.56666666666683</v>
      </c>
      <c r="M32" s="28">
        <v>679</v>
      </c>
      <c r="N32" s="28">
        <v>669.55</v>
      </c>
      <c r="O32" s="39">
        <v>9233100</v>
      </c>
      <c r="P32" s="40">
        <v>-3.1489620593078999E-2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966.7</v>
      </c>
      <c r="F33" s="37">
        <v>968.85</v>
      </c>
      <c r="G33" s="38">
        <v>963.35</v>
      </c>
      <c r="H33" s="38">
        <v>960</v>
      </c>
      <c r="I33" s="38">
        <v>954.5</v>
      </c>
      <c r="J33" s="38">
        <v>972.2</v>
      </c>
      <c r="K33" s="38">
        <v>977.7</v>
      </c>
      <c r="L33" s="38">
        <v>981.05000000000007</v>
      </c>
      <c r="M33" s="28">
        <v>974.35</v>
      </c>
      <c r="N33" s="28">
        <v>965.5</v>
      </c>
      <c r="O33" s="39">
        <v>47367925</v>
      </c>
      <c r="P33" s="40">
        <v>-1.9260562122688899E-2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4800.45</v>
      </c>
      <c r="F34" s="37">
        <v>4806.5999999999995</v>
      </c>
      <c r="G34" s="38">
        <v>4774.4999999999991</v>
      </c>
      <c r="H34" s="38">
        <v>4748.5499999999993</v>
      </c>
      <c r="I34" s="38">
        <v>4716.4499999999989</v>
      </c>
      <c r="J34" s="38">
        <v>4832.5499999999993</v>
      </c>
      <c r="K34" s="38">
        <v>4864.6499999999996</v>
      </c>
      <c r="L34" s="38">
        <v>4890.5999999999995</v>
      </c>
      <c r="M34" s="28">
        <v>4838.7</v>
      </c>
      <c r="N34" s="28">
        <v>4780.6499999999996</v>
      </c>
      <c r="O34" s="39">
        <v>2702000</v>
      </c>
      <c r="P34" s="40">
        <v>-1.9771449301650645E-2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1475.55</v>
      </c>
      <c r="F35" s="37">
        <v>1479</v>
      </c>
      <c r="G35" s="38">
        <v>1466.75</v>
      </c>
      <c r="H35" s="38">
        <v>1457.95</v>
      </c>
      <c r="I35" s="38">
        <v>1445.7</v>
      </c>
      <c r="J35" s="38">
        <v>1487.8</v>
      </c>
      <c r="K35" s="38">
        <v>1500.05</v>
      </c>
      <c r="L35" s="38">
        <v>1508.85</v>
      </c>
      <c r="M35" s="28">
        <v>1491.25</v>
      </c>
      <c r="N35" s="28">
        <v>1470.2</v>
      </c>
      <c r="O35" s="39">
        <v>9077000</v>
      </c>
      <c r="P35" s="40">
        <v>1.8000336454887009E-2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7051.3</v>
      </c>
      <c r="F36" s="37">
        <v>7078.2166666666672</v>
      </c>
      <c r="G36" s="38">
        <v>7008.6833333333343</v>
      </c>
      <c r="H36" s="38">
        <v>6966.0666666666675</v>
      </c>
      <c r="I36" s="38">
        <v>6896.5333333333347</v>
      </c>
      <c r="J36" s="38">
        <v>7120.8333333333339</v>
      </c>
      <c r="K36" s="38">
        <v>7190.3666666666668</v>
      </c>
      <c r="L36" s="38">
        <v>7232.9833333333336</v>
      </c>
      <c r="M36" s="28">
        <v>7147.75</v>
      </c>
      <c r="N36" s="28">
        <v>7035.6</v>
      </c>
      <c r="O36" s="39">
        <v>3837125</v>
      </c>
      <c r="P36" s="40">
        <v>-9.6144539441845468E-3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2280</v>
      </c>
      <c r="F37" s="37">
        <v>2289.9500000000003</v>
      </c>
      <c r="G37" s="38">
        <v>2266.1500000000005</v>
      </c>
      <c r="H37" s="38">
        <v>2252.3000000000002</v>
      </c>
      <c r="I37" s="38">
        <v>2228.5000000000005</v>
      </c>
      <c r="J37" s="38">
        <v>2303.8000000000006</v>
      </c>
      <c r="K37" s="38">
        <v>2327.6000000000008</v>
      </c>
      <c r="L37" s="38">
        <v>2341.4500000000007</v>
      </c>
      <c r="M37" s="28">
        <v>2313.75</v>
      </c>
      <c r="N37" s="28">
        <v>2276.1</v>
      </c>
      <c r="O37" s="39">
        <v>1823100</v>
      </c>
      <c r="P37" s="40">
        <v>-7.1883679137395851E-3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397.05</v>
      </c>
      <c r="F38" s="37">
        <v>400.95</v>
      </c>
      <c r="G38" s="38">
        <v>392.09999999999997</v>
      </c>
      <c r="H38" s="38">
        <v>387.15</v>
      </c>
      <c r="I38" s="38">
        <v>378.29999999999995</v>
      </c>
      <c r="J38" s="38">
        <v>405.9</v>
      </c>
      <c r="K38" s="38">
        <v>414.75</v>
      </c>
      <c r="L38" s="38">
        <v>419.7</v>
      </c>
      <c r="M38" s="28">
        <v>409.8</v>
      </c>
      <c r="N38" s="28">
        <v>396</v>
      </c>
      <c r="O38" s="39">
        <v>7387200</v>
      </c>
      <c r="P38" s="40">
        <v>2.4861265260821309E-2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260.89999999999998</v>
      </c>
      <c r="F39" s="37">
        <v>263.06666666666666</v>
      </c>
      <c r="G39" s="38">
        <v>258.13333333333333</v>
      </c>
      <c r="H39" s="38">
        <v>255.36666666666667</v>
      </c>
      <c r="I39" s="38">
        <v>250.43333333333334</v>
      </c>
      <c r="J39" s="38">
        <v>265.83333333333331</v>
      </c>
      <c r="K39" s="38">
        <v>270.76666666666659</v>
      </c>
      <c r="L39" s="38">
        <v>273.5333333333333</v>
      </c>
      <c r="M39" s="28">
        <v>268</v>
      </c>
      <c r="N39" s="28">
        <v>260.3</v>
      </c>
      <c r="O39" s="39">
        <v>30688100</v>
      </c>
      <c r="P39" s="40">
        <v>-4.5865940373033862E-2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188.3</v>
      </c>
      <c r="F40" s="37">
        <v>188.4</v>
      </c>
      <c r="G40" s="38">
        <v>186.70000000000002</v>
      </c>
      <c r="H40" s="38">
        <v>185.10000000000002</v>
      </c>
      <c r="I40" s="38">
        <v>183.40000000000003</v>
      </c>
      <c r="J40" s="38">
        <v>190</v>
      </c>
      <c r="K40" s="38">
        <v>191.7</v>
      </c>
      <c r="L40" s="38">
        <v>193.29999999999998</v>
      </c>
      <c r="M40" s="28">
        <v>190.1</v>
      </c>
      <c r="N40" s="28">
        <v>186.8</v>
      </c>
      <c r="O40" s="39">
        <v>94003650</v>
      </c>
      <c r="P40" s="40">
        <v>-5.6927170348369536E-3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1585.25</v>
      </c>
      <c r="F41" s="37">
        <v>1588.5333333333335</v>
      </c>
      <c r="G41" s="38">
        <v>1571.0666666666671</v>
      </c>
      <c r="H41" s="38">
        <v>1556.8833333333334</v>
      </c>
      <c r="I41" s="38">
        <v>1539.416666666667</v>
      </c>
      <c r="J41" s="38">
        <v>1602.7166666666672</v>
      </c>
      <c r="K41" s="38">
        <v>1620.1833333333338</v>
      </c>
      <c r="L41" s="38">
        <v>1634.3666666666672</v>
      </c>
      <c r="M41" s="28">
        <v>1606</v>
      </c>
      <c r="N41" s="28">
        <v>1574.35</v>
      </c>
      <c r="O41" s="39">
        <v>1700150</v>
      </c>
      <c r="P41" s="40">
        <v>-1.6429955743253014E-2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117.9</v>
      </c>
      <c r="F42" s="37">
        <v>117.88333333333333</v>
      </c>
      <c r="G42" s="38">
        <v>116.71666666666665</v>
      </c>
      <c r="H42" s="38">
        <v>115.53333333333333</v>
      </c>
      <c r="I42" s="38">
        <v>114.36666666666666</v>
      </c>
      <c r="J42" s="38">
        <v>119.06666666666665</v>
      </c>
      <c r="K42" s="38">
        <v>120.23333333333333</v>
      </c>
      <c r="L42" s="38">
        <v>121.41666666666664</v>
      </c>
      <c r="M42" s="28">
        <v>119.05</v>
      </c>
      <c r="N42" s="28">
        <v>116.7</v>
      </c>
      <c r="O42" s="39">
        <v>74658600</v>
      </c>
      <c r="P42" s="40">
        <v>-2.5881302989736725E-2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648.70000000000005</v>
      </c>
      <c r="F43" s="37">
        <v>650.19999999999993</v>
      </c>
      <c r="G43" s="38">
        <v>644.49999999999989</v>
      </c>
      <c r="H43" s="38">
        <v>640.29999999999995</v>
      </c>
      <c r="I43" s="38">
        <v>634.59999999999991</v>
      </c>
      <c r="J43" s="38">
        <v>654.39999999999986</v>
      </c>
      <c r="K43" s="38">
        <v>660.09999999999991</v>
      </c>
      <c r="L43" s="38">
        <v>664.29999999999984</v>
      </c>
      <c r="M43" s="28">
        <v>655.9</v>
      </c>
      <c r="N43" s="28">
        <v>646</v>
      </c>
      <c r="O43" s="39">
        <v>8992500</v>
      </c>
      <c r="P43" s="40">
        <v>-1.6008666345690901E-2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821.4</v>
      </c>
      <c r="F44" s="37">
        <v>822.2833333333333</v>
      </c>
      <c r="G44" s="38">
        <v>812.16666666666663</v>
      </c>
      <c r="H44" s="38">
        <v>802.93333333333328</v>
      </c>
      <c r="I44" s="38">
        <v>792.81666666666661</v>
      </c>
      <c r="J44" s="38">
        <v>831.51666666666665</v>
      </c>
      <c r="K44" s="38">
        <v>841.63333333333344</v>
      </c>
      <c r="L44" s="38">
        <v>850.86666666666667</v>
      </c>
      <c r="M44" s="28">
        <v>832.4</v>
      </c>
      <c r="N44" s="28">
        <v>813.05</v>
      </c>
      <c r="O44" s="39">
        <v>8555000</v>
      </c>
      <c r="P44" s="40">
        <v>-6.3389533610685347E-2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839.8</v>
      </c>
      <c r="F45" s="37">
        <v>840.96666666666658</v>
      </c>
      <c r="G45" s="38">
        <v>835.28333333333319</v>
      </c>
      <c r="H45" s="38">
        <v>830.76666666666665</v>
      </c>
      <c r="I45" s="38">
        <v>825.08333333333326</v>
      </c>
      <c r="J45" s="38">
        <v>845.48333333333312</v>
      </c>
      <c r="K45" s="38">
        <v>851.16666666666652</v>
      </c>
      <c r="L45" s="38">
        <v>855.68333333333305</v>
      </c>
      <c r="M45" s="28">
        <v>846.65</v>
      </c>
      <c r="N45" s="28">
        <v>836.45</v>
      </c>
      <c r="O45" s="39">
        <v>41860800</v>
      </c>
      <c r="P45" s="40">
        <v>6.0733366820402762E-3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84.65</v>
      </c>
      <c r="F46" s="37">
        <v>85.100000000000009</v>
      </c>
      <c r="G46" s="38">
        <v>83.850000000000023</v>
      </c>
      <c r="H46" s="38">
        <v>83.050000000000011</v>
      </c>
      <c r="I46" s="38">
        <v>81.800000000000026</v>
      </c>
      <c r="J46" s="38">
        <v>85.90000000000002</v>
      </c>
      <c r="K46" s="38">
        <v>87.149999999999991</v>
      </c>
      <c r="L46" s="38">
        <v>87.950000000000017</v>
      </c>
      <c r="M46" s="28">
        <v>86.35</v>
      </c>
      <c r="N46" s="28">
        <v>84.3</v>
      </c>
      <c r="O46" s="39">
        <v>104916000</v>
      </c>
      <c r="P46" s="40">
        <v>-3.1595270401240549E-2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242.2</v>
      </c>
      <c r="F47" s="37">
        <v>243.25</v>
      </c>
      <c r="G47" s="38">
        <v>240.6</v>
      </c>
      <c r="H47" s="38">
        <v>239</v>
      </c>
      <c r="I47" s="38">
        <v>236.35</v>
      </c>
      <c r="J47" s="38">
        <v>244.85</v>
      </c>
      <c r="K47" s="38">
        <v>247.49999999999997</v>
      </c>
      <c r="L47" s="38">
        <v>249.1</v>
      </c>
      <c r="M47" s="28">
        <v>245.9</v>
      </c>
      <c r="N47" s="28">
        <v>241.65</v>
      </c>
      <c r="O47" s="39">
        <v>26953100</v>
      </c>
      <c r="P47" s="40">
        <v>3.0740030888893022E-3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18846.05</v>
      </c>
      <c r="F48" s="37">
        <v>18940.666666666668</v>
      </c>
      <c r="G48" s="38">
        <v>18716.333333333336</v>
      </c>
      <c r="H48" s="38">
        <v>18586.616666666669</v>
      </c>
      <c r="I48" s="38">
        <v>18362.283333333336</v>
      </c>
      <c r="J48" s="38">
        <v>19070.383333333335</v>
      </c>
      <c r="K48" s="38">
        <v>19294.716666666671</v>
      </c>
      <c r="L48" s="38">
        <v>19424.433333333334</v>
      </c>
      <c r="M48" s="28">
        <v>19165</v>
      </c>
      <c r="N48" s="28">
        <v>18810.95</v>
      </c>
      <c r="O48" s="39">
        <v>136000</v>
      </c>
      <c r="P48" s="40">
        <v>-7.2992700729927005E-3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363.4</v>
      </c>
      <c r="F49" s="37">
        <v>365.06666666666661</v>
      </c>
      <c r="G49" s="38">
        <v>360.73333333333323</v>
      </c>
      <c r="H49" s="38">
        <v>358.06666666666661</v>
      </c>
      <c r="I49" s="38">
        <v>353.73333333333323</v>
      </c>
      <c r="J49" s="38">
        <v>367.73333333333323</v>
      </c>
      <c r="K49" s="38">
        <v>372.06666666666661</v>
      </c>
      <c r="L49" s="38">
        <v>374.73333333333323</v>
      </c>
      <c r="M49" s="28">
        <v>369.4</v>
      </c>
      <c r="N49" s="28">
        <v>362.4</v>
      </c>
      <c r="O49" s="39">
        <v>22044600</v>
      </c>
      <c r="P49" s="40">
        <v>2.0583333333333332E-2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4881.1499999999996</v>
      </c>
      <c r="F50" s="37">
        <v>4886.7166666666662</v>
      </c>
      <c r="G50" s="38">
        <v>4858.4333333333325</v>
      </c>
      <c r="H50" s="38">
        <v>4835.7166666666662</v>
      </c>
      <c r="I50" s="38">
        <v>4807.4333333333325</v>
      </c>
      <c r="J50" s="38">
        <v>4909.4333333333325</v>
      </c>
      <c r="K50" s="38">
        <v>4937.7166666666672</v>
      </c>
      <c r="L50" s="38">
        <v>4960.4333333333325</v>
      </c>
      <c r="M50" s="28">
        <v>4915</v>
      </c>
      <c r="N50" s="28">
        <v>4864</v>
      </c>
      <c r="O50" s="39">
        <v>1510800</v>
      </c>
      <c r="P50" s="40">
        <v>-6.2546537602382726E-2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335.05</v>
      </c>
      <c r="F51" s="37">
        <v>337.09999999999997</v>
      </c>
      <c r="G51" s="38">
        <v>332.14999999999992</v>
      </c>
      <c r="H51" s="38">
        <v>329.24999999999994</v>
      </c>
      <c r="I51" s="38">
        <v>324.2999999999999</v>
      </c>
      <c r="J51" s="38">
        <v>339.99999999999994</v>
      </c>
      <c r="K51" s="38">
        <v>344.95</v>
      </c>
      <c r="L51" s="38">
        <v>347.84999999999997</v>
      </c>
      <c r="M51" s="28">
        <v>342.05</v>
      </c>
      <c r="N51" s="28">
        <v>334.2</v>
      </c>
      <c r="O51" s="39">
        <v>8620000</v>
      </c>
      <c r="P51" s="40">
        <v>-3.0071709461022438E-3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313.7</v>
      </c>
      <c r="F52" s="37">
        <v>314.73333333333329</v>
      </c>
      <c r="G52" s="38">
        <v>311.06666666666661</v>
      </c>
      <c r="H52" s="38">
        <v>308.43333333333334</v>
      </c>
      <c r="I52" s="38">
        <v>304.76666666666665</v>
      </c>
      <c r="J52" s="38">
        <v>317.36666666666656</v>
      </c>
      <c r="K52" s="38">
        <v>321.03333333333319</v>
      </c>
      <c r="L52" s="38">
        <v>323.66666666666652</v>
      </c>
      <c r="M52" s="28">
        <v>318.39999999999998</v>
      </c>
      <c r="N52" s="28">
        <v>312.10000000000002</v>
      </c>
      <c r="O52" s="39">
        <v>42049800</v>
      </c>
      <c r="P52" s="40">
        <v>-1.6358239120823598E-2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743.4</v>
      </c>
      <c r="F53" s="37">
        <v>746.2833333333333</v>
      </c>
      <c r="G53" s="38">
        <v>738.21666666666658</v>
      </c>
      <c r="H53" s="38">
        <v>733.0333333333333</v>
      </c>
      <c r="I53" s="38">
        <v>724.96666666666658</v>
      </c>
      <c r="J53" s="38">
        <v>751.46666666666658</v>
      </c>
      <c r="K53" s="38">
        <v>759.53333333333319</v>
      </c>
      <c r="L53" s="38">
        <v>764.71666666666658</v>
      </c>
      <c r="M53" s="28">
        <v>754.35</v>
      </c>
      <c r="N53" s="28">
        <v>741.1</v>
      </c>
      <c r="O53" s="39">
        <v>3502200</v>
      </c>
      <c r="P53" s="40">
        <v>-5.9931954985605863E-2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279.45</v>
      </c>
      <c r="F54" s="37">
        <v>280.76666666666671</v>
      </c>
      <c r="G54" s="38">
        <v>277.53333333333342</v>
      </c>
      <c r="H54" s="38">
        <v>275.61666666666673</v>
      </c>
      <c r="I54" s="38">
        <v>272.38333333333344</v>
      </c>
      <c r="J54" s="38">
        <v>282.68333333333339</v>
      </c>
      <c r="K54" s="38">
        <v>285.91666666666663</v>
      </c>
      <c r="L54" s="38">
        <v>287.83333333333337</v>
      </c>
      <c r="M54" s="28">
        <v>284</v>
      </c>
      <c r="N54" s="28">
        <v>278.85000000000002</v>
      </c>
      <c r="O54" s="39">
        <v>8179800</v>
      </c>
      <c r="P54" s="40">
        <v>3.0422130682891804E-2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1065.75</v>
      </c>
      <c r="F55" s="37">
        <v>1071.0166666666667</v>
      </c>
      <c r="G55" s="38">
        <v>1058.0333333333333</v>
      </c>
      <c r="H55" s="38">
        <v>1050.3166666666666</v>
      </c>
      <c r="I55" s="38">
        <v>1037.3333333333333</v>
      </c>
      <c r="J55" s="38">
        <v>1078.7333333333333</v>
      </c>
      <c r="K55" s="38">
        <v>1091.7166666666665</v>
      </c>
      <c r="L55" s="38">
        <v>1099.4333333333334</v>
      </c>
      <c r="M55" s="28">
        <v>1084</v>
      </c>
      <c r="N55" s="28">
        <v>1063.3</v>
      </c>
      <c r="O55" s="39">
        <v>11080000</v>
      </c>
      <c r="P55" s="40">
        <v>-2.7003293084522501E-2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967.95</v>
      </c>
      <c r="F56" s="37">
        <v>968.5333333333333</v>
      </c>
      <c r="G56" s="38">
        <v>964.66666666666663</v>
      </c>
      <c r="H56" s="38">
        <v>961.38333333333333</v>
      </c>
      <c r="I56" s="38">
        <v>957.51666666666665</v>
      </c>
      <c r="J56" s="38">
        <v>971.81666666666661</v>
      </c>
      <c r="K56" s="38">
        <v>975.68333333333339</v>
      </c>
      <c r="L56" s="38">
        <v>978.96666666666658</v>
      </c>
      <c r="M56" s="28">
        <v>972.4</v>
      </c>
      <c r="N56" s="28">
        <v>965.25</v>
      </c>
      <c r="O56" s="39">
        <v>10388950</v>
      </c>
      <c r="P56" s="40">
        <v>1.4411027568922306E-3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229.4</v>
      </c>
      <c r="F57" s="37">
        <v>230.30000000000004</v>
      </c>
      <c r="G57" s="38">
        <v>227.90000000000009</v>
      </c>
      <c r="H57" s="38">
        <v>226.40000000000006</v>
      </c>
      <c r="I57" s="38">
        <v>224.00000000000011</v>
      </c>
      <c r="J57" s="38">
        <v>231.80000000000007</v>
      </c>
      <c r="K57" s="38">
        <v>234.2</v>
      </c>
      <c r="L57" s="38">
        <v>235.70000000000005</v>
      </c>
      <c r="M57" s="28">
        <v>232.7</v>
      </c>
      <c r="N57" s="28">
        <v>228.8</v>
      </c>
      <c r="O57" s="39">
        <v>71219400</v>
      </c>
      <c r="P57" s="40">
        <v>5.6840137114365849E-2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4387.6000000000004</v>
      </c>
      <c r="F58" s="37">
        <v>4408.166666666667</v>
      </c>
      <c r="G58" s="38">
        <v>4355.8833333333341</v>
      </c>
      <c r="H58" s="38">
        <v>4324.166666666667</v>
      </c>
      <c r="I58" s="38">
        <v>4271.8833333333341</v>
      </c>
      <c r="J58" s="38">
        <v>4439.8833333333341</v>
      </c>
      <c r="K58" s="38">
        <v>4492.166666666667</v>
      </c>
      <c r="L58" s="38">
        <v>4523.8833333333341</v>
      </c>
      <c r="M58" s="28">
        <v>4460.45</v>
      </c>
      <c r="N58" s="28">
        <v>4376.45</v>
      </c>
      <c r="O58" s="39">
        <v>704250</v>
      </c>
      <c r="P58" s="40">
        <v>-3.1359603878687851E-2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1627.9</v>
      </c>
      <c r="F59" s="37">
        <v>1631.8666666666668</v>
      </c>
      <c r="G59" s="38">
        <v>1617.0833333333335</v>
      </c>
      <c r="H59" s="38">
        <v>1606.2666666666667</v>
      </c>
      <c r="I59" s="38">
        <v>1591.4833333333333</v>
      </c>
      <c r="J59" s="38">
        <v>1642.6833333333336</v>
      </c>
      <c r="K59" s="38">
        <v>1657.4666666666669</v>
      </c>
      <c r="L59" s="38">
        <v>1668.2833333333338</v>
      </c>
      <c r="M59" s="28">
        <v>1646.65</v>
      </c>
      <c r="N59" s="28">
        <v>1621.05</v>
      </c>
      <c r="O59" s="39">
        <v>2433550</v>
      </c>
      <c r="P59" s="40">
        <v>-4.2945629731589816E-2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677.55</v>
      </c>
      <c r="F60" s="37">
        <v>680.41666666666663</v>
      </c>
      <c r="G60" s="38">
        <v>670.38333333333321</v>
      </c>
      <c r="H60" s="38">
        <v>663.21666666666658</v>
      </c>
      <c r="I60" s="38">
        <v>653.18333333333317</v>
      </c>
      <c r="J60" s="38">
        <v>687.58333333333326</v>
      </c>
      <c r="K60" s="38">
        <v>697.61666666666679</v>
      </c>
      <c r="L60" s="38">
        <v>704.7833333333333</v>
      </c>
      <c r="M60" s="28">
        <v>690.45</v>
      </c>
      <c r="N60" s="28">
        <v>673.25</v>
      </c>
      <c r="O60" s="39">
        <v>5937000</v>
      </c>
      <c r="P60" s="40">
        <v>5.5842077182998398E-2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954.2</v>
      </c>
      <c r="F61" s="37">
        <v>959.73333333333323</v>
      </c>
      <c r="G61" s="38">
        <v>945.71666666666647</v>
      </c>
      <c r="H61" s="38">
        <v>937.23333333333323</v>
      </c>
      <c r="I61" s="38">
        <v>923.21666666666647</v>
      </c>
      <c r="J61" s="38">
        <v>968.21666666666647</v>
      </c>
      <c r="K61" s="38">
        <v>982.23333333333312</v>
      </c>
      <c r="L61" s="38">
        <v>990.71666666666647</v>
      </c>
      <c r="M61" s="28">
        <v>973.75</v>
      </c>
      <c r="N61" s="28">
        <v>951.25</v>
      </c>
      <c r="O61" s="39">
        <v>1341900</v>
      </c>
      <c r="P61" s="40">
        <v>-2.7397260273972601E-2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281.89999999999998</v>
      </c>
      <c r="F62" s="37">
        <v>283.3</v>
      </c>
      <c r="G62" s="38">
        <v>279.60000000000002</v>
      </c>
      <c r="H62" s="38">
        <v>277.3</v>
      </c>
      <c r="I62" s="38">
        <v>273.60000000000002</v>
      </c>
      <c r="J62" s="38">
        <v>285.60000000000002</v>
      </c>
      <c r="K62" s="38">
        <v>289.29999999999995</v>
      </c>
      <c r="L62" s="38">
        <v>291.60000000000002</v>
      </c>
      <c r="M62" s="28">
        <v>287</v>
      </c>
      <c r="N62" s="28">
        <v>281</v>
      </c>
      <c r="O62" s="39">
        <v>17089500</v>
      </c>
      <c r="P62" s="40">
        <v>-7.6821238198097764E-3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125.7</v>
      </c>
      <c r="F63" s="37">
        <v>126.14999999999999</v>
      </c>
      <c r="G63" s="38">
        <v>124.99999999999999</v>
      </c>
      <c r="H63" s="38">
        <v>124.3</v>
      </c>
      <c r="I63" s="38">
        <v>123.14999999999999</v>
      </c>
      <c r="J63" s="38">
        <v>126.84999999999998</v>
      </c>
      <c r="K63" s="38">
        <v>127.99999999999999</v>
      </c>
      <c r="L63" s="38">
        <v>128.69999999999999</v>
      </c>
      <c r="M63" s="28">
        <v>127.3</v>
      </c>
      <c r="N63" s="28">
        <v>125.45</v>
      </c>
      <c r="O63" s="39">
        <v>33790000</v>
      </c>
      <c r="P63" s="40">
        <v>1.2282804074295986E-2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1776.2</v>
      </c>
      <c r="F64" s="37">
        <v>1783.6833333333332</v>
      </c>
      <c r="G64" s="38">
        <v>1760.1166666666663</v>
      </c>
      <c r="H64" s="38">
        <v>1744.0333333333331</v>
      </c>
      <c r="I64" s="38">
        <v>1720.4666666666662</v>
      </c>
      <c r="J64" s="38">
        <v>1799.7666666666664</v>
      </c>
      <c r="K64" s="38">
        <v>1823.3333333333335</v>
      </c>
      <c r="L64" s="38">
        <v>1839.4166666666665</v>
      </c>
      <c r="M64" s="28">
        <v>1807.25</v>
      </c>
      <c r="N64" s="28">
        <v>1767.6</v>
      </c>
      <c r="O64" s="39">
        <v>2564400</v>
      </c>
      <c r="P64" s="40">
        <v>-5.7552370452039689E-2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554.70000000000005</v>
      </c>
      <c r="F65" s="37">
        <v>557.23333333333323</v>
      </c>
      <c r="G65" s="38">
        <v>551.56666666666649</v>
      </c>
      <c r="H65" s="38">
        <v>548.43333333333328</v>
      </c>
      <c r="I65" s="38">
        <v>542.76666666666654</v>
      </c>
      <c r="J65" s="38">
        <v>560.36666666666645</v>
      </c>
      <c r="K65" s="38">
        <v>566.03333333333319</v>
      </c>
      <c r="L65" s="38">
        <v>569.1666666666664</v>
      </c>
      <c r="M65" s="28">
        <v>562.9</v>
      </c>
      <c r="N65" s="28">
        <v>554.1</v>
      </c>
      <c r="O65" s="39">
        <v>11331250</v>
      </c>
      <c r="P65" s="40">
        <v>2.0373705538045926E-2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2129.25</v>
      </c>
      <c r="F66" s="37">
        <v>2144.65</v>
      </c>
      <c r="G66" s="38">
        <v>2097.3500000000004</v>
      </c>
      <c r="H66" s="38">
        <v>2065.4500000000003</v>
      </c>
      <c r="I66" s="38">
        <v>2018.1500000000005</v>
      </c>
      <c r="J66" s="38">
        <v>2176.5500000000002</v>
      </c>
      <c r="K66" s="38">
        <v>2223.8500000000004</v>
      </c>
      <c r="L66" s="38">
        <v>2255.75</v>
      </c>
      <c r="M66" s="28">
        <v>2191.9499999999998</v>
      </c>
      <c r="N66" s="28">
        <v>2112.75</v>
      </c>
      <c r="O66" s="39">
        <v>1913500</v>
      </c>
      <c r="P66" s="40">
        <v>-1.4421838784445017E-2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2070.75</v>
      </c>
      <c r="F67" s="37">
        <v>2084.7333333333331</v>
      </c>
      <c r="G67" s="38">
        <v>2040.0166666666664</v>
      </c>
      <c r="H67" s="38">
        <v>2009.2833333333333</v>
      </c>
      <c r="I67" s="38">
        <v>1964.5666666666666</v>
      </c>
      <c r="J67" s="38">
        <v>2115.4666666666662</v>
      </c>
      <c r="K67" s="38">
        <v>2160.1833333333325</v>
      </c>
      <c r="L67" s="38">
        <v>2190.9166666666661</v>
      </c>
      <c r="M67" s="28">
        <v>2129.4499999999998</v>
      </c>
      <c r="N67" s="28">
        <v>2054</v>
      </c>
      <c r="O67" s="39">
        <v>2295150</v>
      </c>
      <c r="P67" s="40">
        <v>7.9435626102292767E-2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236.25</v>
      </c>
      <c r="F68" s="37">
        <v>238.06666666666669</v>
      </c>
      <c r="G68" s="38">
        <v>233.38333333333338</v>
      </c>
      <c r="H68" s="38">
        <v>230.51666666666668</v>
      </c>
      <c r="I68" s="38">
        <v>225.83333333333337</v>
      </c>
      <c r="J68" s="38">
        <v>240.93333333333339</v>
      </c>
      <c r="K68" s="38">
        <v>245.61666666666673</v>
      </c>
      <c r="L68" s="38">
        <v>248.48333333333341</v>
      </c>
      <c r="M68" s="28">
        <v>242.75</v>
      </c>
      <c r="N68" s="28">
        <v>235.2</v>
      </c>
      <c r="O68" s="39">
        <v>17581200</v>
      </c>
      <c r="P68" s="40">
        <v>-1.1336797354747285E-2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3508.45</v>
      </c>
      <c r="F69" s="37">
        <v>3524.3333333333335</v>
      </c>
      <c r="G69" s="38">
        <v>3483.7166666666672</v>
      </c>
      <c r="H69" s="38">
        <v>3458.9833333333336</v>
      </c>
      <c r="I69" s="38">
        <v>3418.3666666666672</v>
      </c>
      <c r="J69" s="38">
        <v>3549.0666666666671</v>
      </c>
      <c r="K69" s="38">
        <v>3589.6833333333329</v>
      </c>
      <c r="L69" s="38">
        <v>3614.416666666667</v>
      </c>
      <c r="M69" s="28">
        <v>3564.95</v>
      </c>
      <c r="N69" s="28">
        <v>3499.6</v>
      </c>
      <c r="O69" s="39">
        <v>3006900</v>
      </c>
      <c r="P69" s="40">
        <v>-1.4066496163682864E-2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4057.15</v>
      </c>
      <c r="F70" s="37">
        <v>4019.8333333333335</v>
      </c>
      <c r="G70" s="38">
        <v>3957.3166666666671</v>
      </c>
      <c r="H70" s="38">
        <v>3857.4833333333336</v>
      </c>
      <c r="I70" s="38">
        <v>3794.9666666666672</v>
      </c>
      <c r="J70" s="38">
        <v>4119.666666666667</v>
      </c>
      <c r="K70" s="38">
        <v>4182.1833333333334</v>
      </c>
      <c r="L70" s="38">
        <v>4282.0166666666664</v>
      </c>
      <c r="M70" s="28">
        <v>4082.35</v>
      </c>
      <c r="N70" s="28">
        <v>3920</v>
      </c>
      <c r="O70" s="39">
        <v>958875</v>
      </c>
      <c r="P70" s="40">
        <v>-7.4288610527840124E-2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486.2</v>
      </c>
      <c r="F71" s="37">
        <v>489.59999999999997</v>
      </c>
      <c r="G71" s="38">
        <v>478.89999999999992</v>
      </c>
      <c r="H71" s="38">
        <v>471.59999999999997</v>
      </c>
      <c r="I71" s="38">
        <v>460.89999999999992</v>
      </c>
      <c r="J71" s="38">
        <v>496.89999999999992</v>
      </c>
      <c r="K71" s="38">
        <v>507.59999999999997</v>
      </c>
      <c r="L71" s="38">
        <v>514.89999999999986</v>
      </c>
      <c r="M71" s="28">
        <v>500.3</v>
      </c>
      <c r="N71" s="28">
        <v>482.3</v>
      </c>
      <c r="O71" s="39">
        <v>34640100</v>
      </c>
      <c r="P71" s="40">
        <v>-5.3536741365423791E-3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4667.95</v>
      </c>
      <c r="F72" s="37">
        <v>4678.9833333333336</v>
      </c>
      <c r="G72" s="38">
        <v>4643.9666666666672</v>
      </c>
      <c r="H72" s="38">
        <v>4619.9833333333336</v>
      </c>
      <c r="I72" s="38">
        <v>4584.9666666666672</v>
      </c>
      <c r="J72" s="38">
        <v>4702.9666666666672</v>
      </c>
      <c r="K72" s="38">
        <v>4737.9833333333336</v>
      </c>
      <c r="L72" s="38">
        <v>4761.9666666666672</v>
      </c>
      <c r="M72" s="28">
        <v>4714</v>
      </c>
      <c r="N72" s="28">
        <v>4655</v>
      </c>
      <c r="O72" s="39">
        <v>3220125</v>
      </c>
      <c r="P72" s="40">
        <v>-9.0779705350617374E-3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3643.65</v>
      </c>
      <c r="F73" s="37">
        <v>3672.5166666666664</v>
      </c>
      <c r="G73" s="38">
        <v>3605.3833333333328</v>
      </c>
      <c r="H73" s="38">
        <v>3567.1166666666663</v>
      </c>
      <c r="I73" s="38">
        <v>3499.9833333333327</v>
      </c>
      <c r="J73" s="38">
        <v>3710.7833333333328</v>
      </c>
      <c r="K73" s="38">
        <v>3777.9166666666661</v>
      </c>
      <c r="L73" s="38">
        <v>3816.1833333333329</v>
      </c>
      <c r="M73" s="28">
        <v>3739.65</v>
      </c>
      <c r="N73" s="28">
        <v>3634.25</v>
      </c>
      <c r="O73" s="39">
        <v>3550400</v>
      </c>
      <c r="P73" s="40">
        <v>4.6582409079184935E-2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2179.5</v>
      </c>
      <c r="F74" s="37">
        <v>2196</v>
      </c>
      <c r="G74" s="38">
        <v>2146.75</v>
      </c>
      <c r="H74" s="38">
        <v>2114</v>
      </c>
      <c r="I74" s="38">
        <v>2064.75</v>
      </c>
      <c r="J74" s="38">
        <v>2228.75</v>
      </c>
      <c r="K74" s="38">
        <v>2278</v>
      </c>
      <c r="L74" s="38">
        <v>2310.75</v>
      </c>
      <c r="M74" s="28">
        <v>2245.25</v>
      </c>
      <c r="N74" s="28">
        <v>2163.25</v>
      </c>
      <c r="O74" s="39">
        <v>1194600</v>
      </c>
      <c r="P74" s="40">
        <v>-3.5095513105286538E-2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210.8</v>
      </c>
      <c r="F75" s="37">
        <v>212.16666666666666</v>
      </c>
      <c r="G75" s="38">
        <v>208.7833333333333</v>
      </c>
      <c r="H75" s="38">
        <v>206.76666666666665</v>
      </c>
      <c r="I75" s="38">
        <v>203.3833333333333</v>
      </c>
      <c r="J75" s="38">
        <v>214.18333333333331</v>
      </c>
      <c r="K75" s="38">
        <v>217.56666666666669</v>
      </c>
      <c r="L75" s="38">
        <v>219.58333333333331</v>
      </c>
      <c r="M75" s="28">
        <v>215.55</v>
      </c>
      <c r="N75" s="28">
        <v>210.15</v>
      </c>
      <c r="O75" s="39">
        <v>18237600</v>
      </c>
      <c r="P75" s="40">
        <v>-5.1060487038491753E-3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126.8</v>
      </c>
      <c r="F76" s="37">
        <v>127.16666666666667</v>
      </c>
      <c r="G76" s="38">
        <v>126.23333333333335</v>
      </c>
      <c r="H76" s="38">
        <v>125.66666666666667</v>
      </c>
      <c r="I76" s="38">
        <v>124.73333333333335</v>
      </c>
      <c r="J76" s="38">
        <v>127.73333333333335</v>
      </c>
      <c r="K76" s="38">
        <v>128.66666666666666</v>
      </c>
      <c r="L76" s="38">
        <v>129.23333333333335</v>
      </c>
      <c r="M76" s="28">
        <v>128.1</v>
      </c>
      <c r="N76" s="28">
        <v>126.6</v>
      </c>
      <c r="O76" s="39">
        <v>81590000</v>
      </c>
      <c r="P76" s="40">
        <v>-2.764867119532833E-2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105.4</v>
      </c>
      <c r="F77" s="37">
        <v>105.75</v>
      </c>
      <c r="G77" s="38">
        <v>104.9</v>
      </c>
      <c r="H77" s="38">
        <v>104.4</v>
      </c>
      <c r="I77" s="38">
        <v>103.55000000000001</v>
      </c>
      <c r="J77" s="38">
        <v>106.25</v>
      </c>
      <c r="K77" s="38">
        <v>107.1</v>
      </c>
      <c r="L77" s="38">
        <v>107.6</v>
      </c>
      <c r="M77" s="28">
        <v>106.6</v>
      </c>
      <c r="N77" s="28">
        <v>105.25</v>
      </c>
      <c r="O77" s="39">
        <v>68780550</v>
      </c>
      <c r="P77" s="40">
        <v>1.3345915341062281E-2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650.20000000000005</v>
      </c>
      <c r="F78" s="37">
        <v>660.98333333333335</v>
      </c>
      <c r="G78" s="38">
        <v>637.16666666666674</v>
      </c>
      <c r="H78" s="38">
        <v>624.13333333333344</v>
      </c>
      <c r="I78" s="38">
        <v>600.31666666666683</v>
      </c>
      <c r="J78" s="38">
        <v>674.01666666666665</v>
      </c>
      <c r="K78" s="38">
        <v>697.83333333333326</v>
      </c>
      <c r="L78" s="38">
        <v>710.86666666666656</v>
      </c>
      <c r="M78" s="28">
        <v>684.8</v>
      </c>
      <c r="N78" s="28">
        <v>647.95000000000005</v>
      </c>
      <c r="O78" s="39">
        <v>6716400</v>
      </c>
      <c r="P78" s="40">
        <v>-0.16359696641386781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42.25</v>
      </c>
      <c r="F79" s="37">
        <v>42.416666666666664</v>
      </c>
      <c r="G79" s="38">
        <v>41.983333333333327</v>
      </c>
      <c r="H79" s="38">
        <v>41.716666666666661</v>
      </c>
      <c r="I79" s="38">
        <v>41.283333333333324</v>
      </c>
      <c r="J79" s="38">
        <v>42.68333333333333</v>
      </c>
      <c r="K79" s="38">
        <v>43.116666666666667</v>
      </c>
      <c r="L79" s="38">
        <v>43.383333333333333</v>
      </c>
      <c r="M79" s="28">
        <v>42.85</v>
      </c>
      <c r="N79" s="28">
        <v>42.15</v>
      </c>
      <c r="O79" s="39">
        <v>140557500</v>
      </c>
      <c r="P79" s="40">
        <v>1.9246190858059342E-3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579.4</v>
      </c>
      <c r="F80" s="37">
        <v>583.18333333333328</v>
      </c>
      <c r="G80" s="38">
        <v>574.21666666666658</v>
      </c>
      <c r="H80" s="38">
        <v>569.0333333333333</v>
      </c>
      <c r="I80" s="38">
        <v>560.06666666666661</v>
      </c>
      <c r="J80" s="38">
        <v>588.36666666666656</v>
      </c>
      <c r="K80" s="38">
        <v>597.33333333333326</v>
      </c>
      <c r="L80" s="38">
        <v>602.51666666666654</v>
      </c>
      <c r="M80" s="28">
        <v>592.15</v>
      </c>
      <c r="N80" s="28">
        <v>578</v>
      </c>
      <c r="O80" s="39">
        <v>6331000</v>
      </c>
      <c r="P80" s="40">
        <v>1.3738551207327226E-2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1061.05</v>
      </c>
      <c r="F81" s="37">
        <v>1064.55</v>
      </c>
      <c r="G81" s="38">
        <v>1052.0999999999999</v>
      </c>
      <c r="H81" s="38">
        <v>1043.1499999999999</v>
      </c>
      <c r="I81" s="38">
        <v>1030.6999999999998</v>
      </c>
      <c r="J81" s="38">
        <v>1073.5</v>
      </c>
      <c r="K81" s="38">
        <v>1085.9500000000003</v>
      </c>
      <c r="L81" s="38">
        <v>1094.9000000000001</v>
      </c>
      <c r="M81" s="28">
        <v>1077</v>
      </c>
      <c r="N81" s="28">
        <v>1055.5999999999999</v>
      </c>
      <c r="O81" s="39">
        <v>5850000</v>
      </c>
      <c r="P81" s="40">
        <v>9.316770186335404E-3</v>
      </c>
    </row>
    <row r="82" spans="1:16" ht="12.75" customHeight="1">
      <c r="A82" s="28">
        <v>72</v>
      </c>
      <c r="B82" s="29" t="s">
        <v>96</v>
      </c>
      <c r="C82" s="204" t="s">
        <v>108</v>
      </c>
      <c r="D82" s="31">
        <v>45106</v>
      </c>
      <c r="E82" s="37">
        <v>1431.3</v>
      </c>
      <c r="F82" s="37">
        <v>1432.5666666666666</v>
      </c>
      <c r="G82" s="38">
        <v>1407.5333333333333</v>
      </c>
      <c r="H82" s="38">
        <v>1383.7666666666667</v>
      </c>
      <c r="I82" s="38">
        <v>1358.7333333333333</v>
      </c>
      <c r="J82" s="38">
        <v>1456.3333333333333</v>
      </c>
      <c r="K82" s="38">
        <v>1481.3666666666666</v>
      </c>
      <c r="L82" s="38">
        <v>1505.1333333333332</v>
      </c>
      <c r="M82" s="28">
        <v>1457.6</v>
      </c>
      <c r="N82" s="28">
        <v>1408.8</v>
      </c>
      <c r="O82" s="39">
        <v>4052825</v>
      </c>
      <c r="P82" s="40">
        <v>-1.9220763506564219E-2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280.60000000000002</v>
      </c>
      <c r="F83" s="37">
        <v>282.23333333333335</v>
      </c>
      <c r="G83" s="38">
        <v>278.36666666666667</v>
      </c>
      <c r="H83" s="38">
        <v>276.13333333333333</v>
      </c>
      <c r="I83" s="38">
        <v>272.26666666666665</v>
      </c>
      <c r="J83" s="38">
        <v>284.4666666666667</v>
      </c>
      <c r="K83" s="38">
        <v>288.33333333333337</v>
      </c>
      <c r="L83" s="38">
        <v>290.56666666666672</v>
      </c>
      <c r="M83" s="28">
        <v>286.10000000000002</v>
      </c>
      <c r="N83" s="28">
        <v>280</v>
      </c>
      <c r="O83" s="39">
        <v>8340000</v>
      </c>
      <c r="P83" s="40">
        <v>3.5510305438291534E-2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1722.05</v>
      </c>
      <c r="F84" s="37">
        <v>1741.7666666666664</v>
      </c>
      <c r="G84" s="38">
        <v>1699.6333333333328</v>
      </c>
      <c r="H84" s="38">
        <v>1677.2166666666662</v>
      </c>
      <c r="I84" s="38">
        <v>1635.0833333333326</v>
      </c>
      <c r="J84" s="38">
        <v>1764.1833333333329</v>
      </c>
      <c r="K84" s="38">
        <v>1806.3166666666666</v>
      </c>
      <c r="L84" s="38">
        <v>1828.7333333333331</v>
      </c>
      <c r="M84" s="28">
        <v>1783.9</v>
      </c>
      <c r="N84" s="28">
        <v>1719.35</v>
      </c>
      <c r="O84" s="39">
        <v>11721100</v>
      </c>
      <c r="P84" s="40">
        <v>-4.0361640297061673E-3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480.8</v>
      </c>
      <c r="F85" s="37">
        <v>481.81666666666661</v>
      </c>
      <c r="G85" s="38">
        <v>476.63333333333321</v>
      </c>
      <c r="H85" s="38">
        <v>472.46666666666658</v>
      </c>
      <c r="I85" s="38">
        <v>467.28333333333319</v>
      </c>
      <c r="J85" s="38">
        <v>485.98333333333323</v>
      </c>
      <c r="K85" s="38">
        <v>491.16666666666663</v>
      </c>
      <c r="L85" s="38">
        <v>495.33333333333326</v>
      </c>
      <c r="M85" s="28">
        <v>487</v>
      </c>
      <c r="N85" s="28">
        <v>477.65</v>
      </c>
      <c r="O85" s="39">
        <v>5570000</v>
      </c>
      <c r="P85" s="40">
        <v>3.1004164738546967E-2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3514.9</v>
      </c>
      <c r="F86" s="37">
        <v>3496.9</v>
      </c>
      <c r="G86" s="38">
        <v>3462.3</v>
      </c>
      <c r="H86" s="38">
        <v>3409.7000000000003</v>
      </c>
      <c r="I86" s="38">
        <v>3375.1000000000004</v>
      </c>
      <c r="J86" s="38">
        <v>3549.5</v>
      </c>
      <c r="K86" s="38">
        <v>3584.0999999999995</v>
      </c>
      <c r="L86" s="38">
        <v>3636.7</v>
      </c>
      <c r="M86" s="28">
        <v>3531.5</v>
      </c>
      <c r="N86" s="28">
        <v>3444.3</v>
      </c>
      <c r="O86" s="39">
        <v>4034100</v>
      </c>
      <c r="P86" s="40">
        <v>5.5328833778056821E-2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1359.25</v>
      </c>
      <c r="F87" s="37">
        <v>1359.5833333333333</v>
      </c>
      <c r="G87" s="38">
        <v>1347.7166666666665</v>
      </c>
      <c r="H87" s="38">
        <v>1336.1833333333332</v>
      </c>
      <c r="I87" s="38">
        <v>1324.3166666666664</v>
      </c>
      <c r="J87" s="38">
        <v>1371.1166666666666</v>
      </c>
      <c r="K87" s="38">
        <v>1382.9833333333333</v>
      </c>
      <c r="L87" s="38">
        <v>1394.5166666666667</v>
      </c>
      <c r="M87" s="28">
        <v>1371.45</v>
      </c>
      <c r="N87" s="28">
        <v>1348.05</v>
      </c>
      <c r="O87" s="39">
        <v>5618000</v>
      </c>
      <c r="P87" s="40">
        <v>-1.8861334264757248E-2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1128.2</v>
      </c>
      <c r="F88" s="37">
        <v>1128.8666666666668</v>
      </c>
      <c r="G88" s="38">
        <v>1123.5833333333335</v>
      </c>
      <c r="H88" s="38">
        <v>1118.9666666666667</v>
      </c>
      <c r="I88" s="38">
        <v>1113.6833333333334</v>
      </c>
      <c r="J88" s="38">
        <v>1133.4833333333336</v>
      </c>
      <c r="K88" s="38">
        <v>1138.7666666666669</v>
      </c>
      <c r="L88" s="38">
        <v>1143.3833333333337</v>
      </c>
      <c r="M88" s="28">
        <v>1134.1500000000001</v>
      </c>
      <c r="N88" s="28">
        <v>1124.25</v>
      </c>
      <c r="O88" s="39">
        <v>10591000</v>
      </c>
      <c r="P88" s="40">
        <v>2.8482088233294813E-2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2670.15</v>
      </c>
      <c r="F89" s="37">
        <v>2675.4666666666667</v>
      </c>
      <c r="G89" s="38">
        <v>2657.0833333333335</v>
      </c>
      <c r="H89" s="38">
        <v>2644.0166666666669</v>
      </c>
      <c r="I89" s="38">
        <v>2625.6333333333337</v>
      </c>
      <c r="J89" s="38">
        <v>2688.5333333333333</v>
      </c>
      <c r="K89" s="38">
        <v>2706.9166666666665</v>
      </c>
      <c r="L89" s="38">
        <v>2719.9833333333331</v>
      </c>
      <c r="M89" s="28">
        <v>2693.85</v>
      </c>
      <c r="N89" s="28">
        <v>2662.4</v>
      </c>
      <c r="O89" s="39">
        <v>25488900</v>
      </c>
      <c r="P89" s="40">
        <v>-5.9784261880805861E-3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1959.45</v>
      </c>
      <c r="F90" s="37">
        <v>1962.4666666666665</v>
      </c>
      <c r="G90" s="38">
        <v>1938.9833333333329</v>
      </c>
      <c r="H90" s="38">
        <v>1918.5166666666664</v>
      </c>
      <c r="I90" s="38">
        <v>1895.0333333333328</v>
      </c>
      <c r="J90" s="38">
        <v>1982.9333333333329</v>
      </c>
      <c r="K90" s="38">
        <v>2006.4166666666665</v>
      </c>
      <c r="L90" s="38">
        <v>2026.883333333333</v>
      </c>
      <c r="M90" s="28">
        <v>1985.95</v>
      </c>
      <c r="N90" s="28">
        <v>1942</v>
      </c>
      <c r="O90" s="39">
        <v>2888400</v>
      </c>
      <c r="P90" s="40">
        <v>7.9493216728332775E-2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1619</v>
      </c>
      <c r="F91" s="37">
        <v>1622.7166666666665</v>
      </c>
      <c r="G91" s="38">
        <v>1611.9333333333329</v>
      </c>
      <c r="H91" s="38">
        <v>1604.8666666666666</v>
      </c>
      <c r="I91" s="38">
        <v>1594.083333333333</v>
      </c>
      <c r="J91" s="38">
        <v>1629.7833333333328</v>
      </c>
      <c r="K91" s="38">
        <v>1640.5666666666662</v>
      </c>
      <c r="L91" s="38">
        <v>1647.6333333333328</v>
      </c>
      <c r="M91" s="28">
        <v>1633.5</v>
      </c>
      <c r="N91" s="28">
        <v>1615.65</v>
      </c>
      <c r="O91" s="39">
        <v>85421050</v>
      </c>
      <c r="P91" s="40">
        <v>-1.3090086483532545E-2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593.95000000000005</v>
      </c>
      <c r="F92" s="37">
        <v>594.58333333333337</v>
      </c>
      <c r="G92" s="38">
        <v>591.56666666666672</v>
      </c>
      <c r="H92" s="38">
        <v>589.18333333333339</v>
      </c>
      <c r="I92" s="38">
        <v>586.16666666666674</v>
      </c>
      <c r="J92" s="38">
        <v>596.9666666666667</v>
      </c>
      <c r="K92" s="38">
        <v>599.98333333333335</v>
      </c>
      <c r="L92" s="38">
        <v>602.36666666666667</v>
      </c>
      <c r="M92" s="28">
        <v>597.6</v>
      </c>
      <c r="N92" s="28">
        <v>592.20000000000005</v>
      </c>
      <c r="O92" s="39">
        <v>18419500</v>
      </c>
      <c r="P92" s="40">
        <v>-1.8464243845252051E-2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2979.4</v>
      </c>
      <c r="F93" s="37">
        <v>2991.7666666666669</v>
      </c>
      <c r="G93" s="38">
        <v>2945.7333333333336</v>
      </c>
      <c r="H93" s="38">
        <v>2912.0666666666666</v>
      </c>
      <c r="I93" s="38">
        <v>2866.0333333333333</v>
      </c>
      <c r="J93" s="38">
        <v>3025.4333333333338</v>
      </c>
      <c r="K93" s="38">
        <v>3071.4666666666676</v>
      </c>
      <c r="L93" s="38">
        <v>3105.1333333333341</v>
      </c>
      <c r="M93" s="28">
        <v>3037.8</v>
      </c>
      <c r="N93" s="28">
        <v>2958.1</v>
      </c>
      <c r="O93" s="39">
        <v>3421200</v>
      </c>
      <c r="P93" s="40">
        <v>-6.3787866349232406E-2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420.55</v>
      </c>
      <c r="F94" s="37">
        <v>422.68333333333339</v>
      </c>
      <c r="G94" s="38">
        <v>417.46666666666681</v>
      </c>
      <c r="H94" s="38">
        <v>414.38333333333344</v>
      </c>
      <c r="I94" s="38">
        <v>409.16666666666686</v>
      </c>
      <c r="J94" s="38">
        <v>425.76666666666677</v>
      </c>
      <c r="K94" s="38">
        <v>430.98333333333335</v>
      </c>
      <c r="L94" s="38">
        <v>434.06666666666672</v>
      </c>
      <c r="M94" s="28">
        <v>427.9</v>
      </c>
      <c r="N94" s="28">
        <v>419.6</v>
      </c>
      <c r="O94" s="39">
        <v>35324800</v>
      </c>
      <c r="P94" s="40">
        <v>-1.0664993726474279E-2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114.2</v>
      </c>
      <c r="F95" s="37">
        <v>115</v>
      </c>
      <c r="G95" s="38">
        <v>113.15</v>
      </c>
      <c r="H95" s="38">
        <v>112.10000000000001</v>
      </c>
      <c r="I95" s="38">
        <v>110.25000000000001</v>
      </c>
      <c r="J95" s="38">
        <v>116.05</v>
      </c>
      <c r="K95" s="38">
        <v>117.89999999999999</v>
      </c>
      <c r="L95" s="38">
        <v>118.94999999999999</v>
      </c>
      <c r="M95" s="28">
        <v>116.85</v>
      </c>
      <c r="N95" s="28">
        <v>113.95</v>
      </c>
      <c r="O95" s="39">
        <v>23085300</v>
      </c>
      <c r="P95" s="40">
        <v>-3.7121537582428581E-2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266.7</v>
      </c>
      <c r="F96" s="37">
        <v>268.7</v>
      </c>
      <c r="G96" s="38">
        <v>263.64999999999998</v>
      </c>
      <c r="H96" s="38">
        <v>260.59999999999997</v>
      </c>
      <c r="I96" s="38">
        <v>255.54999999999995</v>
      </c>
      <c r="J96" s="38">
        <v>271.75</v>
      </c>
      <c r="K96" s="38">
        <v>276.80000000000007</v>
      </c>
      <c r="L96" s="38">
        <v>279.85000000000002</v>
      </c>
      <c r="M96" s="28">
        <v>273.75</v>
      </c>
      <c r="N96" s="28">
        <v>265.64999999999998</v>
      </c>
      <c r="O96" s="39">
        <v>20930400</v>
      </c>
      <c r="P96" s="40">
        <v>-2.5028298327254433E-2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2673.65</v>
      </c>
      <c r="F97" s="37">
        <v>2685.2</v>
      </c>
      <c r="G97" s="38">
        <v>2657.3999999999996</v>
      </c>
      <c r="H97" s="38">
        <v>2641.1499999999996</v>
      </c>
      <c r="I97" s="38">
        <v>2613.3499999999995</v>
      </c>
      <c r="J97" s="38">
        <v>2701.45</v>
      </c>
      <c r="K97" s="38">
        <v>2729.25</v>
      </c>
      <c r="L97" s="38">
        <v>2745.5</v>
      </c>
      <c r="M97" s="28">
        <v>2713</v>
      </c>
      <c r="N97" s="28">
        <v>2668.95</v>
      </c>
      <c r="O97" s="39">
        <v>9103500</v>
      </c>
      <c r="P97" s="40">
        <v>1.1668611435239206E-2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112.05</v>
      </c>
      <c r="F98" s="37">
        <v>112.73333333333333</v>
      </c>
      <c r="G98" s="38">
        <v>111.01666666666667</v>
      </c>
      <c r="H98" s="38">
        <v>109.98333333333333</v>
      </c>
      <c r="I98" s="38">
        <v>108.26666666666667</v>
      </c>
      <c r="J98" s="38">
        <v>113.76666666666667</v>
      </c>
      <c r="K98" s="38">
        <v>115.48333333333333</v>
      </c>
      <c r="L98" s="38">
        <v>116.51666666666667</v>
      </c>
      <c r="M98" s="28">
        <v>114.45</v>
      </c>
      <c r="N98" s="28">
        <v>111.7</v>
      </c>
      <c r="O98" s="39">
        <v>55858700</v>
      </c>
      <c r="P98" s="40">
        <v>-8.8400887912571495E-3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942.9</v>
      </c>
      <c r="F99" s="37">
        <v>946.0333333333333</v>
      </c>
      <c r="G99" s="38">
        <v>937.66666666666663</v>
      </c>
      <c r="H99" s="38">
        <v>932.43333333333328</v>
      </c>
      <c r="I99" s="38">
        <v>924.06666666666661</v>
      </c>
      <c r="J99" s="38">
        <v>951.26666666666665</v>
      </c>
      <c r="K99" s="38">
        <v>959.63333333333344</v>
      </c>
      <c r="L99" s="38">
        <v>964.86666666666667</v>
      </c>
      <c r="M99" s="28">
        <v>954.4</v>
      </c>
      <c r="N99" s="28">
        <v>940.8</v>
      </c>
      <c r="O99" s="39">
        <v>75928300</v>
      </c>
      <c r="P99" s="40">
        <v>-6.1480667033168412E-3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1250.5999999999999</v>
      </c>
      <c r="F100" s="37">
        <v>1255.9833333333333</v>
      </c>
      <c r="G100" s="38">
        <v>1243.3166666666666</v>
      </c>
      <c r="H100" s="38">
        <v>1236.0333333333333</v>
      </c>
      <c r="I100" s="38">
        <v>1223.3666666666666</v>
      </c>
      <c r="J100" s="38">
        <v>1263.2666666666667</v>
      </c>
      <c r="K100" s="38">
        <v>1275.9333333333332</v>
      </c>
      <c r="L100" s="38">
        <v>1283.2166666666667</v>
      </c>
      <c r="M100" s="28">
        <v>1268.6500000000001</v>
      </c>
      <c r="N100" s="28">
        <v>1248.7</v>
      </c>
      <c r="O100" s="39">
        <v>4688000</v>
      </c>
      <c r="P100" s="40">
        <v>-3.8023515892721564E-2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513.5</v>
      </c>
      <c r="F101" s="37">
        <v>511.81666666666661</v>
      </c>
      <c r="G101" s="38">
        <v>506.33333333333326</v>
      </c>
      <c r="H101" s="38">
        <v>499.16666666666663</v>
      </c>
      <c r="I101" s="38">
        <v>493.68333333333328</v>
      </c>
      <c r="J101" s="38">
        <v>518.98333333333323</v>
      </c>
      <c r="K101" s="38">
        <v>524.46666666666658</v>
      </c>
      <c r="L101" s="38">
        <v>531.63333333333321</v>
      </c>
      <c r="M101" s="28">
        <v>517.29999999999995</v>
      </c>
      <c r="N101" s="28">
        <v>504.65</v>
      </c>
      <c r="O101" s="39">
        <v>12034500</v>
      </c>
      <c r="P101" s="40">
        <v>-3.7317014638828895E-2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7.45</v>
      </c>
      <c r="F102" s="37">
        <v>7.55</v>
      </c>
      <c r="G102" s="38">
        <v>7.25</v>
      </c>
      <c r="H102" s="38">
        <v>7.05</v>
      </c>
      <c r="I102" s="38">
        <v>6.75</v>
      </c>
      <c r="J102" s="38">
        <v>7.75</v>
      </c>
      <c r="K102" s="38">
        <v>8.0499999999999989</v>
      </c>
      <c r="L102" s="38">
        <v>8.25</v>
      </c>
      <c r="M102" s="28">
        <v>7.85</v>
      </c>
      <c r="N102" s="28">
        <v>7.35</v>
      </c>
      <c r="O102" s="39">
        <v>571360000</v>
      </c>
      <c r="P102" s="40">
        <v>9.5769869597483841E-3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101.35</v>
      </c>
      <c r="F103" s="37">
        <v>101.85000000000001</v>
      </c>
      <c r="G103" s="38">
        <v>100.55000000000001</v>
      </c>
      <c r="H103" s="38">
        <v>99.75</v>
      </c>
      <c r="I103" s="38">
        <v>98.45</v>
      </c>
      <c r="J103" s="38">
        <v>102.65000000000002</v>
      </c>
      <c r="K103" s="38">
        <v>103.95</v>
      </c>
      <c r="L103" s="38">
        <v>104.75000000000003</v>
      </c>
      <c r="M103" s="28">
        <v>103.15</v>
      </c>
      <c r="N103" s="28">
        <v>101.05</v>
      </c>
      <c r="O103" s="39">
        <v>177160000</v>
      </c>
      <c r="P103" s="40">
        <v>8.4244080145719491E-3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71.900000000000006</v>
      </c>
      <c r="F104" s="37">
        <v>72.366666666666674</v>
      </c>
      <c r="G104" s="38">
        <v>71.233333333333348</v>
      </c>
      <c r="H104" s="38">
        <v>70.566666666666677</v>
      </c>
      <c r="I104" s="38">
        <v>69.433333333333351</v>
      </c>
      <c r="J104" s="38">
        <v>73.033333333333346</v>
      </c>
      <c r="K104" s="38">
        <v>74.166666666666671</v>
      </c>
      <c r="L104" s="38">
        <v>74.833333333333343</v>
      </c>
      <c r="M104" s="28">
        <v>73.5</v>
      </c>
      <c r="N104" s="28">
        <v>71.7</v>
      </c>
      <c r="O104" s="39">
        <v>242325000</v>
      </c>
      <c r="P104" s="40">
        <v>8.6158456639820191E-3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137.1</v>
      </c>
      <c r="F105" s="37">
        <v>141.54999999999998</v>
      </c>
      <c r="G105" s="38">
        <v>131.24999999999997</v>
      </c>
      <c r="H105" s="38">
        <v>125.39999999999998</v>
      </c>
      <c r="I105" s="38">
        <v>115.09999999999997</v>
      </c>
      <c r="J105" s="38">
        <v>147.39999999999998</v>
      </c>
      <c r="K105" s="38">
        <v>157.69999999999999</v>
      </c>
      <c r="L105" s="38">
        <v>163.54999999999998</v>
      </c>
      <c r="M105" s="28">
        <v>151.85</v>
      </c>
      <c r="N105" s="28">
        <v>135.69999999999999</v>
      </c>
      <c r="O105" s="39">
        <v>52530000</v>
      </c>
      <c r="P105" s="40">
        <v>0.19227168269639969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464.95</v>
      </c>
      <c r="F106" s="37">
        <v>467.2833333333333</v>
      </c>
      <c r="G106" s="38">
        <v>462.06666666666661</v>
      </c>
      <c r="H106" s="38">
        <v>459.18333333333328</v>
      </c>
      <c r="I106" s="38">
        <v>453.96666666666658</v>
      </c>
      <c r="J106" s="38">
        <v>470.16666666666663</v>
      </c>
      <c r="K106" s="38">
        <v>475.38333333333333</v>
      </c>
      <c r="L106" s="38">
        <v>478.26666666666665</v>
      </c>
      <c r="M106" s="28">
        <v>472.5</v>
      </c>
      <c r="N106" s="28">
        <v>464.4</v>
      </c>
      <c r="O106" s="39">
        <v>8591000</v>
      </c>
      <c r="P106" s="40">
        <v>-5.0955414012738851E-3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382.1</v>
      </c>
      <c r="F107" s="37">
        <v>387.40000000000003</v>
      </c>
      <c r="G107" s="38">
        <v>376.05000000000007</v>
      </c>
      <c r="H107" s="38">
        <v>370.00000000000006</v>
      </c>
      <c r="I107" s="38">
        <v>358.65000000000009</v>
      </c>
      <c r="J107" s="38">
        <v>393.45000000000005</v>
      </c>
      <c r="K107" s="38">
        <v>404.80000000000007</v>
      </c>
      <c r="L107" s="38">
        <v>410.85</v>
      </c>
      <c r="M107" s="28">
        <v>398.75</v>
      </c>
      <c r="N107" s="28">
        <v>381.35</v>
      </c>
      <c r="O107" s="39">
        <v>18922000</v>
      </c>
      <c r="P107" s="40">
        <v>6.4708530272338513E-2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215.95</v>
      </c>
      <c r="F108" s="37">
        <v>217.9</v>
      </c>
      <c r="G108" s="38">
        <v>212.55</v>
      </c>
      <c r="H108" s="38">
        <v>209.15</v>
      </c>
      <c r="I108" s="38">
        <v>203.8</v>
      </c>
      <c r="J108" s="38">
        <v>221.3</v>
      </c>
      <c r="K108" s="38">
        <v>226.64999999999998</v>
      </c>
      <c r="L108" s="38">
        <v>230.05</v>
      </c>
      <c r="M108" s="28">
        <v>223.25</v>
      </c>
      <c r="N108" s="28">
        <v>214.5</v>
      </c>
      <c r="O108" s="39">
        <v>19746100</v>
      </c>
      <c r="P108" s="40">
        <v>-6.6620973269362574E-2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5549.3</v>
      </c>
      <c r="F109" s="37">
        <v>5593.666666666667</v>
      </c>
      <c r="G109" s="38">
        <v>5488.6333333333341</v>
      </c>
      <c r="H109" s="38">
        <v>5427.9666666666672</v>
      </c>
      <c r="I109" s="38">
        <v>5322.9333333333343</v>
      </c>
      <c r="J109" s="38">
        <v>5654.3333333333339</v>
      </c>
      <c r="K109" s="38">
        <v>5759.3666666666668</v>
      </c>
      <c r="L109" s="38">
        <v>5820.0333333333338</v>
      </c>
      <c r="M109" s="28">
        <v>5698.7</v>
      </c>
      <c r="N109" s="28">
        <v>5533</v>
      </c>
      <c r="O109" s="39">
        <v>356250</v>
      </c>
      <c r="P109" s="40">
        <v>-4.1928721174004195E-3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2451.25</v>
      </c>
      <c r="F110" s="37">
        <v>2450.1</v>
      </c>
      <c r="G110" s="38">
        <v>2426.1999999999998</v>
      </c>
      <c r="H110" s="38">
        <v>2401.15</v>
      </c>
      <c r="I110" s="38">
        <v>2377.25</v>
      </c>
      <c r="J110" s="38">
        <v>2475.1499999999996</v>
      </c>
      <c r="K110" s="38">
        <v>2499.0500000000002</v>
      </c>
      <c r="L110" s="38">
        <v>2524.0999999999995</v>
      </c>
      <c r="M110" s="28">
        <v>2474</v>
      </c>
      <c r="N110" s="28">
        <v>2425.0500000000002</v>
      </c>
      <c r="O110" s="39">
        <v>3186000</v>
      </c>
      <c r="P110" s="40">
        <v>1.8998272884283247E-2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1310.7</v>
      </c>
      <c r="F111" s="37">
        <v>1315.7166666666665</v>
      </c>
      <c r="G111" s="38">
        <v>1302.9333333333329</v>
      </c>
      <c r="H111" s="38">
        <v>1295.1666666666665</v>
      </c>
      <c r="I111" s="38">
        <v>1282.383333333333</v>
      </c>
      <c r="J111" s="38">
        <v>1323.4833333333329</v>
      </c>
      <c r="K111" s="38">
        <v>1336.2666666666662</v>
      </c>
      <c r="L111" s="38">
        <v>1344.0333333333328</v>
      </c>
      <c r="M111" s="28">
        <v>1328.5</v>
      </c>
      <c r="N111" s="28">
        <v>1307.95</v>
      </c>
      <c r="O111" s="39">
        <v>19802350</v>
      </c>
      <c r="P111" s="40">
        <v>7.3251315598715054E-3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158.35</v>
      </c>
      <c r="F112" s="37">
        <v>160.01666666666665</v>
      </c>
      <c r="G112" s="38">
        <v>155.98333333333329</v>
      </c>
      <c r="H112" s="38">
        <v>153.61666666666665</v>
      </c>
      <c r="I112" s="38">
        <v>149.58333333333329</v>
      </c>
      <c r="J112" s="38">
        <v>162.3833333333333</v>
      </c>
      <c r="K112" s="38">
        <v>166.41666666666666</v>
      </c>
      <c r="L112" s="38">
        <v>168.7833333333333</v>
      </c>
      <c r="M112" s="28">
        <v>164.05</v>
      </c>
      <c r="N112" s="28">
        <v>157.65</v>
      </c>
      <c r="O112" s="39">
        <v>65482200</v>
      </c>
      <c r="P112" s="40">
        <v>2.9170373211035706E-2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1290.3</v>
      </c>
      <c r="F113" s="37">
        <v>1292.55</v>
      </c>
      <c r="G113" s="38">
        <v>1286.4499999999998</v>
      </c>
      <c r="H113" s="38">
        <v>1282.5999999999999</v>
      </c>
      <c r="I113" s="38">
        <v>1276.4999999999998</v>
      </c>
      <c r="J113" s="38">
        <v>1296.3999999999999</v>
      </c>
      <c r="K113" s="38">
        <v>1302.4999999999998</v>
      </c>
      <c r="L113" s="38">
        <v>1306.3499999999999</v>
      </c>
      <c r="M113" s="28">
        <v>1298.6500000000001</v>
      </c>
      <c r="N113" s="28">
        <v>1288.7</v>
      </c>
      <c r="O113" s="39">
        <v>42644400</v>
      </c>
      <c r="P113" s="40">
        <v>-7.4849881301494205E-3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577.4</v>
      </c>
      <c r="F114" s="37">
        <v>581.44999999999993</v>
      </c>
      <c r="G114" s="38">
        <v>570.94999999999982</v>
      </c>
      <c r="H114" s="38">
        <v>564.49999999999989</v>
      </c>
      <c r="I114" s="38">
        <v>553.99999999999977</v>
      </c>
      <c r="J114" s="38">
        <v>587.89999999999986</v>
      </c>
      <c r="K114" s="38">
        <v>598.40000000000009</v>
      </c>
      <c r="L114" s="38">
        <v>604.84999999999991</v>
      </c>
      <c r="M114" s="28">
        <v>591.95000000000005</v>
      </c>
      <c r="N114" s="28">
        <v>575</v>
      </c>
      <c r="O114" s="39">
        <v>3052400</v>
      </c>
      <c r="P114" s="40">
        <v>-4.7928010172475629E-3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90.6</v>
      </c>
      <c r="F115" s="37">
        <v>90.59999999999998</v>
      </c>
      <c r="G115" s="38">
        <v>89.899999999999963</v>
      </c>
      <c r="H115" s="38">
        <v>89.199999999999989</v>
      </c>
      <c r="I115" s="38">
        <v>88.499999999999972</v>
      </c>
      <c r="J115" s="38">
        <v>91.299999999999955</v>
      </c>
      <c r="K115" s="38">
        <v>91.999999999999972</v>
      </c>
      <c r="L115" s="38">
        <v>92.699999999999946</v>
      </c>
      <c r="M115" s="28">
        <v>91.3</v>
      </c>
      <c r="N115" s="28">
        <v>89.9</v>
      </c>
      <c r="O115" s="39">
        <v>58188000</v>
      </c>
      <c r="P115" s="40">
        <v>1.8465670639583682E-3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739.35</v>
      </c>
      <c r="F116" s="37">
        <v>742.6</v>
      </c>
      <c r="G116" s="38">
        <v>730.90000000000009</v>
      </c>
      <c r="H116" s="38">
        <v>722.45</v>
      </c>
      <c r="I116" s="38">
        <v>710.75000000000011</v>
      </c>
      <c r="J116" s="38">
        <v>751.05000000000007</v>
      </c>
      <c r="K116" s="38">
        <v>762.75000000000011</v>
      </c>
      <c r="L116" s="38">
        <v>771.2</v>
      </c>
      <c r="M116" s="28">
        <v>754.3</v>
      </c>
      <c r="N116" s="28">
        <v>734.15</v>
      </c>
      <c r="O116" s="39">
        <v>3245450</v>
      </c>
      <c r="P116" s="40">
        <v>3.1824757181235792E-2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647.1</v>
      </c>
      <c r="F117" s="37">
        <v>650.9</v>
      </c>
      <c r="G117" s="38">
        <v>641.19999999999993</v>
      </c>
      <c r="H117" s="38">
        <v>635.29999999999995</v>
      </c>
      <c r="I117" s="38">
        <v>625.59999999999991</v>
      </c>
      <c r="J117" s="38">
        <v>656.8</v>
      </c>
      <c r="K117" s="38">
        <v>666.5</v>
      </c>
      <c r="L117" s="38">
        <v>672.4</v>
      </c>
      <c r="M117" s="28">
        <v>660.6</v>
      </c>
      <c r="N117" s="28">
        <v>645</v>
      </c>
      <c r="O117" s="39">
        <v>13481125</v>
      </c>
      <c r="P117" s="40">
        <v>-3.9436255495215932E-3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445.45</v>
      </c>
      <c r="F118" s="37">
        <v>445.90000000000003</v>
      </c>
      <c r="G118" s="38">
        <v>444.10000000000008</v>
      </c>
      <c r="H118" s="38">
        <v>442.75000000000006</v>
      </c>
      <c r="I118" s="38">
        <v>440.9500000000001</v>
      </c>
      <c r="J118" s="38">
        <v>447.25000000000006</v>
      </c>
      <c r="K118" s="38">
        <v>449.05</v>
      </c>
      <c r="L118" s="38">
        <v>450.40000000000003</v>
      </c>
      <c r="M118" s="28">
        <v>447.7</v>
      </c>
      <c r="N118" s="28">
        <v>444.55</v>
      </c>
      <c r="O118" s="39">
        <v>68660800</v>
      </c>
      <c r="P118" s="40">
        <v>-4.7313124753577476E-3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533.29999999999995</v>
      </c>
      <c r="F119" s="37">
        <v>536.9666666666667</v>
      </c>
      <c r="G119" s="38">
        <v>528.33333333333337</v>
      </c>
      <c r="H119" s="38">
        <v>523.36666666666667</v>
      </c>
      <c r="I119" s="38">
        <v>514.73333333333335</v>
      </c>
      <c r="J119" s="38">
        <v>541.93333333333339</v>
      </c>
      <c r="K119" s="38">
        <v>550.56666666666661</v>
      </c>
      <c r="L119" s="38">
        <v>555.53333333333342</v>
      </c>
      <c r="M119" s="28">
        <v>545.6</v>
      </c>
      <c r="N119" s="28">
        <v>532</v>
      </c>
      <c r="O119" s="39">
        <v>26171250</v>
      </c>
      <c r="P119" s="40">
        <v>2.5067319461444307E-2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3249.3</v>
      </c>
      <c r="F120" s="37">
        <v>3264.0500000000006</v>
      </c>
      <c r="G120" s="38">
        <v>3218.0500000000011</v>
      </c>
      <c r="H120" s="38">
        <v>3186.8000000000006</v>
      </c>
      <c r="I120" s="38">
        <v>3140.8000000000011</v>
      </c>
      <c r="J120" s="38">
        <v>3295.3000000000011</v>
      </c>
      <c r="K120" s="38">
        <v>3341.3</v>
      </c>
      <c r="L120" s="38">
        <v>3372.5500000000011</v>
      </c>
      <c r="M120" s="28">
        <v>3310.05</v>
      </c>
      <c r="N120" s="28">
        <v>3232.8</v>
      </c>
      <c r="O120" s="39">
        <v>486000</v>
      </c>
      <c r="P120" s="40">
        <v>-8.4745762711864403E-2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753.65</v>
      </c>
      <c r="F121" s="37">
        <v>752.20000000000016</v>
      </c>
      <c r="G121" s="38">
        <v>735.40000000000032</v>
      </c>
      <c r="H121" s="38">
        <v>717.1500000000002</v>
      </c>
      <c r="I121" s="38">
        <v>700.35000000000036</v>
      </c>
      <c r="J121" s="38">
        <v>770.45000000000027</v>
      </c>
      <c r="K121" s="38">
        <v>787.25000000000023</v>
      </c>
      <c r="L121" s="38">
        <v>805.50000000000023</v>
      </c>
      <c r="M121" s="28">
        <v>769</v>
      </c>
      <c r="N121" s="28">
        <v>733.95</v>
      </c>
      <c r="O121" s="39">
        <v>31548150</v>
      </c>
      <c r="P121" s="40">
        <v>3.3386397806668439E-2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483.1</v>
      </c>
      <c r="F122" s="37">
        <v>486.73333333333329</v>
      </c>
      <c r="G122" s="38">
        <v>478.51666666666659</v>
      </c>
      <c r="H122" s="38">
        <v>473.93333333333328</v>
      </c>
      <c r="I122" s="38">
        <v>465.71666666666658</v>
      </c>
      <c r="J122" s="38">
        <v>491.31666666666661</v>
      </c>
      <c r="K122" s="38">
        <v>499.5333333333333</v>
      </c>
      <c r="L122" s="38">
        <v>504.11666666666662</v>
      </c>
      <c r="M122" s="28">
        <v>494.95</v>
      </c>
      <c r="N122" s="28">
        <v>482.15</v>
      </c>
      <c r="O122" s="39">
        <v>16183750</v>
      </c>
      <c r="P122" s="40">
        <v>2.6643406549837444E-2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1882.75</v>
      </c>
      <c r="F123" s="37">
        <v>1897.1666666666667</v>
      </c>
      <c r="G123" s="38">
        <v>1863.3333333333335</v>
      </c>
      <c r="H123" s="38">
        <v>1843.9166666666667</v>
      </c>
      <c r="I123" s="38">
        <v>1810.0833333333335</v>
      </c>
      <c r="J123" s="38">
        <v>1916.5833333333335</v>
      </c>
      <c r="K123" s="38">
        <v>1950.416666666667</v>
      </c>
      <c r="L123" s="38">
        <v>1969.8333333333335</v>
      </c>
      <c r="M123" s="28">
        <v>1931</v>
      </c>
      <c r="N123" s="28">
        <v>1877.75</v>
      </c>
      <c r="O123" s="39">
        <v>32829200</v>
      </c>
      <c r="P123" s="40">
        <v>4.53827537893262E-2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105.95</v>
      </c>
      <c r="F124" s="37">
        <v>106.5</v>
      </c>
      <c r="G124" s="38">
        <v>104.25</v>
      </c>
      <c r="H124" s="38">
        <v>102.55</v>
      </c>
      <c r="I124" s="38">
        <v>100.3</v>
      </c>
      <c r="J124" s="38">
        <v>108.2</v>
      </c>
      <c r="K124" s="38">
        <v>110.45</v>
      </c>
      <c r="L124" s="38">
        <v>112.15</v>
      </c>
      <c r="M124" s="28">
        <v>108.75</v>
      </c>
      <c r="N124" s="28">
        <v>104.8</v>
      </c>
      <c r="O124" s="39">
        <v>83002124</v>
      </c>
      <c r="P124" s="40">
        <v>4.3414853040161544E-2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2005.7</v>
      </c>
      <c r="F125" s="37">
        <v>2017.4833333333333</v>
      </c>
      <c r="G125" s="38">
        <v>1988.2166666666667</v>
      </c>
      <c r="H125" s="38">
        <v>1970.7333333333333</v>
      </c>
      <c r="I125" s="38">
        <v>1941.4666666666667</v>
      </c>
      <c r="J125" s="38">
        <v>2034.9666666666667</v>
      </c>
      <c r="K125" s="38">
        <v>2064.2333333333336</v>
      </c>
      <c r="L125" s="38">
        <v>2081.7166666666667</v>
      </c>
      <c r="M125" s="28">
        <v>2046.75</v>
      </c>
      <c r="N125" s="28">
        <v>2000</v>
      </c>
      <c r="O125" s="39">
        <v>710950</v>
      </c>
      <c r="P125" s="40">
        <v>-2.5254296737986671E-3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348.1</v>
      </c>
      <c r="F126" s="37">
        <v>348.45</v>
      </c>
      <c r="G126" s="38">
        <v>343.9</v>
      </c>
      <c r="H126" s="38">
        <v>339.7</v>
      </c>
      <c r="I126" s="38">
        <v>335.15</v>
      </c>
      <c r="J126" s="38">
        <v>352.65</v>
      </c>
      <c r="K126" s="38">
        <v>357.20000000000005</v>
      </c>
      <c r="L126" s="38">
        <v>361.4</v>
      </c>
      <c r="M126" s="28">
        <v>353</v>
      </c>
      <c r="N126" s="28">
        <v>344.25</v>
      </c>
      <c r="O126" s="39">
        <v>12285300</v>
      </c>
      <c r="P126" s="40">
        <v>-1.8314754884334171E-2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372.9</v>
      </c>
      <c r="F127" s="37">
        <v>375.93333333333334</v>
      </c>
      <c r="G127" s="38">
        <v>369.11666666666667</v>
      </c>
      <c r="H127" s="38">
        <v>365.33333333333331</v>
      </c>
      <c r="I127" s="38">
        <v>358.51666666666665</v>
      </c>
      <c r="J127" s="38">
        <v>379.7166666666667</v>
      </c>
      <c r="K127" s="38">
        <v>386.53333333333342</v>
      </c>
      <c r="L127" s="38">
        <v>390.31666666666672</v>
      </c>
      <c r="M127" s="28">
        <v>382.75</v>
      </c>
      <c r="N127" s="28">
        <v>372.15</v>
      </c>
      <c r="O127" s="39">
        <v>15684000</v>
      </c>
      <c r="P127" s="40">
        <v>5.9300283668782927E-2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2347.1999999999998</v>
      </c>
      <c r="F128" s="37">
        <v>2341.2166666666667</v>
      </c>
      <c r="G128" s="38">
        <v>2328.0333333333333</v>
      </c>
      <c r="H128" s="38">
        <v>2308.8666666666668</v>
      </c>
      <c r="I128" s="38">
        <v>2295.6833333333334</v>
      </c>
      <c r="J128" s="38">
        <v>2360.3833333333332</v>
      </c>
      <c r="K128" s="38">
        <v>2373.5666666666666</v>
      </c>
      <c r="L128" s="38">
        <v>2392.7333333333331</v>
      </c>
      <c r="M128" s="28">
        <v>2354.4</v>
      </c>
      <c r="N128" s="28">
        <v>2322.0500000000002</v>
      </c>
      <c r="O128" s="39">
        <v>11469900</v>
      </c>
      <c r="P128" s="40">
        <v>-6.7396819201873348E-2</v>
      </c>
    </row>
    <row r="129" spans="1:16" ht="12.75" customHeight="1">
      <c r="A129" s="28">
        <v>119</v>
      </c>
      <c r="B129" s="29" t="s">
        <v>86</v>
      </c>
      <c r="C129" s="30" t="s">
        <v>862</v>
      </c>
      <c r="D129" s="31">
        <v>45106</v>
      </c>
      <c r="E129" s="37">
        <v>4813.6499999999996</v>
      </c>
      <c r="F129" s="37">
        <v>4846.8166666666666</v>
      </c>
      <c r="G129" s="38">
        <v>4774.333333333333</v>
      </c>
      <c r="H129" s="38">
        <v>4735.0166666666664</v>
      </c>
      <c r="I129" s="38">
        <v>4662.5333333333328</v>
      </c>
      <c r="J129" s="38">
        <v>4886.1333333333332</v>
      </c>
      <c r="K129" s="38">
        <v>4958.6166666666668</v>
      </c>
      <c r="L129" s="38">
        <v>4997.9333333333334</v>
      </c>
      <c r="M129" s="28">
        <v>4919.3</v>
      </c>
      <c r="N129" s="28">
        <v>4807.5</v>
      </c>
      <c r="O129" s="39">
        <v>1740450</v>
      </c>
      <c r="P129" s="40">
        <v>7.5547064953108718E-3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3807</v>
      </c>
      <c r="F130" s="37">
        <v>3820.3666666666668</v>
      </c>
      <c r="G130" s="38">
        <v>3779.3833333333337</v>
      </c>
      <c r="H130" s="38">
        <v>3751.7666666666669</v>
      </c>
      <c r="I130" s="38">
        <v>3710.7833333333338</v>
      </c>
      <c r="J130" s="38">
        <v>3847.9833333333336</v>
      </c>
      <c r="K130" s="38">
        <v>3888.9666666666672</v>
      </c>
      <c r="L130" s="38">
        <v>3916.5833333333335</v>
      </c>
      <c r="M130" s="28">
        <v>3861.35</v>
      </c>
      <c r="N130" s="28">
        <v>3792.75</v>
      </c>
      <c r="O130" s="39">
        <v>1193000</v>
      </c>
      <c r="P130" s="40">
        <v>1.4283285155585785E-2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814.65</v>
      </c>
      <c r="F131" s="37">
        <v>817.94999999999993</v>
      </c>
      <c r="G131" s="38">
        <v>809.84999999999991</v>
      </c>
      <c r="H131" s="38">
        <v>805.05</v>
      </c>
      <c r="I131" s="38">
        <v>796.94999999999993</v>
      </c>
      <c r="J131" s="38">
        <v>822.74999999999989</v>
      </c>
      <c r="K131" s="38">
        <v>830.85</v>
      </c>
      <c r="L131" s="38">
        <v>835.64999999999986</v>
      </c>
      <c r="M131" s="28">
        <v>826.05</v>
      </c>
      <c r="N131" s="28">
        <v>813.15</v>
      </c>
      <c r="O131" s="39">
        <v>7191000</v>
      </c>
      <c r="P131" s="40">
        <v>-1.2028494686441668E-2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1388.25</v>
      </c>
      <c r="F132" s="37">
        <v>1396.75</v>
      </c>
      <c r="G132" s="38">
        <v>1376.75</v>
      </c>
      <c r="H132" s="38">
        <v>1365.25</v>
      </c>
      <c r="I132" s="38">
        <v>1345.25</v>
      </c>
      <c r="J132" s="38">
        <v>1408.25</v>
      </c>
      <c r="K132" s="38">
        <v>1428.25</v>
      </c>
      <c r="L132" s="38">
        <v>1439.75</v>
      </c>
      <c r="M132" s="28">
        <v>1416.75</v>
      </c>
      <c r="N132" s="28">
        <v>1385.25</v>
      </c>
      <c r="O132" s="39">
        <v>13913200</v>
      </c>
      <c r="P132" s="40">
        <v>-4.4079342817070731E-3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285.60000000000002</v>
      </c>
      <c r="F133" s="37">
        <v>288.06666666666666</v>
      </c>
      <c r="G133" s="38">
        <v>281.33333333333331</v>
      </c>
      <c r="H133" s="38">
        <v>277.06666666666666</v>
      </c>
      <c r="I133" s="38">
        <v>270.33333333333331</v>
      </c>
      <c r="J133" s="38">
        <v>292.33333333333331</v>
      </c>
      <c r="K133" s="38">
        <v>299.06666666666666</v>
      </c>
      <c r="L133" s="38">
        <v>303.33333333333331</v>
      </c>
      <c r="M133" s="28">
        <v>294.8</v>
      </c>
      <c r="N133" s="28">
        <v>283.8</v>
      </c>
      <c r="O133" s="39">
        <v>25988000</v>
      </c>
      <c r="P133" s="40">
        <v>-1.7689749017236165E-2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112.85</v>
      </c>
      <c r="F134" s="37">
        <v>112.91666666666667</v>
      </c>
      <c r="G134" s="38">
        <v>111.33333333333334</v>
      </c>
      <c r="H134" s="38">
        <v>109.81666666666668</v>
      </c>
      <c r="I134" s="38">
        <v>108.23333333333335</v>
      </c>
      <c r="J134" s="38">
        <v>114.43333333333334</v>
      </c>
      <c r="K134" s="38">
        <v>116.01666666666668</v>
      </c>
      <c r="L134" s="38">
        <v>117.53333333333333</v>
      </c>
      <c r="M134" s="28">
        <v>114.5</v>
      </c>
      <c r="N134" s="28">
        <v>111.4</v>
      </c>
      <c r="O134" s="39">
        <v>63222000</v>
      </c>
      <c r="P134" s="40">
        <v>-2.1361567753320331E-2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546.95000000000005</v>
      </c>
      <c r="F135" s="37">
        <v>548.56666666666672</v>
      </c>
      <c r="G135" s="38">
        <v>544.18333333333339</v>
      </c>
      <c r="H135" s="38">
        <v>541.41666666666663</v>
      </c>
      <c r="I135" s="38">
        <v>537.0333333333333</v>
      </c>
      <c r="J135" s="38">
        <v>551.33333333333348</v>
      </c>
      <c r="K135" s="38">
        <v>555.71666666666692</v>
      </c>
      <c r="L135" s="38">
        <v>558.48333333333358</v>
      </c>
      <c r="M135" s="28">
        <v>552.95000000000005</v>
      </c>
      <c r="N135" s="28">
        <v>545.79999999999995</v>
      </c>
      <c r="O135" s="39">
        <v>9560400</v>
      </c>
      <c r="P135" s="40">
        <v>-1.9083969465648856E-2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9680.35</v>
      </c>
      <c r="F136" s="37">
        <v>9696.3000000000011</v>
      </c>
      <c r="G136" s="38">
        <v>9622.7000000000025</v>
      </c>
      <c r="H136" s="38">
        <v>9565.0500000000011</v>
      </c>
      <c r="I136" s="38">
        <v>9491.4500000000025</v>
      </c>
      <c r="J136" s="38">
        <v>9753.9500000000025</v>
      </c>
      <c r="K136" s="38">
        <v>9827.5500000000011</v>
      </c>
      <c r="L136" s="38">
        <v>9885.2000000000025</v>
      </c>
      <c r="M136" s="28">
        <v>9769.9</v>
      </c>
      <c r="N136" s="28">
        <v>9638.65</v>
      </c>
      <c r="O136" s="39">
        <v>2284300</v>
      </c>
      <c r="P136" s="40">
        <v>-8.9804772234273311E-3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873.5</v>
      </c>
      <c r="F137" s="37">
        <v>875.25</v>
      </c>
      <c r="G137" s="38">
        <v>867</v>
      </c>
      <c r="H137" s="38">
        <v>860.5</v>
      </c>
      <c r="I137" s="38">
        <v>852.25</v>
      </c>
      <c r="J137" s="38">
        <v>881.75</v>
      </c>
      <c r="K137" s="38">
        <v>890</v>
      </c>
      <c r="L137" s="38">
        <v>896.5</v>
      </c>
      <c r="M137" s="28">
        <v>883.5</v>
      </c>
      <c r="N137" s="28">
        <v>868.75</v>
      </c>
      <c r="O137" s="39">
        <v>9992825</v>
      </c>
      <c r="P137" s="40">
        <v>-1.1546013422951565E-2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1544.25</v>
      </c>
      <c r="F138" s="37">
        <v>1538.9666666666665</v>
      </c>
      <c r="G138" s="38">
        <v>1505.9333333333329</v>
      </c>
      <c r="H138" s="38">
        <v>1467.6166666666666</v>
      </c>
      <c r="I138" s="38">
        <v>1434.583333333333</v>
      </c>
      <c r="J138" s="38">
        <v>1577.2833333333328</v>
      </c>
      <c r="K138" s="38">
        <v>1610.3166666666662</v>
      </c>
      <c r="L138" s="38">
        <v>1648.6333333333328</v>
      </c>
      <c r="M138" s="28">
        <v>1572</v>
      </c>
      <c r="N138" s="28">
        <v>1500.65</v>
      </c>
      <c r="O138" s="39">
        <v>1368800</v>
      </c>
      <c r="P138" s="40">
        <v>-0.11209133367929423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1299</v>
      </c>
      <c r="F139" s="37">
        <v>1306.1833333333334</v>
      </c>
      <c r="G139" s="38">
        <v>1285.4666666666667</v>
      </c>
      <c r="H139" s="38">
        <v>1271.9333333333334</v>
      </c>
      <c r="I139" s="38">
        <v>1251.2166666666667</v>
      </c>
      <c r="J139" s="38">
        <v>1319.7166666666667</v>
      </c>
      <c r="K139" s="38">
        <v>1340.4333333333334</v>
      </c>
      <c r="L139" s="38">
        <v>1353.9666666666667</v>
      </c>
      <c r="M139" s="28">
        <v>1326.9</v>
      </c>
      <c r="N139" s="28">
        <v>1292.6500000000001</v>
      </c>
      <c r="O139" s="39">
        <v>958400</v>
      </c>
      <c r="P139" s="40">
        <v>-9.0984284532671638E-3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707.3</v>
      </c>
      <c r="F140" s="37">
        <v>706.85</v>
      </c>
      <c r="G140" s="38">
        <v>697.7</v>
      </c>
      <c r="H140" s="38">
        <v>688.1</v>
      </c>
      <c r="I140" s="38">
        <v>678.95</v>
      </c>
      <c r="J140" s="38">
        <v>716.45</v>
      </c>
      <c r="K140" s="38">
        <v>725.59999999999991</v>
      </c>
      <c r="L140" s="38">
        <v>735.2</v>
      </c>
      <c r="M140" s="28">
        <v>716</v>
      </c>
      <c r="N140" s="28">
        <v>697.25</v>
      </c>
      <c r="O140" s="39">
        <v>4356850</v>
      </c>
      <c r="P140" s="40">
        <v>1.2832285285878674E-2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1032.8</v>
      </c>
      <c r="F141" s="37">
        <v>1036.4000000000001</v>
      </c>
      <c r="G141" s="38">
        <v>1026.8000000000002</v>
      </c>
      <c r="H141" s="38">
        <v>1020.8000000000002</v>
      </c>
      <c r="I141" s="38">
        <v>1011.2000000000003</v>
      </c>
      <c r="J141" s="38">
        <v>1042.4000000000001</v>
      </c>
      <c r="K141" s="38">
        <v>1052</v>
      </c>
      <c r="L141" s="38">
        <v>1058</v>
      </c>
      <c r="M141" s="28">
        <v>1046</v>
      </c>
      <c r="N141" s="28">
        <v>1030.4000000000001</v>
      </c>
      <c r="O141" s="39">
        <v>2077600</v>
      </c>
      <c r="P141" s="40">
        <v>-1.153846153846154E-3</v>
      </c>
    </row>
    <row r="142" spans="1:16" ht="12.75" customHeight="1">
      <c r="A142" s="28">
        <v>132</v>
      </c>
      <c r="B142" s="29" t="s">
        <v>49</v>
      </c>
      <c r="C142" s="30" t="s">
        <v>799</v>
      </c>
      <c r="D142" s="31">
        <v>45106</v>
      </c>
      <c r="E142" s="37">
        <v>81.45</v>
      </c>
      <c r="F142" s="37">
        <v>81.633333333333326</v>
      </c>
      <c r="G142" s="38">
        <v>80.516666666666652</v>
      </c>
      <c r="H142" s="38">
        <v>79.583333333333329</v>
      </c>
      <c r="I142" s="38">
        <v>78.466666666666654</v>
      </c>
      <c r="J142" s="38">
        <v>82.566666666666649</v>
      </c>
      <c r="K142" s="38">
        <v>83.683333333333323</v>
      </c>
      <c r="L142" s="38">
        <v>84.616666666666646</v>
      </c>
      <c r="M142" s="28">
        <v>82.75</v>
      </c>
      <c r="N142" s="28">
        <v>80.7</v>
      </c>
      <c r="O142" s="39">
        <v>67394950</v>
      </c>
      <c r="P142" s="40">
        <v>2.6791515994542665E-2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1859.65</v>
      </c>
      <c r="F143" s="37">
        <v>1875.5666666666668</v>
      </c>
      <c r="G143" s="38">
        <v>1839.2333333333336</v>
      </c>
      <c r="H143" s="38">
        <v>1818.8166666666668</v>
      </c>
      <c r="I143" s="38">
        <v>1782.4833333333336</v>
      </c>
      <c r="J143" s="38">
        <v>1895.9833333333336</v>
      </c>
      <c r="K143" s="38">
        <v>1932.3166666666671</v>
      </c>
      <c r="L143" s="38">
        <v>1952.7333333333336</v>
      </c>
      <c r="M143" s="28">
        <v>1911.9</v>
      </c>
      <c r="N143" s="28">
        <v>1855.15</v>
      </c>
      <c r="O143" s="39">
        <v>3175975</v>
      </c>
      <c r="P143" s="40">
        <v>6.3443830570902388E-2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97500.2</v>
      </c>
      <c r="F144" s="37">
        <v>97976.816666666666</v>
      </c>
      <c r="G144" s="38">
        <v>96853.633333333331</v>
      </c>
      <c r="H144" s="38">
        <v>96207.066666666666</v>
      </c>
      <c r="I144" s="38">
        <v>95083.883333333331</v>
      </c>
      <c r="J144" s="38">
        <v>98623.383333333331</v>
      </c>
      <c r="K144" s="38">
        <v>99746.566666666651</v>
      </c>
      <c r="L144" s="38">
        <v>100393.13333333333</v>
      </c>
      <c r="M144" s="28">
        <v>99100</v>
      </c>
      <c r="N144" s="28">
        <v>97330.25</v>
      </c>
      <c r="O144" s="39">
        <v>54730</v>
      </c>
      <c r="P144" s="40">
        <v>1.3894034827713968E-2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1127.5</v>
      </c>
      <c r="F145" s="37">
        <v>1128.3166666666666</v>
      </c>
      <c r="G145" s="38">
        <v>1119.2333333333331</v>
      </c>
      <c r="H145" s="38">
        <v>1110.9666666666665</v>
      </c>
      <c r="I145" s="38">
        <v>1101.883333333333</v>
      </c>
      <c r="J145" s="38">
        <v>1136.5833333333333</v>
      </c>
      <c r="K145" s="38">
        <v>1145.6666666666667</v>
      </c>
      <c r="L145" s="38">
        <v>1153.9333333333334</v>
      </c>
      <c r="M145" s="28">
        <v>1137.4000000000001</v>
      </c>
      <c r="N145" s="28">
        <v>1120.05</v>
      </c>
      <c r="O145" s="39">
        <v>5242600</v>
      </c>
      <c r="P145" s="40">
        <v>-6.8764325901229419E-3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84.75</v>
      </c>
      <c r="F146" s="37">
        <v>85.033333333333331</v>
      </c>
      <c r="G146" s="38">
        <v>84.11666666666666</v>
      </c>
      <c r="H146" s="38">
        <v>83.483333333333334</v>
      </c>
      <c r="I146" s="38">
        <v>82.566666666666663</v>
      </c>
      <c r="J146" s="38">
        <v>85.666666666666657</v>
      </c>
      <c r="K146" s="38">
        <v>86.583333333333343</v>
      </c>
      <c r="L146" s="38">
        <v>87.216666666666654</v>
      </c>
      <c r="M146" s="28">
        <v>85.95</v>
      </c>
      <c r="N146" s="28">
        <v>84.4</v>
      </c>
      <c r="O146" s="39">
        <v>45457500</v>
      </c>
      <c r="P146" s="40">
        <v>-2.728294013801958E-2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4142.8999999999996</v>
      </c>
      <c r="F147" s="37">
        <v>4160.6333333333332</v>
      </c>
      <c r="G147" s="38">
        <v>4112.2666666666664</v>
      </c>
      <c r="H147" s="38">
        <v>4081.6333333333332</v>
      </c>
      <c r="I147" s="38">
        <v>4033.2666666666664</v>
      </c>
      <c r="J147" s="38">
        <v>4191.2666666666664</v>
      </c>
      <c r="K147" s="38">
        <v>4239.6333333333332</v>
      </c>
      <c r="L147" s="38">
        <v>4270.2666666666664</v>
      </c>
      <c r="M147" s="28">
        <v>4209</v>
      </c>
      <c r="N147" s="28">
        <v>4130</v>
      </c>
      <c r="O147" s="39">
        <v>1550775</v>
      </c>
      <c r="P147" s="40">
        <v>-2.1346081029912912E-2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4593.8999999999996</v>
      </c>
      <c r="F148" s="37">
        <v>4648.6833333333334</v>
      </c>
      <c r="G148" s="38">
        <v>4532.5666666666666</v>
      </c>
      <c r="H148" s="38">
        <v>4471.2333333333336</v>
      </c>
      <c r="I148" s="38">
        <v>4355.1166666666668</v>
      </c>
      <c r="J148" s="38">
        <v>4710.0166666666664</v>
      </c>
      <c r="K148" s="38">
        <v>4826.1333333333332</v>
      </c>
      <c r="L148" s="38">
        <v>4887.4666666666662</v>
      </c>
      <c r="M148" s="28">
        <v>4764.8</v>
      </c>
      <c r="N148" s="28">
        <v>4587.3500000000004</v>
      </c>
      <c r="O148" s="39">
        <v>668100</v>
      </c>
      <c r="P148" s="40">
        <v>2.202845341899954E-2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22286.5</v>
      </c>
      <c r="F149" s="37">
        <v>22388.649999999998</v>
      </c>
      <c r="G149" s="38">
        <v>22145.699999999997</v>
      </c>
      <c r="H149" s="38">
        <v>22004.899999999998</v>
      </c>
      <c r="I149" s="38">
        <v>21761.949999999997</v>
      </c>
      <c r="J149" s="38">
        <v>22529.449999999997</v>
      </c>
      <c r="K149" s="38">
        <v>22772.400000000001</v>
      </c>
      <c r="L149" s="38">
        <v>22913.199999999997</v>
      </c>
      <c r="M149" s="28">
        <v>22631.599999999999</v>
      </c>
      <c r="N149" s="28">
        <v>22247.85</v>
      </c>
      <c r="O149" s="39">
        <v>392920</v>
      </c>
      <c r="P149" s="40">
        <v>-5.3204819277108434E-2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109.25</v>
      </c>
      <c r="F150" s="37">
        <v>109.85000000000001</v>
      </c>
      <c r="G150" s="38">
        <v>108.45000000000002</v>
      </c>
      <c r="H150" s="38">
        <v>107.65</v>
      </c>
      <c r="I150" s="38">
        <v>106.25000000000001</v>
      </c>
      <c r="J150" s="38">
        <v>110.65000000000002</v>
      </c>
      <c r="K150" s="38">
        <v>112.05000000000003</v>
      </c>
      <c r="L150" s="38">
        <v>112.85000000000002</v>
      </c>
      <c r="M150" s="28">
        <v>111.25</v>
      </c>
      <c r="N150" s="28">
        <v>109.05</v>
      </c>
      <c r="O150" s="39">
        <v>56785500</v>
      </c>
      <c r="P150" s="40">
        <v>1.4552178806882135E-2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183.25</v>
      </c>
      <c r="F151" s="37">
        <v>182.4</v>
      </c>
      <c r="G151" s="38">
        <v>179.9</v>
      </c>
      <c r="H151" s="38">
        <v>176.55</v>
      </c>
      <c r="I151" s="38">
        <v>174.05</v>
      </c>
      <c r="J151" s="38">
        <v>185.75</v>
      </c>
      <c r="K151" s="38">
        <v>188.25</v>
      </c>
      <c r="L151" s="38">
        <v>191.6</v>
      </c>
      <c r="M151" s="28">
        <v>184.9</v>
      </c>
      <c r="N151" s="28">
        <v>179.05</v>
      </c>
      <c r="O151" s="39">
        <v>78787500</v>
      </c>
      <c r="P151" s="40">
        <v>9.8288739639180001E-2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966.75</v>
      </c>
      <c r="F152" s="37">
        <v>971.7166666666667</v>
      </c>
      <c r="G152" s="38">
        <v>956.93333333333339</v>
      </c>
      <c r="H152" s="38">
        <v>947.11666666666667</v>
      </c>
      <c r="I152" s="38">
        <v>932.33333333333337</v>
      </c>
      <c r="J152" s="38">
        <v>981.53333333333342</v>
      </c>
      <c r="K152" s="38">
        <v>996.31666666666672</v>
      </c>
      <c r="L152" s="38">
        <v>1006.1333333333334</v>
      </c>
      <c r="M152" s="28">
        <v>986.5</v>
      </c>
      <c r="N152" s="28">
        <v>961.9</v>
      </c>
      <c r="O152" s="39">
        <v>5779900</v>
      </c>
      <c r="P152" s="40">
        <v>-1.9340021757524477E-3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3550.95</v>
      </c>
      <c r="F153" s="37">
        <v>3569.5166666666664</v>
      </c>
      <c r="G153" s="38">
        <v>3525.333333333333</v>
      </c>
      <c r="H153" s="38">
        <v>3499.7166666666667</v>
      </c>
      <c r="I153" s="38">
        <v>3455.5333333333333</v>
      </c>
      <c r="J153" s="38">
        <v>3595.1333333333328</v>
      </c>
      <c r="K153" s="38">
        <v>3639.3166666666662</v>
      </c>
      <c r="L153" s="38">
        <v>3664.9333333333325</v>
      </c>
      <c r="M153" s="28">
        <v>3613.7</v>
      </c>
      <c r="N153" s="28">
        <v>3543.9</v>
      </c>
      <c r="O153" s="39">
        <v>277200</v>
      </c>
      <c r="P153" s="40">
        <v>4.8411497730711045E-2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156.5</v>
      </c>
      <c r="F154" s="37">
        <v>156.26666666666665</v>
      </c>
      <c r="G154" s="38">
        <v>155.33333333333331</v>
      </c>
      <c r="H154" s="38">
        <v>154.16666666666666</v>
      </c>
      <c r="I154" s="38">
        <v>153.23333333333332</v>
      </c>
      <c r="J154" s="38">
        <v>157.43333333333331</v>
      </c>
      <c r="K154" s="38">
        <v>158.36666666666665</v>
      </c>
      <c r="L154" s="38">
        <v>159.5333333333333</v>
      </c>
      <c r="M154" s="28">
        <v>157.19999999999999</v>
      </c>
      <c r="N154" s="28">
        <v>155.1</v>
      </c>
      <c r="O154" s="39">
        <v>46219250</v>
      </c>
      <c r="P154" s="40">
        <v>-6.3060953718879265E-2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39132.449999999997</v>
      </c>
      <c r="F155" s="37">
        <v>39204.73333333333</v>
      </c>
      <c r="G155" s="38">
        <v>38934.516666666663</v>
      </c>
      <c r="H155" s="38">
        <v>38736.583333333336</v>
      </c>
      <c r="I155" s="38">
        <v>38466.366666666669</v>
      </c>
      <c r="J155" s="38">
        <v>39402.666666666657</v>
      </c>
      <c r="K155" s="38">
        <v>39672.883333333317</v>
      </c>
      <c r="L155" s="38">
        <v>39870.816666666651</v>
      </c>
      <c r="M155" s="28">
        <v>39474.949999999997</v>
      </c>
      <c r="N155" s="28">
        <v>39006.800000000003</v>
      </c>
      <c r="O155" s="39">
        <v>167430</v>
      </c>
      <c r="P155" s="40">
        <v>3.2356642099586556E-3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788</v>
      </c>
      <c r="F156" s="37">
        <v>795.48333333333323</v>
      </c>
      <c r="G156" s="38">
        <v>779.46666666666647</v>
      </c>
      <c r="H156" s="38">
        <v>770.93333333333328</v>
      </c>
      <c r="I156" s="38">
        <v>754.91666666666652</v>
      </c>
      <c r="J156" s="38">
        <v>804.01666666666642</v>
      </c>
      <c r="K156" s="38">
        <v>820.03333333333308</v>
      </c>
      <c r="L156" s="38">
        <v>828.56666666666638</v>
      </c>
      <c r="M156" s="28">
        <v>811.5</v>
      </c>
      <c r="N156" s="28">
        <v>786.95</v>
      </c>
      <c r="O156" s="39">
        <v>8873600</v>
      </c>
      <c r="P156" s="40">
        <v>1.1282097567579764E-3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4913.75</v>
      </c>
      <c r="F157" s="37">
        <v>4948.9833333333327</v>
      </c>
      <c r="G157" s="38">
        <v>4870.1666666666652</v>
      </c>
      <c r="H157" s="38">
        <v>4826.5833333333321</v>
      </c>
      <c r="I157" s="38">
        <v>4747.7666666666646</v>
      </c>
      <c r="J157" s="38">
        <v>4992.5666666666657</v>
      </c>
      <c r="K157" s="38">
        <v>5071.3833333333332</v>
      </c>
      <c r="L157" s="38">
        <v>5114.9666666666662</v>
      </c>
      <c r="M157" s="28">
        <v>5027.8</v>
      </c>
      <c r="N157" s="28">
        <v>4905.3999999999996</v>
      </c>
      <c r="O157" s="39">
        <v>1420125</v>
      </c>
      <c r="P157" s="40">
        <v>4.7231900890437474E-2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224</v>
      </c>
      <c r="F158" s="37">
        <v>224.56666666666669</v>
      </c>
      <c r="G158" s="38">
        <v>222.68333333333339</v>
      </c>
      <c r="H158" s="38">
        <v>221.3666666666667</v>
      </c>
      <c r="I158" s="38">
        <v>219.48333333333341</v>
      </c>
      <c r="J158" s="38">
        <v>225.88333333333338</v>
      </c>
      <c r="K158" s="38">
        <v>227.76666666666665</v>
      </c>
      <c r="L158" s="38">
        <v>229.08333333333337</v>
      </c>
      <c r="M158" s="28">
        <v>226.45</v>
      </c>
      <c r="N158" s="28">
        <v>223.25</v>
      </c>
      <c r="O158" s="39">
        <v>14178000</v>
      </c>
      <c r="P158" s="40">
        <v>-3.5706998571720057E-2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197.5</v>
      </c>
      <c r="F159" s="37">
        <v>197.63333333333335</v>
      </c>
      <c r="G159" s="38">
        <v>195.41666666666671</v>
      </c>
      <c r="H159" s="38">
        <v>193.33333333333337</v>
      </c>
      <c r="I159" s="38">
        <v>191.11666666666673</v>
      </c>
      <c r="J159" s="38">
        <v>199.7166666666667</v>
      </c>
      <c r="K159" s="38">
        <v>201.93333333333334</v>
      </c>
      <c r="L159" s="38">
        <v>204.01666666666668</v>
      </c>
      <c r="M159" s="28">
        <v>199.85</v>
      </c>
      <c r="N159" s="28">
        <v>195.55</v>
      </c>
      <c r="O159" s="39">
        <v>63215200</v>
      </c>
      <c r="P159" s="40">
        <v>-1.7726396917148363E-2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2641.9</v>
      </c>
      <c r="F160" s="37">
        <v>2653.4666666666667</v>
      </c>
      <c r="G160" s="38">
        <v>2622.5833333333335</v>
      </c>
      <c r="H160" s="38">
        <v>2603.2666666666669</v>
      </c>
      <c r="I160" s="38">
        <v>2572.3833333333337</v>
      </c>
      <c r="J160" s="38">
        <v>2672.7833333333333</v>
      </c>
      <c r="K160" s="38">
        <v>2703.6666666666665</v>
      </c>
      <c r="L160" s="38">
        <v>2722.9833333333331</v>
      </c>
      <c r="M160" s="28">
        <v>2684.35</v>
      </c>
      <c r="N160" s="28">
        <v>2634.15</v>
      </c>
      <c r="O160" s="39">
        <v>2159500</v>
      </c>
      <c r="P160" s="40">
        <v>-1.8297533810660304E-2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3650.25</v>
      </c>
      <c r="F161" s="37">
        <v>3708.9833333333336</v>
      </c>
      <c r="G161" s="38">
        <v>3581.2666666666673</v>
      </c>
      <c r="H161" s="38">
        <v>3512.2833333333338</v>
      </c>
      <c r="I161" s="38">
        <v>3384.5666666666675</v>
      </c>
      <c r="J161" s="38">
        <v>3777.9666666666672</v>
      </c>
      <c r="K161" s="38">
        <v>3905.6833333333334</v>
      </c>
      <c r="L161" s="38">
        <v>3974.666666666667</v>
      </c>
      <c r="M161" s="28">
        <v>3836.7</v>
      </c>
      <c r="N161" s="28">
        <v>3640</v>
      </c>
      <c r="O161" s="39">
        <v>1927000</v>
      </c>
      <c r="P161" s="40">
        <v>3.2137118371719335E-2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51.55</v>
      </c>
      <c r="F162" s="37">
        <v>51.716666666666669</v>
      </c>
      <c r="G162" s="38">
        <v>51.083333333333336</v>
      </c>
      <c r="H162" s="38">
        <v>50.616666666666667</v>
      </c>
      <c r="I162" s="38">
        <v>49.983333333333334</v>
      </c>
      <c r="J162" s="38">
        <v>52.183333333333337</v>
      </c>
      <c r="K162" s="38">
        <v>52.816666666666663</v>
      </c>
      <c r="L162" s="38">
        <v>53.283333333333339</v>
      </c>
      <c r="M162" s="28">
        <v>52.35</v>
      </c>
      <c r="N162" s="28">
        <v>51.25</v>
      </c>
      <c r="O162" s="39">
        <v>257808000</v>
      </c>
      <c r="P162" s="40">
        <v>-1.0318776487930717E-2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3514</v>
      </c>
      <c r="F163" s="37">
        <v>3518.1</v>
      </c>
      <c r="G163" s="38">
        <v>3487.25</v>
      </c>
      <c r="H163" s="38">
        <v>3460.5</v>
      </c>
      <c r="I163" s="38">
        <v>3429.65</v>
      </c>
      <c r="J163" s="38">
        <v>3544.85</v>
      </c>
      <c r="K163" s="38">
        <v>3575.6999999999994</v>
      </c>
      <c r="L163" s="38">
        <v>3602.45</v>
      </c>
      <c r="M163" s="28">
        <v>3548.95</v>
      </c>
      <c r="N163" s="28">
        <v>3491.35</v>
      </c>
      <c r="O163" s="39">
        <v>1772700</v>
      </c>
      <c r="P163" s="40">
        <v>-4.0123456790123455E-2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243.2</v>
      </c>
      <c r="F164" s="37">
        <v>243.48333333333332</v>
      </c>
      <c r="G164" s="38">
        <v>240.61666666666665</v>
      </c>
      <c r="H164" s="38">
        <v>238.03333333333333</v>
      </c>
      <c r="I164" s="38">
        <v>235.16666666666666</v>
      </c>
      <c r="J164" s="38">
        <v>246.06666666666663</v>
      </c>
      <c r="K164" s="38">
        <v>248.93333333333331</v>
      </c>
      <c r="L164" s="38">
        <v>251.51666666666662</v>
      </c>
      <c r="M164" s="28">
        <v>246.35</v>
      </c>
      <c r="N164" s="28">
        <v>240.9</v>
      </c>
      <c r="O164" s="39">
        <v>31773600</v>
      </c>
      <c r="P164" s="40">
        <v>-7.5061145315003797E-3</v>
      </c>
    </row>
    <row r="165" spans="1:16" ht="12.75" customHeight="1">
      <c r="A165" s="28">
        <v>155</v>
      </c>
      <c r="B165" s="29" t="s">
        <v>178</v>
      </c>
      <c r="C165" s="30" t="s">
        <v>880</v>
      </c>
      <c r="D165" s="31">
        <v>45106</v>
      </c>
      <c r="E165" s="37">
        <v>1434.2</v>
      </c>
      <c r="F165" s="37">
        <v>1439.8500000000001</v>
      </c>
      <c r="G165" s="38">
        <v>1425.3500000000004</v>
      </c>
      <c r="H165" s="38">
        <v>1416.5000000000002</v>
      </c>
      <c r="I165" s="38">
        <v>1402.0000000000005</v>
      </c>
      <c r="J165" s="38">
        <v>1448.7000000000003</v>
      </c>
      <c r="K165" s="38">
        <v>1463.1999999999998</v>
      </c>
      <c r="L165" s="38">
        <v>1472.0500000000002</v>
      </c>
      <c r="M165" s="28">
        <v>1454.35</v>
      </c>
      <c r="N165" s="28">
        <v>1431</v>
      </c>
      <c r="O165" s="39">
        <v>3377286</v>
      </c>
      <c r="P165" s="40">
        <v>1.1457825450999512E-2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159.69999999999999</v>
      </c>
      <c r="F166" s="37">
        <v>161.01666666666665</v>
      </c>
      <c r="G166" s="38">
        <v>158.0333333333333</v>
      </c>
      <c r="H166" s="38">
        <v>156.36666666666665</v>
      </c>
      <c r="I166" s="38">
        <v>153.3833333333333</v>
      </c>
      <c r="J166" s="38">
        <v>162.68333333333331</v>
      </c>
      <c r="K166" s="38">
        <v>165.66666666666666</v>
      </c>
      <c r="L166" s="38">
        <v>167.33333333333331</v>
      </c>
      <c r="M166" s="28">
        <v>164</v>
      </c>
      <c r="N166" s="28">
        <v>159.35</v>
      </c>
      <c r="O166" s="39">
        <v>12285000</v>
      </c>
      <c r="P166" s="40">
        <v>9.4909404659188953E-3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913.9</v>
      </c>
      <c r="F167" s="37">
        <v>912.4666666666667</v>
      </c>
      <c r="G167" s="38">
        <v>900.58333333333337</v>
      </c>
      <c r="H167" s="38">
        <v>887.26666666666665</v>
      </c>
      <c r="I167" s="38">
        <v>875.38333333333333</v>
      </c>
      <c r="J167" s="38">
        <v>925.78333333333342</v>
      </c>
      <c r="K167" s="38">
        <v>937.66666666666663</v>
      </c>
      <c r="L167" s="38">
        <v>950.98333333333346</v>
      </c>
      <c r="M167" s="28">
        <v>924.35</v>
      </c>
      <c r="N167" s="28">
        <v>899.15</v>
      </c>
      <c r="O167" s="39">
        <v>2480300</v>
      </c>
      <c r="P167" s="40">
        <v>1.1789181692094313E-2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174.05</v>
      </c>
      <c r="F168" s="37">
        <v>175.4666666666667</v>
      </c>
      <c r="G168" s="38">
        <v>172.03333333333339</v>
      </c>
      <c r="H168" s="38">
        <v>170.01666666666668</v>
      </c>
      <c r="I168" s="38">
        <v>166.58333333333337</v>
      </c>
      <c r="J168" s="38">
        <v>177.48333333333341</v>
      </c>
      <c r="K168" s="38">
        <v>180.91666666666669</v>
      </c>
      <c r="L168" s="38">
        <v>182.93333333333342</v>
      </c>
      <c r="M168" s="28">
        <v>178.9</v>
      </c>
      <c r="N168" s="28">
        <v>173.45</v>
      </c>
      <c r="O168" s="39">
        <v>47765000</v>
      </c>
      <c r="P168" s="40">
        <v>-2.9363950416581994E-2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146.19999999999999</v>
      </c>
      <c r="F169" s="37">
        <v>146.65</v>
      </c>
      <c r="G169" s="38">
        <v>145</v>
      </c>
      <c r="H169" s="38">
        <v>143.79999999999998</v>
      </c>
      <c r="I169" s="38">
        <v>142.14999999999998</v>
      </c>
      <c r="J169" s="38">
        <v>147.85000000000002</v>
      </c>
      <c r="K169" s="38">
        <v>149.50000000000006</v>
      </c>
      <c r="L169" s="38">
        <v>150.70000000000005</v>
      </c>
      <c r="M169" s="28">
        <v>148.30000000000001</v>
      </c>
      <c r="N169" s="28">
        <v>145.44999999999999</v>
      </c>
      <c r="O169" s="39">
        <v>53736000</v>
      </c>
      <c r="P169" s="40">
        <v>-3.0875775501370654E-2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2509.3000000000002</v>
      </c>
      <c r="F170" s="37">
        <v>2512.2666666666669</v>
      </c>
      <c r="G170" s="38">
        <v>2498.1333333333337</v>
      </c>
      <c r="H170" s="38">
        <v>2486.9666666666667</v>
      </c>
      <c r="I170" s="38">
        <v>2472.8333333333335</v>
      </c>
      <c r="J170" s="38">
        <v>2523.4333333333338</v>
      </c>
      <c r="K170" s="38">
        <v>2537.5666666666671</v>
      </c>
      <c r="L170" s="38">
        <v>2548.733333333334</v>
      </c>
      <c r="M170" s="28">
        <v>2526.4</v>
      </c>
      <c r="N170" s="28">
        <v>2501.1</v>
      </c>
      <c r="O170" s="39">
        <v>37564000</v>
      </c>
      <c r="P170" s="40">
        <v>-5.6383513778224849E-3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84.55</v>
      </c>
      <c r="F171" s="37">
        <v>85.1</v>
      </c>
      <c r="G171" s="38">
        <v>83.799999999999983</v>
      </c>
      <c r="H171" s="38">
        <v>83.049999999999983</v>
      </c>
      <c r="I171" s="38">
        <v>81.749999999999972</v>
      </c>
      <c r="J171" s="38">
        <v>85.85</v>
      </c>
      <c r="K171" s="38">
        <v>87.15</v>
      </c>
      <c r="L171" s="38">
        <v>87.9</v>
      </c>
      <c r="M171" s="28">
        <v>86.4</v>
      </c>
      <c r="N171" s="28">
        <v>84.35</v>
      </c>
      <c r="O171" s="39">
        <v>103704000</v>
      </c>
      <c r="P171" s="40">
        <v>2.014637601322106E-2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914.6</v>
      </c>
      <c r="F172" s="37">
        <v>916.08333333333337</v>
      </c>
      <c r="G172" s="38">
        <v>903.91666666666674</v>
      </c>
      <c r="H172" s="38">
        <v>893.23333333333335</v>
      </c>
      <c r="I172" s="38">
        <v>881.06666666666672</v>
      </c>
      <c r="J172" s="38">
        <v>926.76666666666677</v>
      </c>
      <c r="K172" s="38">
        <v>938.93333333333351</v>
      </c>
      <c r="L172" s="38">
        <v>949.61666666666679</v>
      </c>
      <c r="M172" s="28">
        <v>928.25</v>
      </c>
      <c r="N172" s="28">
        <v>905.4</v>
      </c>
      <c r="O172" s="39">
        <v>8408800</v>
      </c>
      <c r="P172" s="40">
        <v>1.7718822618125483E-2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1243.3499999999999</v>
      </c>
      <c r="F173" s="37">
        <v>1245.4833333333333</v>
      </c>
      <c r="G173" s="38">
        <v>1238.0166666666667</v>
      </c>
      <c r="H173" s="38">
        <v>1232.6833333333334</v>
      </c>
      <c r="I173" s="38">
        <v>1225.2166666666667</v>
      </c>
      <c r="J173" s="38">
        <v>1250.8166666666666</v>
      </c>
      <c r="K173" s="38">
        <v>1258.2833333333333</v>
      </c>
      <c r="L173" s="38">
        <v>1263.6166666666666</v>
      </c>
      <c r="M173" s="28">
        <v>1252.95</v>
      </c>
      <c r="N173" s="28">
        <v>1240.1500000000001</v>
      </c>
      <c r="O173" s="39">
        <v>6751500</v>
      </c>
      <c r="P173" s="40">
        <v>-4.5338936193741013E-3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591.35</v>
      </c>
      <c r="F174" s="37">
        <v>592.6</v>
      </c>
      <c r="G174" s="38">
        <v>588.70000000000005</v>
      </c>
      <c r="H174" s="38">
        <v>586.05000000000007</v>
      </c>
      <c r="I174" s="38">
        <v>582.15000000000009</v>
      </c>
      <c r="J174" s="38">
        <v>595.25</v>
      </c>
      <c r="K174" s="38">
        <v>599.14999999999986</v>
      </c>
      <c r="L174" s="38">
        <v>601.79999999999995</v>
      </c>
      <c r="M174" s="28">
        <v>596.5</v>
      </c>
      <c r="N174" s="28">
        <v>589.95000000000005</v>
      </c>
      <c r="O174" s="39">
        <v>59278500</v>
      </c>
      <c r="P174" s="40">
        <v>-5.1528824461191378E-2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25803.599999999999</v>
      </c>
      <c r="F175" s="37">
        <v>25951.216666666664</v>
      </c>
      <c r="G175" s="38">
        <v>25602.433333333327</v>
      </c>
      <c r="H175" s="38">
        <v>25401.266666666663</v>
      </c>
      <c r="I175" s="38">
        <v>25052.483333333326</v>
      </c>
      <c r="J175" s="38">
        <v>26152.383333333328</v>
      </c>
      <c r="K175" s="38">
        <v>26501.166666666661</v>
      </c>
      <c r="L175" s="38">
        <v>26702.333333333328</v>
      </c>
      <c r="M175" s="28">
        <v>26300</v>
      </c>
      <c r="N175" s="28">
        <v>25750.05</v>
      </c>
      <c r="O175" s="39">
        <v>264925</v>
      </c>
      <c r="P175" s="40">
        <v>2.8235979041335145E-2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3668.4</v>
      </c>
      <c r="F176" s="37">
        <v>3658.4666666666667</v>
      </c>
      <c r="G176" s="38">
        <v>3632.1833333333334</v>
      </c>
      <c r="H176" s="38">
        <v>3595.9666666666667</v>
      </c>
      <c r="I176" s="38">
        <v>3569.6833333333334</v>
      </c>
      <c r="J176" s="38">
        <v>3694.6833333333334</v>
      </c>
      <c r="K176" s="38">
        <v>3720.9666666666672</v>
      </c>
      <c r="L176" s="38">
        <v>3757.1833333333334</v>
      </c>
      <c r="M176" s="28">
        <v>3684.75</v>
      </c>
      <c r="N176" s="28">
        <v>3622.25</v>
      </c>
      <c r="O176" s="39">
        <v>1944800</v>
      </c>
      <c r="P176" s="40">
        <v>-6.281473628412404E-2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2521.75</v>
      </c>
      <c r="F177" s="37">
        <v>2538.5</v>
      </c>
      <c r="G177" s="38">
        <v>2492</v>
      </c>
      <c r="H177" s="38">
        <v>2462.25</v>
      </c>
      <c r="I177" s="38">
        <v>2415.75</v>
      </c>
      <c r="J177" s="38">
        <v>2568.25</v>
      </c>
      <c r="K177" s="38">
        <v>2614.75</v>
      </c>
      <c r="L177" s="38">
        <v>2644.5</v>
      </c>
      <c r="M177" s="28">
        <v>2585</v>
      </c>
      <c r="N177" s="28">
        <v>2508.75</v>
      </c>
      <c r="O177" s="39">
        <v>2812125</v>
      </c>
      <c r="P177" s="40">
        <v>8.0074736420659282E-4</v>
      </c>
    </row>
    <row r="178" spans="1:16" ht="12.75" customHeight="1">
      <c r="A178" s="28">
        <v>168</v>
      </c>
      <c r="B178" s="29" t="s">
        <v>63</v>
      </c>
      <c r="C178" s="30" t="s">
        <v>863</v>
      </c>
      <c r="D178" s="31">
        <v>45106</v>
      </c>
      <c r="E178" s="37">
        <v>1400.5</v>
      </c>
      <c r="F178" s="37">
        <v>1408.6666666666667</v>
      </c>
      <c r="G178" s="38">
        <v>1378.8333333333335</v>
      </c>
      <c r="H178" s="38">
        <v>1357.1666666666667</v>
      </c>
      <c r="I178" s="38">
        <v>1327.3333333333335</v>
      </c>
      <c r="J178" s="38">
        <v>1430.3333333333335</v>
      </c>
      <c r="K178" s="38">
        <v>1460.166666666667</v>
      </c>
      <c r="L178" s="38">
        <v>1481.8333333333335</v>
      </c>
      <c r="M178" s="28">
        <v>1438.5</v>
      </c>
      <c r="N178" s="28">
        <v>1387</v>
      </c>
      <c r="O178" s="39">
        <v>4461000</v>
      </c>
      <c r="P178" s="40">
        <v>-3.1144123012770395E-2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991.95</v>
      </c>
      <c r="F179" s="37">
        <v>1000.0833333333334</v>
      </c>
      <c r="G179" s="38">
        <v>980.61666666666679</v>
      </c>
      <c r="H179" s="38">
        <v>969.28333333333342</v>
      </c>
      <c r="I179" s="38">
        <v>949.81666666666683</v>
      </c>
      <c r="J179" s="38">
        <v>1011.4166666666667</v>
      </c>
      <c r="K179" s="38">
        <v>1030.8833333333332</v>
      </c>
      <c r="L179" s="38">
        <v>1042.2166666666667</v>
      </c>
      <c r="M179" s="28">
        <v>1019.55</v>
      </c>
      <c r="N179" s="28">
        <v>988.75</v>
      </c>
      <c r="O179" s="39">
        <v>23186800</v>
      </c>
      <c r="P179" s="40">
        <v>2.7178016004831645E-4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450</v>
      </c>
      <c r="F180" s="37">
        <v>454.15000000000003</v>
      </c>
      <c r="G180" s="38">
        <v>443.95000000000005</v>
      </c>
      <c r="H180" s="38">
        <v>437.90000000000003</v>
      </c>
      <c r="I180" s="38">
        <v>427.70000000000005</v>
      </c>
      <c r="J180" s="38">
        <v>460.20000000000005</v>
      </c>
      <c r="K180" s="38">
        <v>470.4</v>
      </c>
      <c r="L180" s="38">
        <v>476.45000000000005</v>
      </c>
      <c r="M180" s="28">
        <v>464.35</v>
      </c>
      <c r="N180" s="28">
        <v>448.1</v>
      </c>
      <c r="O180" s="39">
        <v>8821500</v>
      </c>
      <c r="P180" s="40">
        <v>-2.9377785113054961E-2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727.2</v>
      </c>
      <c r="F181" s="37">
        <v>729.4666666666667</v>
      </c>
      <c r="G181" s="38">
        <v>719.93333333333339</v>
      </c>
      <c r="H181" s="38">
        <v>712.66666666666674</v>
      </c>
      <c r="I181" s="38">
        <v>703.13333333333344</v>
      </c>
      <c r="J181" s="38">
        <v>736.73333333333335</v>
      </c>
      <c r="K181" s="38">
        <v>746.26666666666665</v>
      </c>
      <c r="L181" s="38">
        <v>753.5333333333333</v>
      </c>
      <c r="M181" s="28">
        <v>739</v>
      </c>
      <c r="N181" s="28">
        <v>722.2</v>
      </c>
      <c r="O181" s="39">
        <v>3072000</v>
      </c>
      <c r="P181" s="40">
        <v>4.2416016287750255E-2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986.8</v>
      </c>
      <c r="F182" s="37">
        <v>990.9</v>
      </c>
      <c r="G182" s="38">
        <v>977.9</v>
      </c>
      <c r="H182" s="38">
        <v>969</v>
      </c>
      <c r="I182" s="38">
        <v>956</v>
      </c>
      <c r="J182" s="38">
        <v>999.8</v>
      </c>
      <c r="K182" s="38">
        <v>1012.8</v>
      </c>
      <c r="L182" s="38">
        <v>1021.6999999999999</v>
      </c>
      <c r="M182" s="28">
        <v>1003.9</v>
      </c>
      <c r="N182" s="28">
        <v>982</v>
      </c>
      <c r="O182" s="39">
        <v>7383500</v>
      </c>
      <c r="P182" s="40">
        <v>2.9956408020924152E-2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1397.7</v>
      </c>
      <c r="F183" s="37">
        <v>1420.8</v>
      </c>
      <c r="G183" s="38">
        <v>1363.6499999999999</v>
      </c>
      <c r="H183" s="38">
        <v>1329.6</v>
      </c>
      <c r="I183" s="38">
        <v>1272.4499999999998</v>
      </c>
      <c r="J183" s="38">
        <v>1454.85</v>
      </c>
      <c r="K183" s="38">
        <v>1512</v>
      </c>
      <c r="L183" s="38">
        <v>1546.05</v>
      </c>
      <c r="M183" s="28">
        <v>1477.95</v>
      </c>
      <c r="N183" s="28">
        <v>1386.75</v>
      </c>
      <c r="O183" s="39">
        <v>3184000</v>
      </c>
      <c r="P183" s="40">
        <v>-0.10031082226617688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811.35</v>
      </c>
      <c r="F184" s="37">
        <v>816.5</v>
      </c>
      <c r="G184" s="38">
        <v>805.45</v>
      </c>
      <c r="H184" s="38">
        <v>799.55000000000007</v>
      </c>
      <c r="I184" s="38">
        <v>788.50000000000011</v>
      </c>
      <c r="J184" s="38">
        <v>822.4</v>
      </c>
      <c r="K184" s="38">
        <v>833.44999999999993</v>
      </c>
      <c r="L184" s="38">
        <v>839.34999999999991</v>
      </c>
      <c r="M184" s="28">
        <v>827.55</v>
      </c>
      <c r="N184" s="28">
        <v>810.6</v>
      </c>
      <c r="O184" s="39">
        <v>10904400</v>
      </c>
      <c r="P184" s="40">
        <v>-2.30566534914361E-3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562.79999999999995</v>
      </c>
      <c r="F185" s="37">
        <v>566.66666666666663</v>
      </c>
      <c r="G185" s="38">
        <v>555.43333333333328</v>
      </c>
      <c r="H185" s="38">
        <v>548.06666666666661</v>
      </c>
      <c r="I185" s="38">
        <v>536.83333333333326</v>
      </c>
      <c r="J185" s="38">
        <v>574.0333333333333</v>
      </c>
      <c r="K185" s="38">
        <v>585.26666666666665</v>
      </c>
      <c r="L185" s="38">
        <v>592.63333333333333</v>
      </c>
      <c r="M185" s="28">
        <v>577.9</v>
      </c>
      <c r="N185" s="28">
        <v>559.29999999999995</v>
      </c>
      <c r="O185" s="39">
        <v>49391925</v>
      </c>
      <c r="P185" s="40">
        <v>-4.25402613187481E-2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222</v>
      </c>
      <c r="F186" s="37">
        <v>223</v>
      </c>
      <c r="G186" s="38">
        <v>218.4</v>
      </c>
      <c r="H186" s="38">
        <v>214.8</v>
      </c>
      <c r="I186" s="38">
        <v>210.20000000000002</v>
      </c>
      <c r="J186" s="38">
        <v>226.6</v>
      </c>
      <c r="K186" s="38">
        <v>231.20000000000002</v>
      </c>
      <c r="L186" s="38">
        <v>234.79999999999998</v>
      </c>
      <c r="M186" s="28">
        <v>227.6</v>
      </c>
      <c r="N186" s="28">
        <v>219.4</v>
      </c>
      <c r="O186" s="39">
        <v>84638250</v>
      </c>
      <c r="P186" s="40">
        <v>-4.5774513907385565E-2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111.8</v>
      </c>
      <c r="F187" s="37">
        <v>112.36666666666667</v>
      </c>
      <c r="G187" s="38">
        <v>111.03333333333335</v>
      </c>
      <c r="H187" s="38">
        <v>110.26666666666667</v>
      </c>
      <c r="I187" s="38">
        <v>108.93333333333334</v>
      </c>
      <c r="J187" s="38">
        <v>113.13333333333335</v>
      </c>
      <c r="K187" s="38">
        <v>114.46666666666667</v>
      </c>
      <c r="L187" s="38">
        <v>115.23333333333336</v>
      </c>
      <c r="M187" s="28">
        <v>113.7</v>
      </c>
      <c r="N187" s="28">
        <v>111.6</v>
      </c>
      <c r="O187" s="39">
        <v>237099500</v>
      </c>
      <c r="P187" s="40">
        <v>3.0329827915869981E-2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3229.55</v>
      </c>
      <c r="F188" s="37">
        <v>3238.6333333333332</v>
      </c>
      <c r="G188" s="38">
        <v>3217.4166666666665</v>
      </c>
      <c r="H188" s="38">
        <v>3205.2833333333333</v>
      </c>
      <c r="I188" s="38">
        <v>3184.0666666666666</v>
      </c>
      <c r="J188" s="38">
        <v>3250.7666666666664</v>
      </c>
      <c r="K188" s="38">
        <v>3271.9833333333336</v>
      </c>
      <c r="L188" s="38">
        <v>3284.1166666666663</v>
      </c>
      <c r="M188" s="28">
        <v>3259.85</v>
      </c>
      <c r="N188" s="28">
        <v>3226.5</v>
      </c>
      <c r="O188" s="39">
        <v>13423725</v>
      </c>
      <c r="P188" s="40">
        <v>2.1112604997271068E-2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1077.55</v>
      </c>
      <c r="F189" s="37">
        <v>1086.0166666666667</v>
      </c>
      <c r="G189" s="38">
        <v>1067.0333333333333</v>
      </c>
      <c r="H189" s="38">
        <v>1056.5166666666667</v>
      </c>
      <c r="I189" s="38">
        <v>1037.5333333333333</v>
      </c>
      <c r="J189" s="38">
        <v>1096.5333333333333</v>
      </c>
      <c r="K189" s="38">
        <v>1115.5166666666664</v>
      </c>
      <c r="L189" s="38">
        <v>1126.0333333333333</v>
      </c>
      <c r="M189" s="28">
        <v>1105</v>
      </c>
      <c r="N189" s="28">
        <v>1075.5</v>
      </c>
      <c r="O189" s="39">
        <v>13387800</v>
      </c>
      <c r="P189" s="40">
        <v>0.10438527024351614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2886.15</v>
      </c>
      <c r="F190" s="37">
        <v>2899.4166666666665</v>
      </c>
      <c r="G190" s="38">
        <v>2868.833333333333</v>
      </c>
      <c r="H190" s="38">
        <v>2851.5166666666664</v>
      </c>
      <c r="I190" s="38">
        <v>2820.9333333333329</v>
      </c>
      <c r="J190" s="38">
        <v>2916.7333333333331</v>
      </c>
      <c r="K190" s="38">
        <v>2947.3166666666662</v>
      </c>
      <c r="L190" s="38">
        <v>2964.6333333333332</v>
      </c>
      <c r="M190" s="28">
        <v>2930</v>
      </c>
      <c r="N190" s="28">
        <v>2882.1</v>
      </c>
      <c r="O190" s="39">
        <v>5598375</v>
      </c>
      <c r="P190" s="40">
        <v>-3.5345050400620318E-2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1798.05</v>
      </c>
      <c r="F191" s="37">
        <v>1801.0333333333335</v>
      </c>
      <c r="G191" s="38">
        <v>1789.116666666667</v>
      </c>
      <c r="H191" s="38">
        <v>1780.1833333333334</v>
      </c>
      <c r="I191" s="38">
        <v>1768.2666666666669</v>
      </c>
      <c r="J191" s="38">
        <v>1809.9666666666672</v>
      </c>
      <c r="K191" s="38">
        <v>1821.8833333333337</v>
      </c>
      <c r="L191" s="38">
        <v>1830.8166666666673</v>
      </c>
      <c r="M191" s="28">
        <v>1812.95</v>
      </c>
      <c r="N191" s="28">
        <v>1792.1</v>
      </c>
      <c r="O191" s="39">
        <v>1941000</v>
      </c>
      <c r="P191" s="40">
        <v>3.0254777070063694E-2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1593.3</v>
      </c>
      <c r="F192" s="37">
        <v>1601.7666666666667</v>
      </c>
      <c r="G192" s="38">
        <v>1581.5333333333333</v>
      </c>
      <c r="H192" s="38">
        <v>1569.7666666666667</v>
      </c>
      <c r="I192" s="38">
        <v>1549.5333333333333</v>
      </c>
      <c r="J192" s="38">
        <v>1613.5333333333333</v>
      </c>
      <c r="K192" s="38">
        <v>1633.7666666666664</v>
      </c>
      <c r="L192" s="38">
        <v>1645.5333333333333</v>
      </c>
      <c r="M192" s="28">
        <v>1622</v>
      </c>
      <c r="N192" s="28">
        <v>1590</v>
      </c>
      <c r="O192" s="39">
        <v>3307200</v>
      </c>
      <c r="P192" s="40">
        <v>-2.1190955368769977E-2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1320.6</v>
      </c>
      <c r="F193" s="37">
        <v>1321.3999999999999</v>
      </c>
      <c r="G193" s="38">
        <v>1307.7999999999997</v>
      </c>
      <c r="H193" s="38">
        <v>1294.9999999999998</v>
      </c>
      <c r="I193" s="38">
        <v>1281.3999999999996</v>
      </c>
      <c r="J193" s="38">
        <v>1334.1999999999998</v>
      </c>
      <c r="K193" s="38">
        <v>1347.7999999999997</v>
      </c>
      <c r="L193" s="38">
        <v>1360.6</v>
      </c>
      <c r="M193" s="28">
        <v>1335</v>
      </c>
      <c r="N193" s="28">
        <v>1308.5999999999999</v>
      </c>
      <c r="O193" s="39">
        <v>8559600</v>
      </c>
      <c r="P193" s="40">
        <v>-5.2066384640416527E-3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1484.6</v>
      </c>
      <c r="F194" s="37">
        <v>1494.3500000000001</v>
      </c>
      <c r="G194" s="38">
        <v>1469.8000000000002</v>
      </c>
      <c r="H194" s="38">
        <v>1455</v>
      </c>
      <c r="I194" s="38">
        <v>1430.45</v>
      </c>
      <c r="J194" s="38">
        <v>1509.1500000000003</v>
      </c>
      <c r="K194" s="38">
        <v>1533.7</v>
      </c>
      <c r="L194" s="38">
        <v>1548.5000000000005</v>
      </c>
      <c r="M194" s="28">
        <v>1518.9</v>
      </c>
      <c r="N194" s="28">
        <v>1479.55</v>
      </c>
      <c r="O194" s="39">
        <v>2313600</v>
      </c>
      <c r="P194" s="40">
        <v>-2.070393374741201E-3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8123.45</v>
      </c>
      <c r="F195" s="37">
        <v>8156.916666666667</v>
      </c>
      <c r="G195" s="38">
        <v>8073.5333333333347</v>
      </c>
      <c r="H195" s="38">
        <v>8023.6166666666677</v>
      </c>
      <c r="I195" s="38">
        <v>7940.2333333333354</v>
      </c>
      <c r="J195" s="38">
        <v>8206.8333333333339</v>
      </c>
      <c r="K195" s="38">
        <v>8290.2166666666672</v>
      </c>
      <c r="L195" s="38">
        <v>8340.1333333333332</v>
      </c>
      <c r="M195" s="28">
        <v>8240.2999999999993</v>
      </c>
      <c r="N195" s="28">
        <v>8107</v>
      </c>
      <c r="O195" s="39">
        <v>1943500</v>
      </c>
      <c r="P195" s="40">
        <v>-3.8870481182928636E-2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692.4</v>
      </c>
      <c r="F196" s="37">
        <v>695.44999999999993</v>
      </c>
      <c r="G196" s="38">
        <v>687.99999999999989</v>
      </c>
      <c r="H196" s="38">
        <v>683.59999999999991</v>
      </c>
      <c r="I196" s="38">
        <v>676.14999999999986</v>
      </c>
      <c r="J196" s="38">
        <v>699.84999999999991</v>
      </c>
      <c r="K196" s="38">
        <v>707.3</v>
      </c>
      <c r="L196" s="38">
        <v>711.69999999999993</v>
      </c>
      <c r="M196" s="28">
        <v>702.9</v>
      </c>
      <c r="N196" s="28">
        <v>691.05</v>
      </c>
      <c r="O196" s="39">
        <v>19810700</v>
      </c>
      <c r="P196" s="40">
        <v>-8.58760002602303E-3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277.10000000000002</v>
      </c>
      <c r="F197" s="37">
        <v>278.11666666666667</v>
      </c>
      <c r="G197" s="38">
        <v>275.83333333333337</v>
      </c>
      <c r="H197" s="38">
        <v>274.56666666666672</v>
      </c>
      <c r="I197" s="38">
        <v>272.28333333333342</v>
      </c>
      <c r="J197" s="38">
        <v>279.38333333333333</v>
      </c>
      <c r="K197" s="38">
        <v>281.66666666666663</v>
      </c>
      <c r="L197" s="38">
        <v>282.93333333333328</v>
      </c>
      <c r="M197" s="28">
        <v>280.39999999999998</v>
      </c>
      <c r="N197" s="28">
        <v>276.85000000000002</v>
      </c>
      <c r="O197" s="39">
        <v>55500000</v>
      </c>
      <c r="P197" s="40">
        <v>-2.4021383603559245E-2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803</v>
      </c>
      <c r="F198" s="37">
        <v>804.0333333333333</v>
      </c>
      <c r="G198" s="38">
        <v>798.21666666666658</v>
      </c>
      <c r="H198" s="38">
        <v>793.43333333333328</v>
      </c>
      <c r="I198" s="38">
        <v>787.61666666666656</v>
      </c>
      <c r="J198" s="38">
        <v>808.81666666666661</v>
      </c>
      <c r="K198" s="38">
        <v>814.63333333333321</v>
      </c>
      <c r="L198" s="38">
        <v>819.41666666666663</v>
      </c>
      <c r="M198" s="28">
        <v>809.85</v>
      </c>
      <c r="N198" s="28">
        <v>799.25</v>
      </c>
      <c r="O198" s="39">
        <v>8439000</v>
      </c>
      <c r="P198" s="40">
        <v>1.8833755885548715E-2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397.65</v>
      </c>
      <c r="F199" s="37">
        <v>399.31666666666666</v>
      </c>
      <c r="G199" s="38">
        <v>395.13333333333333</v>
      </c>
      <c r="H199" s="38">
        <v>392.61666666666667</v>
      </c>
      <c r="I199" s="38">
        <v>388.43333333333334</v>
      </c>
      <c r="J199" s="38">
        <v>401.83333333333331</v>
      </c>
      <c r="K199" s="38">
        <v>406.01666666666659</v>
      </c>
      <c r="L199" s="38">
        <v>408.5333333333333</v>
      </c>
      <c r="M199" s="28">
        <v>403.5</v>
      </c>
      <c r="N199" s="28">
        <v>396.8</v>
      </c>
      <c r="O199" s="39">
        <v>30180000</v>
      </c>
      <c r="P199" s="40">
        <v>6.2245921545852914E-2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197.15</v>
      </c>
      <c r="F200" s="37">
        <v>198.88333333333335</v>
      </c>
      <c r="G200" s="38">
        <v>195.06666666666672</v>
      </c>
      <c r="H200" s="38">
        <v>192.98333333333338</v>
      </c>
      <c r="I200" s="38">
        <v>189.16666666666674</v>
      </c>
      <c r="J200" s="38">
        <v>200.9666666666667</v>
      </c>
      <c r="K200" s="38">
        <v>204.78333333333336</v>
      </c>
      <c r="L200" s="38">
        <v>206.86666666666667</v>
      </c>
      <c r="M200" s="28">
        <v>202.7</v>
      </c>
      <c r="N200" s="28">
        <v>196.8</v>
      </c>
      <c r="O200" s="39">
        <v>96039000</v>
      </c>
      <c r="P200" s="40">
        <v>1.4076576576576576E-3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514.70000000000005</v>
      </c>
      <c r="F201" s="37">
        <v>516.73333333333335</v>
      </c>
      <c r="G201" s="38">
        <v>510.9666666666667</v>
      </c>
      <c r="H201" s="38">
        <v>507.23333333333335</v>
      </c>
      <c r="I201" s="38">
        <v>501.4666666666667</v>
      </c>
      <c r="J201" s="38">
        <v>520.4666666666667</v>
      </c>
      <c r="K201" s="38">
        <v>526.23333333333335</v>
      </c>
      <c r="L201" s="38">
        <v>529.9666666666667</v>
      </c>
      <c r="M201" s="28">
        <v>522.5</v>
      </c>
      <c r="N201" s="28">
        <v>513</v>
      </c>
      <c r="O201" s="39">
        <v>7036200</v>
      </c>
      <c r="P201" s="40">
        <v>2.5715035423773288E-2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1"/>
      <c r="P202" s="232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1"/>
      <c r="P203" s="232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J18" sqref="J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4" t="s">
        <v>16</v>
      </c>
      <c r="B8" s="386"/>
      <c r="C8" s="390" t="s">
        <v>20</v>
      </c>
      <c r="D8" s="390" t="s">
        <v>21</v>
      </c>
      <c r="E8" s="381" t="s">
        <v>22</v>
      </c>
      <c r="F8" s="382"/>
      <c r="G8" s="383"/>
      <c r="H8" s="381" t="s">
        <v>23</v>
      </c>
      <c r="I8" s="382"/>
      <c r="J8" s="383"/>
      <c r="K8" s="23"/>
      <c r="L8" s="50"/>
      <c r="M8" s="50"/>
      <c r="N8" s="1"/>
      <c r="O8" s="1"/>
    </row>
    <row r="9" spans="1:15" ht="36" customHeight="1">
      <c r="A9" s="388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2">
        <v>1</v>
      </c>
      <c r="B10" s="250" t="s">
        <v>226</v>
      </c>
      <c r="C10" s="250">
        <v>18634.55</v>
      </c>
      <c r="D10" s="250">
        <v>18676.016666666666</v>
      </c>
      <c r="E10" s="250">
        <v>18574.133333333331</v>
      </c>
      <c r="F10" s="250">
        <v>18513.716666666664</v>
      </c>
      <c r="G10" s="250">
        <v>18411.833333333328</v>
      </c>
      <c r="H10" s="250">
        <v>18736.433333333334</v>
      </c>
      <c r="I10" s="250">
        <v>18838.316666666673</v>
      </c>
      <c r="J10" s="250">
        <v>18898.733333333337</v>
      </c>
      <c r="K10" s="250">
        <v>18777.900000000001</v>
      </c>
      <c r="L10" s="250">
        <v>18615.599999999999</v>
      </c>
      <c r="M10" s="251"/>
      <c r="N10" s="1"/>
      <c r="O10" s="1"/>
    </row>
    <row r="11" spans="1:15" ht="12.75" customHeight="1">
      <c r="A11" s="212">
        <v>2</v>
      </c>
      <c r="B11" s="255" t="s">
        <v>227</v>
      </c>
      <c r="C11" s="250">
        <v>43995.25</v>
      </c>
      <c r="D11" s="250">
        <v>44124.133333333331</v>
      </c>
      <c r="E11" s="250">
        <v>43789.016666666663</v>
      </c>
      <c r="F11" s="250">
        <v>43582.783333333333</v>
      </c>
      <c r="G11" s="250">
        <v>43247.666666666664</v>
      </c>
      <c r="H11" s="250">
        <v>44330.366666666661</v>
      </c>
      <c r="I11" s="250">
        <v>44665.48333333333</v>
      </c>
      <c r="J11" s="250">
        <v>44871.71666666666</v>
      </c>
      <c r="K11" s="250">
        <v>44459.25</v>
      </c>
      <c r="L11" s="250">
        <v>43917.9</v>
      </c>
      <c r="M11" s="251"/>
      <c r="N11" s="1"/>
      <c r="O11" s="1"/>
    </row>
    <row r="12" spans="1:15" ht="12.75" customHeight="1">
      <c r="A12" s="212">
        <v>3</v>
      </c>
      <c r="B12" s="229" t="s">
        <v>228</v>
      </c>
      <c r="C12" s="230">
        <v>3142.15</v>
      </c>
      <c r="D12" s="230">
        <v>3147.0500000000006</v>
      </c>
      <c r="E12" s="230">
        <v>3123.5500000000011</v>
      </c>
      <c r="F12" s="230">
        <v>3104.9500000000003</v>
      </c>
      <c r="G12" s="230">
        <v>3081.4500000000007</v>
      </c>
      <c r="H12" s="230">
        <v>3165.6500000000015</v>
      </c>
      <c r="I12" s="230">
        <v>3189.1500000000005</v>
      </c>
      <c r="J12" s="230">
        <v>3207.7500000000018</v>
      </c>
      <c r="K12" s="230">
        <v>3170.55</v>
      </c>
      <c r="L12" s="230">
        <v>3128.45</v>
      </c>
      <c r="M12" s="251"/>
      <c r="N12" s="1"/>
      <c r="O12" s="1"/>
    </row>
    <row r="13" spans="1:15" ht="12.75" customHeight="1">
      <c r="A13" s="212">
        <v>4</v>
      </c>
      <c r="B13" s="229" t="s">
        <v>229</v>
      </c>
      <c r="C13" s="230">
        <v>5570.95</v>
      </c>
      <c r="D13" s="230">
        <v>5585.5666666666666</v>
      </c>
      <c r="E13" s="230">
        <v>5551.9333333333334</v>
      </c>
      <c r="F13" s="230">
        <v>5532.916666666667</v>
      </c>
      <c r="G13" s="230">
        <v>5499.2833333333338</v>
      </c>
      <c r="H13" s="230">
        <v>5604.583333333333</v>
      </c>
      <c r="I13" s="230">
        <v>5638.2166666666662</v>
      </c>
      <c r="J13" s="230">
        <v>5657.2333333333327</v>
      </c>
      <c r="K13" s="230">
        <v>5619.2</v>
      </c>
      <c r="L13" s="230">
        <v>5566.55</v>
      </c>
      <c r="M13" s="251"/>
      <c r="N13" s="1"/>
      <c r="O13" s="1"/>
    </row>
    <row r="14" spans="1:15" ht="12.75" customHeight="1">
      <c r="A14" s="212">
        <v>5</v>
      </c>
      <c r="B14" s="229" t="s">
        <v>230</v>
      </c>
      <c r="C14" s="230">
        <v>28591.1</v>
      </c>
      <c r="D14" s="230">
        <v>28692.583333333332</v>
      </c>
      <c r="E14" s="230">
        <v>28467.116666666665</v>
      </c>
      <c r="F14" s="230">
        <v>28343.133333333331</v>
      </c>
      <c r="G14" s="230">
        <v>28117.666666666664</v>
      </c>
      <c r="H14" s="230">
        <v>28816.566666666666</v>
      </c>
      <c r="I14" s="230">
        <v>29042.033333333333</v>
      </c>
      <c r="J14" s="230">
        <v>29166.016666666666</v>
      </c>
      <c r="K14" s="230">
        <v>28918.05</v>
      </c>
      <c r="L14" s="230">
        <v>28568.6</v>
      </c>
      <c r="M14" s="251"/>
      <c r="N14" s="1"/>
      <c r="O14" s="1"/>
    </row>
    <row r="15" spans="1:15" ht="12.75" customHeight="1">
      <c r="A15" s="212">
        <v>6</v>
      </c>
      <c r="B15" s="229" t="s">
        <v>231</v>
      </c>
      <c r="C15" s="230">
        <v>4904.1000000000004</v>
      </c>
      <c r="D15" s="230">
        <v>4917.3833333333341</v>
      </c>
      <c r="E15" s="230">
        <v>4885.0166666666682</v>
      </c>
      <c r="F15" s="230">
        <v>4865.9333333333343</v>
      </c>
      <c r="G15" s="230">
        <v>4833.5666666666684</v>
      </c>
      <c r="H15" s="230">
        <v>4936.4666666666681</v>
      </c>
      <c r="I15" s="230">
        <v>4968.8333333333348</v>
      </c>
      <c r="J15" s="230">
        <v>4987.9166666666679</v>
      </c>
      <c r="K15" s="230">
        <v>4949.75</v>
      </c>
      <c r="L15" s="230">
        <v>4898.3</v>
      </c>
      <c r="M15" s="251"/>
      <c r="N15" s="1"/>
      <c r="O15" s="1"/>
    </row>
    <row r="16" spans="1:15" ht="12.75" customHeight="1">
      <c r="A16" s="212">
        <v>7</v>
      </c>
      <c r="B16" s="229" t="s">
        <v>232</v>
      </c>
      <c r="C16" s="230">
        <v>9609.6</v>
      </c>
      <c r="D16" s="230">
        <v>9644.7166666666672</v>
      </c>
      <c r="E16" s="230">
        <v>9564.2833333333347</v>
      </c>
      <c r="F16" s="230">
        <v>9518.9666666666672</v>
      </c>
      <c r="G16" s="230">
        <v>9438.5333333333347</v>
      </c>
      <c r="H16" s="230">
        <v>9690.0333333333347</v>
      </c>
      <c r="I16" s="230">
        <v>9770.466666666669</v>
      </c>
      <c r="J16" s="230">
        <v>9815.7833333333347</v>
      </c>
      <c r="K16" s="230">
        <v>9725.15</v>
      </c>
      <c r="L16" s="230">
        <v>9599.4</v>
      </c>
      <c r="M16" s="251"/>
      <c r="N16" s="1"/>
      <c r="O16" s="1"/>
    </row>
    <row r="17" spans="1:15" ht="12.75" customHeight="1">
      <c r="A17" s="212">
        <v>8</v>
      </c>
      <c r="B17" s="215" t="s">
        <v>284</v>
      </c>
      <c r="C17" s="229">
        <v>4112.3</v>
      </c>
      <c r="D17" s="230">
        <v>4123.083333333333</v>
      </c>
      <c r="E17" s="230">
        <v>4074.2166666666662</v>
      </c>
      <c r="F17" s="230">
        <v>4036.1333333333332</v>
      </c>
      <c r="G17" s="230">
        <v>3987.2666666666664</v>
      </c>
      <c r="H17" s="230">
        <v>4161.1666666666661</v>
      </c>
      <c r="I17" s="230">
        <v>4210.0333333333328</v>
      </c>
      <c r="J17" s="230">
        <v>4248.1166666666659</v>
      </c>
      <c r="K17" s="229">
        <v>4171.95</v>
      </c>
      <c r="L17" s="229">
        <v>4085</v>
      </c>
      <c r="M17" s="229">
        <v>1.71143</v>
      </c>
      <c r="N17" s="1"/>
      <c r="O17" s="1"/>
    </row>
    <row r="18" spans="1:15" ht="12.75" customHeight="1">
      <c r="A18" s="212">
        <v>9</v>
      </c>
      <c r="B18" s="215" t="s">
        <v>43</v>
      </c>
      <c r="C18" s="229">
        <v>1833.55</v>
      </c>
      <c r="D18" s="230">
        <v>1840.3333333333333</v>
      </c>
      <c r="E18" s="230">
        <v>1813.2666666666664</v>
      </c>
      <c r="F18" s="230">
        <v>1792.9833333333331</v>
      </c>
      <c r="G18" s="230">
        <v>1765.9166666666663</v>
      </c>
      <c r="H18" s="230">
        <v>1860.6166666666666</v>
      </c>
      <c r="I18" s="230">
        <v>1887.6833333333336</v>
      </c>
      <c r="J18" s="230">
        <v>1907.9666666666667</v>
      </c>
      <c r="K18" s="229">
        <v>1867.4</v>
      </c>
      <c r="L18" s="229">
        <v>1820.05</v>
      </c>
      <c r="M18" s="229">
        <v>6.6310099999999998</v>
      </c>
      <c r="N18" s="1"/>
      <c r="O18" s="1"/>
    </row>
    <row r="19" spans="1:15" ht="12.75" customHeight="1">
      <c r="A19" s="212">
        <v>10</v>
      </c>
      <c r="B19" s="215" t="s">
        <v>59</v>
      </c>
      <c r="C19" s="229">
        <v>755.4</v>
      </c>
      <c r="D19" s="230">
        <v>761</v>
      </c>
      <c r="E19" s="230">
        <v>746.85</v>
      </c>
      <c r="F19" s="230">
        <v>738.30000000000007</v>
      </c>
      <c r="G19" s="230">
        <v>724.15000000000009</v>
      </c>
      <c r="H19" s="230">
        <v>769.55</v>
      </c>
      <c r="I19" s="230">
        <v>783.7</v>
      </c>
      <c r="J19" s="230">
        <v>792.24999999999989</v>
      </c>
      <c r="K19" s="229">
        <v>775.15</v>
      </c>
      <c r="L19" s="229">
        <v>752.45</v>
      </c>
      <c r="M19" s="229">
        <v>15.256130000000001</v>
      </c>
      <c r="N19" s="1"/>
      <c r="O19" s="1"/>
    </row>
    <row r="20" spans="1:15" ht="12.75" customHeight="1">
      <c r="A20" s="212">
        <v>11</v>
      </c>
      <c r="B20" s="215" t="s">
        <v>233</v>
      </c>
      <c r="C20" s="229">
        <v>21645.25</v>
      </c>
      <c r="D20" s="230">
        <v>21728.416666666668</v>
      </c>
      <c r="E20" s="230">
        <v>21516.833333333336</v>
      </c>
      <c r="F20" s="230">
        <v>21388.416666666668</v>
      </c>
      <c r="G20" s="230">
        <v>21176.833333333336</v>
      </c>
      <c r="H20" s="230">
        <v>21856.833333333336</v>
      </c>
      <c r="I20" s="230">
        <v>22068.416666666672</v>
      </c>
      <c r="J20" s="230">
        <v>22196.833333333336</v>
      </c>
      <c r="K20" s="229">
        <v>21940</v>
      </c>
      <c r="L20" s="229">
        <v>21600</v>
      </c>
      <c r="M20" s="229">
        <v>4.8280000000000003E-2</v>
      </c>
      <c r="N20" s="1"/>
      <c r="O20" s="1"/>
    </row>
    <row r="21" spans="1:15" ht="12.75" customHeight="1">
      <c r="A21" s="212">
        <v>12</v>
      </c>
      <c r="B21" s="215" t="s">
        <v>45</v>
      </c>
      <c r="C21" s="229">
        <v>2429.15</v>
      </c>
      <c r="D21" s="230">
        <v>2424.7000000000003</v>
      </c>
      <c r="E21" s="230">
        <v>2373.5000000000005</v>
      </c>
      <c r="F21" s="230">
        <v>2317.8500000000004</v>
      </c>
      <c r="G21" s="230">
        <v>2266.6500000000005</v>
      </c>
      <c r="H21" s="230">
        <v>2480.3500000000004</v>
      </c>
      <c r="I21" s="230">
        <v>2531.5500000000002</v>
      </c>
      <c r="J21" s="230">
        <v>2587.2000000000003</v>
      </c>
      <c r="K21" s="229">
        <v>2475.9</v>
      </c>
      <c r="L21" s="229">
        <v>2369.0500000000002</v>
      </c>
      <c r="M21" s="229">
        <v>37.816209999999998</v>
      </c>
      <c r="N21" s="1"/>
      <c r="O21" s="1"/>
    </row>
    <row r="22" spans="1:15" ht="12.75" customHeight="1">
      <c r="A22" s="212">
        <v>13</v>
      </c>
      <c r="B22" s="215" t="s">
        <v>234</v>
      </c>
      <c r="C22" s="229">
        <v>976</v>
      </c>
      <c r="D22" s="230">
        <v>980.13333333333333</v>
      </c>
      <c r="E22" s="230">
        <v>966.86666666666667</v>
      </c>
      <c r="F22" s="230">
        <v>957.73333333333335</v>
      </c>
      <c r="G22" s="230">
        <v>944.4666666666667</v>
      </c>
      <c r="H22" s="230">
        <v>989.26666666666665</v>
      </c>
      <c r="I22" s="230">
        <v>1002.5333333333333</v>
      </c>
      <c r="J22" s="230">
        <v>1011.6666666666666</v>
      </c>
      <c r="K22" s="229">
        <v>993.4</v>
      </c>
      <c r="L22" s="229">
        <v>971</v>
      </c>
      <c r="M22" s="229">
        <v>6.36876</v>
      </c>
      <c r="N22" s="1"/>
      <c r="O22" s="1"/>
    </row>
    <row r="23" spans="1:15" ht="12.75" customHeight="1">
      <c r="A23" s="212">
        <v>14</v>
      </c>
      <c r="B23" s="215" t="s">
        <v>46</v>
      </c>
      <c r="C23" s="229">
        <v>736.4</v>
      </c>
      <c r="D23" s="230">
        <v>739.4666666666667</v>
      </c>
      <c r="E23" s="230">
        <v>729.93333333333339</v>
      </c>
      <c r="F23" s="230">
        <v>723.4666666666667</v>
      </c>
      <c r="G23" s="230">
        <v>713.93333333333339</v>
      </c>
      <c r="H23" s="230">
        <v>745.93333333333339</v>
      </c>
      <c r="I23" s="230">
        <v>755.4666666666667</v>
      </c>
      <c r="J23" s="230">
        <v>761.93333333333339</v>
      </c>
      <c r="K23" s="229">
        <v>749</v>
      </c>
      <c r="L23" s="229">
        <v>733</v>
      </c>
      <c r="M23" s="229">
        <v>21.417090000000002</v>
      </c>
      <c r="N23" s="1"/>
      <c r="O23" s="1"/>
    </row>
    <row r="24" spans="1:15" ht="12.75" customHeight="1">
      <c r="A24" s="212">
        <v>15</v>
      </c>
      <c r="B24" s="215" t="s">
        <v>235</v>
      </c>
      <c r="C24" s="229">
        <v>670.9</v>
      </c>
      <c r="D24" s="230">
        <v>674.61666666666667</v>
      </c>
      <c r="E24" s="230">
        <v>664.2833333333333</v>
      </c>
      <c r="F24" s="230">
        <v>657.66666666666663</v>
      </c>
      <c r="G24" s="230">
        <v>647.33333333333326</v>
      </c>
      <c r="H24" s="230">
        <v>681.23333333333335</v>
      </c>
      <c r="I24" s="230">
        <v>691.56666666666661</v>
      </c>
      <c r="J24" s="230">
        <v>698.18333333333339</v>
      </c>
      <c r="K24" s="229">
        <v>684.95</v>
      </c>
      <c r="L24" s="229">
        <v>668</v>
      </c>
      <c r="M24" s="229">
        <v>17.597339999999999</v>
      </c>
      <c r="N24" s="1"/>
      <c r="O24" s="1"/>
    </row>
    <row r="25" spans="1:15" ht="12.75" customHeight="1">
      <c r="A25" s="212">
        <v>16</v>
      </c>
      <c r="B25" s="215" t="s">
        <v>236</v>
      </c>
      <c r="C25" s="229">
        <v>829.25</v>
      </c>
      <c r="D25" s="230">
        <v>831.6</v>
      </c>
      <c r="E25" s="230">
        <v>818.7</v>
      </c>
      <c r="F25" s="230">
        <v>808.15</v>
      </c>
      <c r="G25" s="230">
        <v>795.25</v>
      </c>
      <c r="H25" s="230">
        <v>842.15000000000009</v>
      </c>
      <c r="I25" s="230">
        <v>855.05</v>
      </c>
      <c r="J25" s="230">
        <v>865.60000000000014</v>
      </c>
      <c r="K25" s="229">
        <v>844.5</v>
      </c>
      <c r="L25" s="229">
        <v>821.05</v>
      </c>
      <c r="M25" s="229">
        <v>13.62345</v>
      </c>
      <c r="N25" s="1"/>
      <c r="O25" s="1"/>
    </row>
    <row r="26" spans="1:15" ht="12.75" customHeight="1">
      <c r="A26" s="212">
        <v>17</v>
      </c>
      <c r="B26" s="215" t="s">
        <v>840</v>
      </c>
      <c r="C26" s="229">
        <v>429.75</v>
      </c>
      <c r="D26" s="230">
        <v>431.84999999999997</v>
      </c>
      <c r="E26" s="230">
        <v>426.69999999999993</v>
      </c>
      <c r="F26" s="230">
        <v>423.65</v>
      </c>
      <c r="G26" s="230">
        <v>418.49999999999994</v>
      </c>
      <c r="H26" s="230">
        <v>434.89999999999992</v>
      </c>
      <c r="I26" s="230">
        <v>440.0499999999999</v>
      </c>
      <c r="J26" s="230">
        <v>443.09999999999991</v>
      </c>
      <c r="K26" s="229">
        <v>437</v>
      </c>
      <c r="L26" s="229">
        <v>428.8</v>
      </c>
      <c r="M26" s="229">
        <v>13.736179999999999</v>
      </c>
      <c r="N26" s="1"/>
      <c r="O26" s="1"/>
    </row>
    <row r="27" spans="1:15" ht="12.75" customHeight="1">
      <c r="A27" s="212">
        <v>18</v>
      </c>
      <c r="B27" s="215" t="s">
        <v>237</v>
      </c>
      <c r="C27" s="229">
        <v>171.95</v>
      </c>
      <c r="D27" s="230">
        <v>172.04999999999998</v>
      </c>
      <c r="E27" s="230">
        <v>170.09999999999997</v>
      </c>
      <c r="F27" s="230">
        <v>168.24999999999997</v>
      </c>
      <c r="G27" s="230">
        <v>166.29999999999995</v>
      </c>
      <c r="H27" s="230">
        <v>173.89999999999998</v>
      </c>
      <c r="I27" s="230">
        <v>175.84999999999997</v>
      </c>
      <c r="J27" s="230">
        <v>177.7</v>
      </c>
      <c r="K27" s="229">
        <v>174</v>
      </c>
      <c r="L27" s="229">
        <v>170.2</v>
      </c>
      <c r="M27" s="229">
        <v>17.205110000000001</v>
      </c>
      <c r="N27" s="1"/>
      <c r="O27" s="1"/>
    </row>
    <row r="28" spans="1:15" ht="12.75" customHeight="1">
      <c r="A28" s="212">
        <v>19</v>
      </c>
      <c r="B28" s="215" t="s">
        <v>41</v>
      </c>
      <c r="C28" s="229">
        <v>201.85</v>
      </c>
      <c r="D28" s="230">
        <v>203.64999999999998</v>
      </c>
      <c r="E28" s="230">
        <v>199.59999999999997</v>
      </c>
      <c r="F28" s="230">
        <v>197.35</v>
      </c>
      <c r="G28" s="230">
        <v>193.29999999999998</v>
      </c>
      <c r="H28" s="230">
        <v>205.89999999999995</v>
      </c>
      <c r="I28" s="230">
        <v>209.94999999999996</v>
      </c>
      <c r="J28" s="230">
        <v>212.19999999999993</v>
      </c>
      <c r="K28" s="229">
        <v>207.7</v>
      </c>
      <c r="L28" s="229">
        <v>201.4</v>
      </c>
      <c r="M28" s="229">
        <v>18.483239999999999</v>
      </c>
      <c r="N28" s="1"/>
      <c r="O28" s="1"/>
    </row>
    <row r="29" spans="1:15" ht="12.75" customHeight="1">
      <c r="A29" s="212">
        <v>20</v>
      </c>
      <c r="B29" s="215" t="s">
        <v>48</v>
      </c>
      <c r="C29" s="229">
        <v>3442.05</v>
      </c>
      <c r="D29" s="230">
        <v>3434.1666666666665</v>
      </c>
      <c r="E29" s="230">
        <v>3409.6833333333329</v>
      </c>
      <c r="F29" s="230">
        <v>3377.3166666666666</v>
      </c>
      <c r="G29" s="230">
        <v>3352.833333333333</v>
      </c>
      <c r="H29" s="230">
        <v>3466.5333333333328</v>
      </c>
      <c r="I29" s="230">
        <v>3491.0166666666664</v>
      </c>
      <c r="J29" s="230">
        <v>3523.3833333333328</v>
      </c>
      <c r="K29" s="229">
        <v>3458.65</v>
      </c>
      <c r="L29" s="229">
        <v>3401.8</v>
      </c>
      <c r="M29" s="229">
        <v>0.81435000000000002</v>
      </c>
      <c r="N29" s="1"/>
      <c r="O29" s="1"/>
    </row>
    <row r="30" spans="1:15" ht="12.75" customHeight="1">
      <c r="A30" s="212">
        <v>21</v>
      </c>
      <c r="B30" s="215" t="s">
        <v>51</v>
      </c>
      <c r="C30" s="229">
        <v>451.7</v>
      </c>
      <c r="D30" s="230">
        <v>452.51666666666671</v>
      </c>
      <c r="E30" s="230">
        <v>445.03333333333342</v>
      </c>
      <c r="F30" s="230">
        <v>438.36666666666673</v>
      </c>
      <c r="G30" s="230">
        <v>430.88333333333344</v>
      </c>
      <c r="H30" s="230">
        <v>459.18333333333339</v>
      </c>
      <c r="I30" s="230">
        <v>466.66666666666663</v>
      </c>
      <c r="J30" s="230">
        <v>473.33333333333337</v>
      </c>
      <c r="K30" s="229">
        <v>460</v>
      </c>
      <c r="L30" s="229">
        <v>445.85</v>
      </c>
      <c r="M30" s="229">
        <v>49.255479999999999</v>
      </c>
      <c r="N30" s="1"/>
      <c r="O30" s="1"/>
    </row>
    <row r="31" spans="1:15" ht="12.75" customHeight="1">
      <c r="A31" s="212">
        <v>22</v>
      </c>
      <c r="B31" s="215" t="s">
        <v>53</v>
      </c>
      <c r="C31" s="229">
        <v>4926.6499999999996</v>
      </c>
      <c r="D31" s="230">
        <v>4958.4000000000005</v>
      </c>
      <c r="E31" s="230">
        <v>4888.2500000000009</v>
      </c>
      <c r="F31" s="230">
        <v>4849.8500000000004</v>
      </c>
      <c r="G31" s="230">
        <v>4779.7000000000007</v>
      </c>
      <c r="H31" s="230">
        <v>4996.8000000000011</v>
      </c>
      <c r="I31" s="230">
        <v>5066.9500000000007</v>
      </c>
      <c r="J31" s="230">
        <v>5105.3500000000013</v>
      </c>
      <c r="K31" s="229">
        <v>5028.55</v>
      </c>
      <c r="L31" s="229">
        <v>4920</v>
      </c>
      <c r="M31" s="229">
        <v>4.1150200000000003</v>
      </c>
      <c r="N31" s="1"/>
      <c r="O31" s="1"/>
    </row>
    <row r="32" spans="1:15" ht="12.75" customHeight="1">
      <c r="A32" s="212">
        <v>23</v>
      </c>
      <c r="B32" s="215" t="s">
        <v>55</v>
      </c>
      <c r="C32" s="229">
        <v>153</v>
      </c>
      <c r="D32" s="230">
        <v>152.76666666666668</v>
      </c>
      <c r="E32" s="230">
        <v>151.78333333333336</v>
      </c>
      <c r="F32" s="230">
        <v>150.56666666666669</v>
      </c>
      <c r="G32" s="230">
        <v>149.58333333333337</v>
      </c>
      <c r="H32" s="230">
        <v>153.98333333333335</v>
      </c>
      <c r="I32" s="230">
        <v>154.96666666666664</v>
      </c>
      <c r="J32" s="230">
        <v>156.18333333333334</v>
      </c>
      <c r="K32" s="229">
        <v>153.75</v>
      </c>
      <c r="L32" s="229">
        <v>151.55000000000001</v>
      </c>
      <c r="M32" s="229">
        <v>102.61501</v>
      </c>
      <c r="N32" s="1"/>
      <c r="O32" s="1"/>
    </row>
    <row r="33" spans="1:15" ht="12.75" customHeight="1">
      <c r="A33" s="212">
        <v>24</v>
      </c>
      <c r="B33" s="215" t="s">
        <v>57</v>
      </c>
      <c r="C33" s="229">
        <v>3212.25</v>
      </c>
      <c r="D33" s="230">
        <v>3217.4166666666665</v>
      </c>
      <c r="E33" s="230">
        <v>3187.833333333333</v>
      </c>
      <c r="F33" s="230">
        <v>3163.4166666666665</v>
      </c>
      <c r="G33" s="230">
        <v>3133.833333333333</v>
      </c>
      <c r="H33" s="230">
        <v>3241.833333333333</v>
      </c>
      <c r="I33" s="230">
        <v>3271.4166666666661</v>
      </c>
      <c r="J33" s="230">
        <v>3295.833333333333</v>
      </c>
      <c r="K33" s="229">
        <v>3247</v>
      </c>
      <c r="L33" s="229">
        <v>3193</v>
      </c>
      <c r="M33" s="229">
        <v>5.6116099999999998</v>
      </c>
      <c r="N33" s="1"/>
      <c r="O33" s="1"/>
    </row>
    <row r="34" spans="1:15" ht="12.75" customHeight="1">
      <c r="A34" s="212">
        <v>25</v>
      </c>
      <c r="B34" s="215" t="s">
        <v>297</v>
      </c>
      <c r="C34" s="229">
        <v>1951.9</v>
      </c>
      <c r="D34" s="230">
        <v>1942.55</v>
      </c>
      <c r="E34" s="230">
        <v>1927.35</v>
      </c>
      <c r="F34" s="230">
        <v>1902.8</v>
      </c>
      <c r="G34" s="230">
        <v>1887.6</v>
      </c>
      <c r="H34" s="230">
        <v>1967.1</v>
      </c>
      <c r="I34" s="230">
        <v>1982.3000000000002</v>
      </c>
      <c r="J34" s="230">
        <v>2006.85</v>
      </c>
      <c r="K34" s="229">
        <v>1957.75</v>
      </c>
      <c r="L34" s="229">
        <v>1918</v>
      </c>
      <c r="M34" s="229">
        <v>9.2000799999999998</v>
      </c>
      <c r="N34" s="1"/>
      <c r="O34" s="1"/>
    </row>
    <row r="35" spans="1:15" ht="12.75" customHeight="1">
      <c r="A35" s="212">
        <v>26</v>
      </c>
      <c r="B35" s="215" t="s">
        <v>60</v>
      </c>
      <c r="C35" s="229">
        <v>668.5</v>
      </c>
      <c r="D35" s="230">
        <v>669.68333333333339</v>
      </c>
      <c r="E35" s="230">
        <v>664.46666666666681</v>
      </c>
      <c r="F35" s="230">
        <v>660.43333333333339</v>
      </c>
      <c r="G35" s="230">
        <v>655.21666666666681</v>
      </c>
      <c r="H35" s="230">
        <v>673.71666666666681</v>
      </c>
      <c r="I35" s="230">
        <v>678.93333333333351</v>
      </c>
      <c r="J35" s="230">
        <v>682.96666666666681</v>
      </c>
      <c r="K35" s="229">
        <v>674.9</v>
      </c>
      <c r="L35" s="229">
        <v>665.65</v>
      </c>
      <c r="M35" s="229">
        <v>7.9034399999999998</v>
      </c>
      <c r="N35" s="1"/>
      <c r="O35" s="1"/>
    </row>
    <row r="36" spans="1:15" ht="12.75" customHeight="1">
      <c r="A36" s="212">
        <v>27</v>
      </c>
      <c r="B36" s="215" t="s">
        <v>239</v>
      </c>
      <c r="C36" s="229">
        <v>3546.8</v>
      </c>
      <c r="D36" s="230">
        <v>3551.5</v>
      </c>
      <c r="E36" s="230">
        <v>3530.3</v>
      </c>
      <c r="F36" s="230">
        <v>3513.8</v>
      </c>
      <c r="G36" s="230">
        <v>3492.6000000000004</v>
      </c>
      <c r="H36" s="230">
        <v>3568</v>
      </c>
      <c r="I36" s="230">
        <v>3589.2</v>
      </c>
      <c r="J36" s="230">
        <v>3605.7</v>
      </c>
      <c r="K36" s="229">
        <v>3572.7</v>
      </c>
      <c r="L36" s="229">
        <v>3535</v>
      </c>
      <c r="M36" s="229">
        <v>1.8509899999999999</v>
      </c>
      <c r="N36" s="1"/>
      <c r="O36" s="1"/>
    </row>
    <row r="37" spans="1:15" ht="12.75" customHeight="1">
      <c r="A37" s="212">
        <v>28</v>
      </c>
      <c r="B37" s="215" t="s">
        <v>61</v>
      </c>
      <c r="C37" s="229">
        <v>962.1</v>
      </c>
      <c r="D37" s="230">
        <v>965.61666666666667</v>
      </c>
      <c r="E37" s="230">
        <v>956.38333333333333</v>
      </c>
      <c r="F37" s="230">
        <v>950.66666666666663</v>
      </c>
      <c r="G37" s="230">
        <v>941.43333333333328</v>
      </c>
      <c r="H37" s="230">
        <v>971.33333333333337</v>
      </c>
      <c r="I37" s="230">
        <v>980.56666666666672</v>
      </c>
      <c r="J37" s="230">
        <v>986.28333333333342</v>
      </c>
      <c r="K37" s="229">
        <v>974.85</v>
      </c>
      <c r="L37" s="229">
        <v>959.9</v>
      </c>
      <c r="M37" s="229">
        <v>102.09981999999999</v>
      </c>
      <c r="N37" s="1"/>
      <c r="O37" s="1"/>
    </row>
    <row r="38" spans="1:15" ht="12.75" customHeight="1">
      <c r="A38" s="212">
        <v>29</v>
      </c>
      <c r="B38" s="215" t="s">
        <v>62</v>
      </c>
      <c r="C38" s="229">
        <v>4800.6499999999996</v>
      </c>
      <c r="D38" s="230">
        <v>4802.45</v>
      </c>
      <c r="E38" s="230">
        <v>4775</v>
      </c>
      <c r="F38" s="230">
        <v>4749.3500000000004</v>
      </c>
      <c r="G38" s="230">
        <v>4721.9000000000005</v>
      </c>
      <c r="H38" s="230">
        <v>4828.0999999999995</v>
      </c>
      <c r="I38" s="230">
        <v>4855.5499999999984</v>
      </c>
      <c r="J38" s="230">
        <v>4881.1999999999989</v>
      </c>
      <c r="K38" s="229">
        <v>4829.8999999999996</v>
      </c>
      <c r="L38" s="229">
        <v>4776.8</v>
      </c>
      <c r="M38" s="229">
        <v>2.95499</v>
      </c>
      <c r="N38" s="1"/>
      <c r="O38" s="1"/>
    </row>
    <row r="39" spans="1:15" ht="12.75" customHeight="1">
      <c r="A39" s="212">
        <v>30</v>
      </c>
      <c r="B39" s="215" t="s">
        <v>65</v>
      </c>
      <c r="C39" s="229">
        <v>7010.1</v>
      </c>
      <c r="D39" s="230">
        <v>7038.75</v>
      </c>
      <c r="E39" s="230">
        <v>6966.5</v>
      </c>
      <c r="F39" s="230">
        <v>6922.9</v>
      </c>
      <c r="G39" s="230">
        <v>6850.65</v>
      </c>
      <c r="H39" s="230">
        <v>7082.35</v>
      </c>
      <c r="I39" s="230">
        <v>7154.6</v>
      </c>
      <c r="J39" s="230">
        <v>7198.2000000000007</v>
      </c>
      <c r="K39" s="229">
        <v>7111</v>
      </c>
      <c r="L39" s="229">
        <v>6995.15</v>
      </c>
      <c r="M39" s="229">
        <v>4.5536000000000003</v>
      </c>
      <c r="N39" s="1"/>
      <c r="O39" s="1"/>
    </row>
    <row r="40" spans="1:15" ht="12.75" customHeight="1">
      <c r="A40" s="212">
        <v>31</v>
      </c>
      <c r="B40" s="215" t="s">
        <v>64</v>
      </c>
      <c r="C40" s="229">
        <v>1467.4</v>
      </c>
      <c r="D40" s="230">
        <v>1471.8</v>
      </c>
      <c r="E40" s="230">
        <v>1458.6</v>
      </c>
      <c r="F40" s="230">
        <v>1449.8</v>
      </c>
      <c r="G40" s="230">
        <v>1436.6</v>
      </c>
      <c r="H40" s="230">
        <v>1480.6</v>
      </c>
      <c r="I40" s="230">
        <v>1493.8000000000002</v>
      </c>
      <c r="J40" s="230">
        <v>1502.6</v>
      </c>
      <c r="K40" s="229">
        <v>1485</v>
      </c>
      <c r="L40" s="229">
        <v>1463</v>
      </c>
      <c r="M40" s="229">
        <v>7.2206799999999998</v>
      </c>
      <c r="N40" s="1"/>
      <c r="O40" s="1"/>
    </row>
    <row r="41" spans="1:15" ht="12.75" customHeight="1">
      <c r="A41" s="212">
        <v>32</v>
      </c>
      <c r="B41" s="215" t="s">
        <v>240</v>
      </c>
      <c r="C41" s="229">
        <v>6838.2</v>
      </c>
      <c r="D41" s="230">
        <v>6889.333333333333</v>
      </c>
      <c r="E41" s="230">
        <v>6758.7166666666662</v>
      </c>
      <c r="F41" s="230">
        <v>6679.2333333333336</v>
      </c>
      <c r="G41" s="230">
        <v>6548.6166666666668</v>
      </c>
      <c r="H41" s="230">
        <v>6968.8166666666657</v>
      </c>
      <c r="I41" s="230">
        <v>7099.4333333333325</v>
      </c>
      <c r="J41" s="230">
        <v>7178.9166666666652</v>
      </c>
      <c r="K41" s="229">
        <v>7019.95</v>
      </c>
      <c r="L41" s="229">
        <v>6809.85</v>
      </c>
      <c r="M41" s="229">
        <v>0.17535999999999999</v>
      </c>
      <c r="N41" s="1"/>
      <c r="O41" s="1"/>
    </row>
    <row r="42" spans="1:15" ht="12.75" customHeight="1">
      <c r="A42" s="212">
        <v>33</v>
      </c>
      <c r="B42" s="215" t="s">
        <v>66</v>
      </c>
      <c r="C42" s="229">
        <v>2276.15</v>
      </c>
      <c r="D42" s="230">
        <v>2286.1166666666668</v>
      </c>
      <c r="E42" s="230">
        <v>2263.0333333333338</v>
      </c>
      <c r="F42" s="230">
        <v>2249.916666666667</v>
      </c>
      <c r="G42" s="230">
        <v>2226.8333333333339</v>
      </c>
      <c r="H42" s="230">
        <v>2299.2333333333336</v>
      </c>
      <c r="I42" s="230">
        <v>2322.3166666666666</v>
      </c>
      <c r="J42" s="230">
        <v>2335.4333333333334</v>
      </c>
      <c r="K42" s="229">
        <v>2309.1999999999998</v>
      </c>
      <c r="L42" s="229">
        <v>2273</v>
      </c>
      <c r="M42" s="229">
        <v>1.3498300000000001</v>
      </c>
      <c r="N42" s="1"/>
      <c r="O42" s="1"/>
    </row>
    <row r="43" spans="1:15" ht="12.75" customHeight="1">
      <c r="A43" s="212">
        <v>34</v>
      </c>
      <c r="B43" s="215" t="s">
        <v>67</v>
      </c>
      <c r="C43" s="229">
        <v>260.2</v>
      </c>
      <c r="D43" s="230">
        <v>262.18333333333334</v>
      </c>
      <c r="E43" s="230">
        <v>257.51666666666665</v>
      </c>
      <c r="F43" s="230">
        <v>254.83333333333331</v>
      </c>
      <c r="G43" s="230">
        <v>250.16666666666663</v>
      </c>
      <c r="H43" s="230">
        <v>264.86666666666667</v>
      </c>
      <c r="I43" s="230">
        <v>269.5333333333333</v>
      </c>
      <c r="J43" s="230">
        <v>272.2166666666667</v>
      </c>
      <c r="K43" s="229">
        <v>266.85000000000002</v>
      </c>
      <c r="L43" s="229">
        <v>259.5</v>
      </c>
      <c r="M43" s="229">
        <v>48.20823</v>
      </c>
      <c r="N43" s="1"/>
      <c r="O43" s="1"/>
    </row>
    <row r="44" spans="1:15" ht="12.75" customHeight="1">
      <c r="A44" s="212">
        <v>35</v>
      </c>
      <c r="B44" s="215" t="s">
        <v>68</v>
      </c>
      <c r="C44" s="229">
        <v>187.45</v>
      </c>
      <c r="D44" s="230">
        <v>187.56666666666669</v>
      </c>
      <c r="E44" s="230">
        <v>185.98333333333338</v>
      </c>
      <c r="F44" s="230">
        <v>184.51666666666668</v>
      </c>
      <c r="G44" s="230">
        <v>182.93333333333337</v>
      </c>
      <c r="H44" s="230">
        <v>189.03333333333339</v>
      </c>
      <c r="I44" s="230">
        <v>190.6166666666667</v>
      </c>
      <c r="J44" s="230">
        <v>192.0833333333334</v>
      </c>
      <c r="K44" s="229">
        <v>189.15</v>
      </c>
      <c r="L44" s="229">
        <v>186.1</v>
      </c>
      <c r="M44" s="229">
        <v>133.67812000000001</v>
      </c>
      <c r="N44" s="1"/>
      <c r="O44" s="1"/>
    </row>
    <row r="45" spans="1:15" ht="12.75" customHeight="1">
      <c r="A45" s="212">
        <v>36</v>
      </c>
      <c r="B45" s="215" t="s">
        <v>241</v>
      </c>
      <c r="C45" s="229">
        <v>74.2</v>
      </c>
      <c r="D45" s="230">
        <v>74.399999999999991</v>
      </c>
      <c r="E45" s="230">
        <v>73.799999999999983</v>
      </c>
      <c r="F45" s="230">
        <v>73.399999999999991</v>
      </c>
      <c r="G45" s="230">
        <v>72.799999999999983</v>
      </c>
      <c r="H45" s="230">
        <v>74.799999999999983</v>
      </c>
      <c r="I45" s="230">
        <v>75.399999999999977</v>
      </c>
      <c r="J45" s="230">
        <v>75.799999999999983</v>
      </c>
      <c r="K45" s="229">
        <v>75</v>
      </c>
      <c r="L45" s="229">
        <v>74</v>
      </c>
      <c r="M45" s="229">
        <v>42.11618</v>
      </c>
      <c r="N45" s="1"/>
      <c r="O45" s="1"/>
    </row>
    <row r="46" spans="1:15" ht="12.75" customHeight="1">
      <c r="A46" s="212">
        <v>37</v>
      </c>
      <c r="B46" s="215" t="s">
        <v>69</v>
      </c>
      <c r="C46" s="229">
        <v>1581.2</v>
      </c>
      <c r="D46" s="230">
        <v>1581.7833333333335</v>
      </c>
      <c r="E46" s="230">
        <v>1566.5166666666671</v>
      </c>
      <c r="F46" s="230">
        <v>1551.8333333333335</v>
      </c>
      <c r="G46" s="230">
        <v>1536.5666666666671</v>
      </c>
      <c r="H46" s="230">
        <v>1596.4666666666672</v>
      </c>
      <c r="I46" s="230">
        <v>1611.7333333333336</v>
      </c>
      <c r="J46" s="230">
        <v>1626.4166666666672</v>
      </c>
      <c r="K46" s="229">
        <v>1597.05</v>
      </c>
      <c r="L46" s="229">
        <v>1567.1</v>
      </c>
      <c r="M46" s="229">
        <v>1.5226599999999999</v>
      </c>
      <c r="N46" s="1"/>
      <c r="O46" s="1"/>
    </row>
    <row r="47" spans="1:15" ht="12.75" customHeight="1">
      <c r="A47" s="212">
        <v>38</v>
      </c>
      <c r="B47" s="215" t="s">
        <v>72</v>
      </c>
      <c r="C47" s="229">
        <v>650.29999999999995</v>
      </c>
      <c r="D47" s="230">
        <v>651.7833333333333</v>
      </c>
      <c r="E47" s="230">
        <v>646.11666666666656</v>
      </c>
      <c r="F47" s="230">
        <v>641.93333333333328</v>
      </c>
      <c r="G47" s="230">
        <v>636.26666666666654</v>
      </c>
      <c r="H47" s="230">
        <v>655.96666666666658</v>
      </c>
      <c r="I47" s="230">
        <v>661.63333333333333</v>
      </c>
      <c r="J47" s="230">
        <v>665.81666666666661</v>
      </c>
      <c r="K47" s="229">
        <v>657.45</v>
      </c>
      <c r="L47" s="229">
        <v>647.6</v>
      </c>
      <c r="M47" s="229">
        <v>2.9082300000000001</v>
      </c>
      <c r="N47" s="1"/>
      <c r="O47" s="1"/>
    </row>
    <row r="48" spans="1:15" ht="12.75" customHeight="1">
      <c r="A48" s="212">
        <v>39</v>
      </c>
      <c r="B48" s="215" t="s">
        <v>71</v>
      </c>
      <c r="C48" s="229">
        <v>117.55</v>
      </c>
      <c r="D48" s="230">
        <v>117.55</v>
      </c>
      <c r="E48" s="230">
        <v>116.39999999999999</v>
      </c>
      <c r="F48" s="230">
        <v>115.25</v>
      </c>
      <c r="G48" s="230">
        <v>114.1</v>
      </c>
      <c r="H48" s="230">
        <v>118.69999999999999</v>
      </c>
      <c r="I48" s="230">
        <v>119.85</v>
      </c>
      <c r="J48" s="230">
        <v>120.99999999999999</v>
      </c>
      <c r="K48" s="229">
        <v>118.7</v>
      </c>
      <c r="L48" s="229">
        <v>116.4</v>
      </c>
      <c r="M48" s="229">
        <v>111.88999</v>
      </c>
      <c r="N48" s="1"/>
      <c r="O48" s="1"/>
    </row>
    <row r="49" spans="1:15" ht="12.75" customHeight="1">
      <c r="A49" s="212">
        <v>40</v>
      </c>
      <c r="B49" s="215" t="s">
        <v>73</v>
      </c>
      <c r="C49" s="229">
        <v>818</v>
      </c>
      <c r="D49" s="230">
        <v>819.5</v>
      </c>
      <c r="E49" s="230">
        <v>809</v>
      </c>
      <c r="F49" s="230">
        <v>800</v>
      </c>
      <c r="G49" s="230">
        <v>789.5</v>
      </c>
      <c r="H49" s="230">
        <v>828.5</v>
      </c>
      <c r="I49" s="230">
        <v>839</v>
      </c>
      <c r="J49" s="230">
        <v>848</v>
      </c>
      <c r="K49" s="229">
        <v>830</v>
      </c>
      <c r="L49" s="229">
        <v>810.5</v>
      </c>
      <c r="M49" s="229">
        <v>18.57339</v>
      </c>
      <c r="N49" s="1"/>
      <c r="O49" s="1"/>
    </row>
    <row r="50" spans="1:15" ht="12.75" customHeight="1">
      <c r="A50" s="212">
        <v>41</v>
      </c>
      <c r="B50" s="215" t="s">
        <v>76</v>
      </c>
      <c r="C50" s="229">
        <v>84.3</v>
      </c>
      <c r="D50" s="230">
        <v>84.766666666666666</v>
      </c>
      <c r="E50" s="230">
        <v>83.633333333333326</v>
      </c>
      <c r="F50" s="230">
        <v>82.966666666666654</v>
      </c>
      <c r="G50" s="230">
        <v>81.833333333333314</v>
      </c>
      <c r="H50" s="230">
        <v>85.433333333333337</v>
      </c>
      <c r="I50" s="230">
        <v>86.566666666666691</v>
      </c>
      <c r="J50" s="230">
        <v>87.233333333333348</v>
      </c>
      <c r="K50" s="229">
        <v>85.9</v>
      </c>
      <c r="L50" s="229">
        <v>84.1</v>
      </c>
      <c r="M50" s="229">
        <v>178.59626</v>
      </c>
      <c r="N50" s="1"/>
      <c r="O50" s="1"/>
    </row>
    <row r="51" spans="1:15" ht="12.75" customHeight="1">
      <c r="A51" s="212">
        <v>42</v>
      </c>
      <c r="B51" s="215" t="s">
        <v>80</v>
      </c>
      <c r="C51" s="229">
        <v>361.1</v>
      </c>
      <c r="D51" s="230">
        <v>363</v>
      </c>
      <c r="E51" s="230">
        <v>358.4</v>
      </c>
      <c r="F51" s="230">
        <v>355.7</v>
      </c>
      <c r="G51" s="230">
        <v>351.09999999999997</v>
      </c>
      <c r="H51" s="230">
        <v>365.7</v>
      </c>
      <c r="I51" s="230">
        <v>370.3</v>
      </c>
      <c r="J51" s="230">
        <v>373</v>
      </c>
      <c r="K51" s="229">
        <v>367.6</v>
      </c>
      <c r="L51" s="229">
        <v>360.3</v>
      </c>
      <c r="M51" s="229">
        <v>35.821910000000003</v>
      </c>
      <c r="N51" s="1"/>
      <c r="O51" s="1"/>
    </row>
    <row r="52" spans="1:15" ht="12.75" customHeight="1">
      <c r="A52" s="212">
        <v>43</v>
      </c>
      <c r="B52" s="215" t="s">
        <v>75</v>
      </c>
      <c r="C52" s="229">
        <v>836</v>
      </c>
      <c r="D52" s="230">
        <v>839.98333333333323</v>
      </c>
      <c r="E52" s="230">
        <v>830.56666666666649</v>
      </c>
      <c r="F52" s="230">
        <v>825.13333333333321</v>
      </c>
      <c r="G52" s="230">
        <v>815.71666666666647</v>
      </c>
      <c r="H52" s="230">
        <v>845.41666666666652</v>
      </c>
      <c r="I52" s="230">
        <v>854.83333333333326</v>
      </c>
      <c r="J52" s="230">
        <v>860.26666666666654</v>
      </c>
      <c r="K52" s="229">
        <v>849.4</v>
      </c>
      <c r="L52" s="229">
        <v>834.55</v>
      </c>
      <c r="M52" s="229">
        <v>40.506210000000003</v>
      </c>
      <c r="N52" s="1"/>
      <c r="O52" s="1"/>
    </row>
    <row r="53" spans="1:15" ht="12.75" customHeight="1">
      <c r="A53" s="212">
        <v>44</v>
      </c>
      <c r="B53" s="215" t="s">
        <v>77</v>
      </c>
      <c r="C53" s="229">
        <v>241.55</v>
      </c>
      <c r="D53" s="230">
        <v>242.33333333333334</v>
      </c>
      <c r="E53" s="230">
        <v>240.11666666666667</v>
      </c>
      <c r="F53" s="230">
        <v>238.68333333333334</v>
      </c>
      <c r="G53" s="230">
        <v>236.46666666666667</v>
      </c>
      <c r="H53" s="230">
        <v>243.76666666666668</v>
      </c>
      <c r="I53" s="230">
        <v>245.98333333333332</v>
      </c>
      <c r="J53" s="230">
        <v>247.41666666666669</v>
      </c>
      <c r="K53" s="229">
        <v>244.55</v>
      </c>
      <c r="L53" s="229">
        <v>240.9</v>
      </c>
      <c r="M53" s="229">
        <v>17.98133</v>
      </c>
      <c r="N53" s="1"/>
      <c r="O53" s="1"/>
    </row>
    <row r="54" spans="1:15" ht="12.75" customHeight="1">
      <c r="A54" s="212">
        <v>45</v>
      </c>
      <c r="B54" s="215" t="s">
        <v>78</v>
      </c>
      <c r="C54" s="229">
        <v>18766.900000000001</v>
      </c>
      <c r="D54" s="230">
        <v>18852.166666666668</v>
      </c>
      <c r="E54" s="230">
        <v>18643.133333333335</v>
      </c>
      <c r="F54" s="230">
        <v>18519.366666666669</v>
      </c>
      <c r="G54" s="230">
        <v>18310.333333333336</v>
      </c>
      <c r="H54" s="230">
        <v>18975.933333333334</v>
      </c>
      <c r="I54" s="230">
        <v>19184.966666666667</v>
      </c>
      <c r="J54" s="230">
        <v>19308.733333333334</v>
      </c>
      <c r="K54" s="229">
        <v>19061.2</v>
      </c>
      <c r="L54" s="229">
        <v>18728.400000000001</v>
      </c>
      <c r="M54" s="229">
        <v>0.10888</v>
      </c>
      <c r="N54" s="1"/>
      <c r="O54" s="1"/>
    </row>
    <row r="55" spans="1:15" ht="12.75" customHeight="1">
      <c r="A55" s="212">
        <v>46</v>
      </c>
      <c r="B55" s="215" t="s">
        <v>81</v>
      </c>
      <c r="C55" s="229">
        <v>4875.05</v>
      </c>
      <c r="D55" s="230">
        <v>4882.0999999999995</v>
      </c>
      <c r="E55" s="230">
        <v>4849.4499999999989</v>
      </c>
      <c r="F55" s="230">
        <v>4823.8499999999995</v>
      </c>
      <c r="G55" s="230">
        <v>4791.1999999999989</v>
      </c>
      <c r="H55" s="230">
        <v>4907.6999999999989</v>
      </c>
      <c r="I55" s="230">
        <v>4940.3499999999985</v>
      </c>
      <c r="J55" s="230">
        <v>4965.9499999999989</v>
      </c>
      <c r="K55" s="229">
        <v>4914.75</v>
      </c>
      <c r="L55" s="229">
        <v>4856.5</v>
      </c>
      <c r="M55" s="229">
        <v>3.8145199999999999</v>
      </c>
      <c r="N55" s="1"/>
      <c r="O55" s="1"/>
    </row>
    <row r="56" spans="1:15" ht="12.75" customHeight="1">
      <c r="A56" s="212">
        <v>47</v>
      </c>
      <c r="B56" s="215" t="s">
        <v>82</v>
      </c>
      <c r="C56" s="229">
        <v>312.3</v>
      </c>
      <c r="D56" s="230">
        <v>313.28333333333336</v>
      </c>
      <c r="E56" s="230">
        <v>310.01666666666671</v>
      </c>
      <c r="F56" s="230">
        <v>307.73333333333335</v>
      </c>
      <c r="G56" s="230">
        <v>304.4666666666667</v>
      </c>
      <c r="H56" s="230">
        <v>315.56666666666672</v>
      </c>
      <c r="I56" s="230">
        <v>318.83333333333337</v>
      </c>
      <c r="J56" s="230">
        <v>321.11666666666673</v>
      </c>
      <c r="K56" s="229">
        <v>316.55</v>
      </c>
      <c r="L56" s="229">
        <v>311</v>
      </c>
      <c r="M56" s="229">
        <v>37.073340000000002</v>
      </c>
      <c r="N56" s="1"/>
      <c r="O56" s="1"/>
    </row>
    <row r="57" spans="1:15" ht="12.75" customHeight="1">
      <c r="A57" s="212">
        <v>48</v>
      </c>
      <c r="B57" s="215" t="s">
        <v>83</v>
      </c>
      <c r="C57" s="229">
        <v>1061.5999999999999</v>
      </c>
      <c r="D57" s="230">
        <v>1067.3500000000001</v>
      </c>
      <c r="E57" s="230">
        <v>1052.9500000000003</v>
      </c>
      <c r="F57" s="230">
        <v>1044.3000000000002</v>
      </c>
      <c r="G57" s="230">
        <v>1029.9000000000003</v>
      </c>
      <c r="H57" s="230">
        <v>1076.0000000000002</v>
      </c>
      <c r="I57" s="230">
        <v>1090.4000000000003</v>
      </c>
      <c r="J57" s="230">
        <v>1099.0500000000002</v>
      </c>
      <c r="K57" s="229">
        <v>1081.75</v>
      </c>
      <c r="L57" s="229">
        <v>1058.7</v>
      </c>
      <c r="M57" s="229">
        <v>7.4656399999999996</v>
      </c>
      <c r="N57" s="1"/>
      <c r="O57" s="1"/>
    </row>
    <row r="58" spans="1:15" ht="12.75" customHeight="1">
      <c r="A58" s="212">
        <v>49</v>
      </c>
      <c r="B58" s="215" t="s">
        <v>84</v>
      </c>
      <c r="C58" s="229">
        <v>965.4</v>
      </c>
      <c r="D58" s="230">
        <v>966.08333333333337</v>
      </c>
      <c r="E58" s="230">
        <v>962.31666666666672</v>
      </c>
      <c r="F58" s="230">
        <v>959.23333333333335</v>
      </c>
      <c r="G58" s="230">
        <v>955.4666666666667</v>
      </c>
      <c r="H58" s="230">
        <v>969.16666666666674</v>
      </c>
      <c r="I58" s="230">
        <v>972.93333333333339</v>
      </c>
      <c r="J58" s="230">
        <v>976.01666666666677</v>
      </c>
      <c r="K58" s="229">
        <v>969.85</v>
      </c>
      <c r="L58" s="229">
        <v>963</v>
      </c>
      <c r="M58" s="229">
        <v>14.816319999999999</v>
      </c>
      <c r="N58" s="1"/>
      <c r="O58" s="1"/>
    </row>
    <row r="59" spans="1:15" ht="12.75" customHeight="1">
      <c r="A59" s="212">
        <v>50</v>
      </c>
      <c r="B59" s="215" t="s">
        <v>800</v>
      </c>
      <c r="C59" s="229">
        <v>1406.3</v>
      </c>
      <c r="D59" s="230">
        <v>1405.1166666666668</v>
      </c>
      <c r="E59" s="230">
        <v>1389.2333333333336</v>
      </c>
      <c r="F59" s="230">
        <v>1372.1666666666667</v>
      </c>
      <c r="G59" s="230">
        <v>1356.2833333333335</v>
      </c>
      <c r="H59" s="230">
        <v>1422.1833333333336</v>
      </c>
      <c r="I59" s="230">
        <v>1438.0666666666668</v>
      </c>
      <c r="J59" s="230">
        <v>1455.1333333333337</v>
      </c>
      <c r="K59" s="229">
        <v>1421</v>
      </c>
      <c r="L59" s="229">
        <v>1388.05</v>
      </c>
      <c r="M59" s="229">
        <v>1.2553799999999999</v>
      </c>
      <c r="N59" s="1"/>
      <c r="O59" s="1"/>
    </row>
    <row r="60" spans="1:15" ht="12.75" customHeight="1">
      <c r="A60" s="212">
        <v>51</v>
      </c>
      <c r="B60" s="215" t="s">
        <v>85</v>
      </c>
      <c r="C60" s="229">
        <v>228.1</v>
      </c>
      <c r="D60" s="230">
        <v>229.04999999999998</v>
      </c>
      <c r="E60" s="230">
        <v>226.69999999999996</v>
      </c>
      <c r="F60" s="230">
        <v>225.29999999999998</v>
      </c>
      <c r="G60" s="230">
        <v>222.94999999999996</v>
      </c>
      <c r="H60" s="230">
        <v>230.44999999999996</v>
      </c>
      <c r="I60" s="230">
        <v>232.79999999999998</v>
      </c>
      <c r="J60" s="230">
        <v>234.19999999999996</v>
      </c>
      <c r="K60" s="229">
        <v>231.4</v>
      </c>
      <c r="L60" s="229">
        <v>227.65</v>
      </c>
      <c r="M60" s="229">
        <v>85.382559999999998</v>
      </c>
      <c r="N60" s="1"/>
      <c r="O60" s="1"/>
    </row>
    <row r="61" spans="1:15" ht="12.75" customHeight="1">
      <c r="A61" s="212">
        <v>52</v>
      </c>
      <c r="B61" s="215" t="s">
        <v>87</v>
      </c>
      <c r="C61" s="229">
        <v>4385.55</v>
      </c>
      <c r="D61" s="230">
        <v>4408.5999999999995</v>
      </c>
      <c r="E61" s="230">
        <v>4352.1999999999989</v>
      </c>
      <c r="F61" s="230">
        <v>4318.8499999999995</v>
      </c>
      <c r="G61" s="230">
        <v>4262.4499999999989</v>
      </c>
      <c r="H61" s="230">
        <v>4441.9499999999989</v>
      </c>
      <c r="I61" s="230">
        <v>4498.3499999999985</v>
      </c>
      <c r="J61" s="230">
        <v>4531.6999999999989</v>
      </c>
      <c r="K61" s="229">
        <v>4465</v>
      </c>
      <c r="L61" s="229">
        <v>4375.25</v>
      </c>
      <c r="M61" s="229">
        <v>1.2887299999999999</v>
      </c>
      <c r="N61" s="1"/>
      <c r="O61" s="1"/>
    </row>
    <row r="62" spans="1:15" ht="12.75" customHeight="1">
      <c r="A62" s="212">
        <v>53</v>
      </c>
      <c r="B62" s="215" t="s">
        <v>88</v>
      </c>
      <c r="C62" s="229">
        <v>1621.3</v>
      </c>
      <c r="D62" s="230">
        <v>1623.8666666666668</v>
      </c>
      <c r="E62" s="230">
        <v>1608.9333333333336</v>
      </c>
      <c r="F62" s="230">
        <v>1596.5666666666668</v>
      </c>
      <c r="G62" s="230">
        <v>1581.6333333333337</v>
      </c>
      <c r="H62" s="230">
        <v>1636.2333333333336</v>
      </c>
      <c r="I62" s="230">
        <v>1651.166666666667</v>
      </c>
      <c r="J62" s="230">
        <v>1663.5333333333335</v>
      </c>
      <c r="K62" s="229">
        <v>1638.8</v>
      </c>
      <c r="L62" s="229">
        <v>1611.5</v>
      </c>
      <c r="M62" s="229">
        <v>3.7786599999999999</v>
      </c>
      <c r="N62" s="1"/>
      <c r="O62" s="1"/>
    </row>
    <row r="63" spans="1:15" ht="12.75" customHeight="1">
      <c r="A63" s="212">
        <v>54</v>
      </c>
      <c r="B63" s="215" t="s">
        <v>89</v>
      </c>
      <c r="C63" s="229">
        <v>674.15</v>
      </c>
      <c r="D63" s="230">
        <v>677.18333333333339</v>
      </c>
      <c r="E63" s="230">
        <v>666.36666666666679</v>
      </c>
      <c r="F63" s="230">
        <v>658.58333333333337</v>
      </c>
      <c r="G63" s="230">
        <v>647.76666666666677</v>
      </c>
      <c r="H63" s="230">
        <v>684.96666666666681</v>
      </c>
      <c r="I63" s="230">
        <v>695.78333333333342</v>
      </c>
      <c r="J63" s="230">
        <v>703.56666666666683</v>
      </c>
      <c r="K63" s="229">
        <v>688</v>
      </c>
      <c r="L63" s="229">
        <v>669.4</v>
      </c>
      <c r="M63" s="229">
        <v>9.4825700000000008</v>
      </c>
      <c r="N63" s="1"/>
      <c r="O63" s="1"/>
    </row>
    <row r="64" spans="1:15" ht="12.75" customHeight="1">
      <c r="A64" s="212">
        <v>55</v>
      </c>
      <c r="B64" s="215" t="s">
        <v>90</v>
      </c>
      <c r="C64" s="229">
        <v>959.35</v>
      </c>
      <c r="D64" s="230">
        <v>960.11666666666667</v>
      </c>
      <c r="E64" s="230">
        <v>948.23333333333335</v>
      </c>
      <c r="F64" s="230">
        <v>937.11666666666667</v>
      </c>
      <c r="G64" s="230">
        <v>925.23333333333335</v>
      </c>
      <c r="H64" s="230">
        <v>971.23333333333335</v>
      </c>
      <c r="I64" s="230">
        <v>983.11666666666679</v>
      </c>
      <c r="J64" s="230">
        <v>994.23333333333335</v>
      </c>
      <c r="K64" s="229">
        <v>972</v>
      </c>
      <c r="L64" s="229">
        <v>949</v>
      </c>
      <c r="M64" s="229">
        <v>14.23245</v>
      </c>
      <c r="N64" s="1"/>
      <c r="O64" s="1"/>
    </row>
    <row r="65" spans="1:15" ht="12.75" customHeight="1">
      <c r="A65" s="212">
        <v>56</v>
      </c>
      <c r="B65" s="215" t="s">
        <v>245</v>
      </c>
      <c r="C65" s="229">
        <v>281.05</v>
      </c>
      <c r="D65" s="230">
        <v>282.34999999999997</v>
      </c>
      <c r="E65" s="230">
        <v>278.74999999999994</v>
      </c>
      <c r="F65" s="230">
        <v>276.45</v>
      </c>
      <c r="G65" s="230">
        <v>272.84999999999997</v>
      </c>
      <c r="H65" s="230">
        <v>284.64999999999992</v>
      </c>
      <c r="I65" s="230">
        <v>288.24999999999994</v>
      </c>
      <c r="J65" s="230">
        <v>290.5499999999999</v>
      </c>
      <c r="K65" s="229">
        <v>285.95</v>
      </c>
      <c r="L65" s="229">
        <v>280.05</v>
      </c>
      <c r="M65" s="229">
        <v>24.525010000000002</v>
      </c>
      <c r="N65" s="1"/>
      <c r="O65" s="1"/>
    </row>
    <row r="66" spans="1:15" ht="12.75" customHeight="1">
      <c r="A66" s="212">
        <v>57</v>
      </c>
      <c r="B66" s="215" t="s">
        <v>92</v>
      </c>
      <c r="C66" s="229">
        <v>1766.75</v>
      </c>
      <c r="D66" s="230">
        <v>1774.2333333333333</v>
      </c>
      <c r="E66" s="230">
        <v>1750.5166666666667</v>
      </c>
      <c r="F66" s="230">
        <v>1734.2833333333333</v>
      </c>
      <c r="G66" s="230">
        <v>1710.5666666666666</v>
      </c>
      <c r="H66" s="230">
        <v>1790.4666666666667</v>
      </c>
      <c r="I66" s="230">
        <v>1814.1833333333334</v>
      </c>
      <c r="J66" s="230">
        <v>1830.4166666666667</v>
      </c>
      <c r="K66" s="229">
        <v>1797.95</v>
      </c>
      <c r="L66" s="229">
        <v>1758</v>
      </c>
      <c r="M66" s="229">
        <v>5.7026899999999996</v>
      </c>
      <c r="N66" s="1"/>
      <c r="O66" s="1"/>
    </row>
    <row r="67" spans="1:15" ht="12.75" customHeight="1">
      <c r="A67" s="212">
        <v>58</v>
      </c>
      <c r="B67" s="215" t="s">
        <v>97</v>
      </c>
      <c r="C67" s="229">
        <v>484.75</v>
      </c>
      <c r="D67" s="230">
        <v>487.81666666666661</v>
      </c>
      <c r="E67" s="230">
        <v>477.8333333333332</v>
      </c>
      <c r="F67" s="230">
        <v>470.91666666666657</v>
      </c>
      <c r="G67" s="230">
        <v>460.93333333333317</v>
      </c>
      <c r="H67" s="230">
        <v>494.73333333333323</v>
      </c>
      <c r="I67" s="230">
        <v>504.71666666666658</v>
      </c>
      <c r="J67" s="230">
        <v>511.63333333333327</v>
      </c>
      <c r="K67" s="229">
        <v>497.8</v>
      </c>
      <c r="L67" s="229">
        <v>480.9</v>
      </c>
      <c r="M67" s="229">
        <v>49.231940000000002</v>
      </c>
      <c r="N67" s="1"/>
      <c r="O67" s="1"/>
    </row>
    <row r="68" spans="1:15" ht="12.75" customHeight="1">
      <c r="A68" s="212">
        <v>59</v>
      </c>
      <c r="B68" s="215" t="s">
        <v>93</v>
      </c>
      <c r="C68" s="229">
        <v>552.1</v>
      </c>
      <c r="D68" s="230">
        <v>554.46666666666658</v>
      </c>
      <c r="E68" s="230">
        <v>548.93333333333317</v>
      </c>
      <c r="F68" s="230">
        <v>545.76666666666654</v>
      </c>
      <c r="G68" s="230">
        <v>540.23333333333312</v>
      </c>
      <c r="H68" s="230">
        <v>557.63333333333321</v>
      </c>
      <c r="I68" s="230">
        <v>563.16666666666674</v>
      </c>
      <c r="J68" s="230">
        <v>566.33333333333326</v>
      </c>
      <c r="K68" s="229">
        <v>560</v>
      </c>
      <c r="L68" s="229">
        <v>551.29999999999995</v>
      </c>
      <c r="M68" s="229">
        <v>16.506789999999999</v>
      </c>
      <c r="N68" s="1"/>
      <c r="O68" s="1"/>
    </row>
    <row r="69" spans="1:15" ht="12.75" customHeight="1">
      <c r="A69" s="212">
        <v>60</v>
      </c>
      <c r="B69" s="215" t="s">
        <v>246</v>
      </c>
      <c r="C69" s="229">
        <v>2128.1999999999998</v>
      </c>
      <c r="D69" s="230">
        <v>2139.7333333333331</v>
      </c>
      <c r="E69" s="230">
        <v>2096.4666666666662</v>
      </c>
      <c r="F69" s="230">
        <v>2064.7333333333331</v>
      </c>
      <c r="G69" s="230">
        <v>2021.4666666666662</v>
      </c>
      <c r="H69" s="230">
        <v>2171.4666666666662</v>
      </c>
      <c r="I69" s="230">
        <v>2214.7333333333336</v>
      </c>
      <c r="J69" s="230">
        <v>2246.4666666666662</v>
      </c>
      <c r="K69" s="229">
        <v>2183</v>
      </c>
      <c r="L69" s="229">
        <v>2108</v>
      </c>
      <c r="M69" s="229">
        <v>1.9555800000000001</v>
      </c>
      <c r="N69" s="1"/>
      <c r="O69" s="1"/>
    </row>
    <row r="70" spans="1:15" ht="12.75" customHeight="1">
      <c r="A70" s="212">
        <v>61</v>
      </c>
      <c r="B70" s="215" t="s">
        <v>94</v>
      </c>
      <c r="C70" s="229">
        <v>2086.1</v>
      </c>
      <c r="D70" s="230">
        <v>2097.0333333333333</v>
      </c>
      <c r="E70" s="230">
        <v>2059.0666666666666</v>
      </c>
      <c r="F70" s="230">
        <v>2032.0333333333333</v>
      </c>
      <c r="G70" s="230">
        <v>1994.0666666666666</v>
      </c>
      <c r="H70" s="230">
        <v>2124.0666666666666</v>
      </c>
      <c r="I70" s="230">
        <v>2162.0333333333328</v>
      </c>
      <c r="J70" s="230">
        <v>2189.0666666666666</v>
      </c>
      <c r="K70" s="229">
        <v>2135</v>
      </c>
      <c r="L70" s="229">
        <v>2070</v>
      </c>
      <c r="M70" s="229">
        <v>5.5020800000000003</v>
      </c>
      <c r="N70" s="1"/>
      <c r="O70" s="1"/>
    </row>
    <row r="71" spans="1:15" ht="12.75" customHeight="1">
      <c r="A71" s="212">
        <v>62</v>
      </c>
      <c r="B71" s="215" t="s">
        <v>841</v>
      </c>
      <c r="C71" s="229">
        <v>354.55</v>
      </c>
      <c r="D71" s="230">
        <v>355.88333333333338</v>
      </c>
      <c r="E71" s="230">
        <v>351.16666666666674</v>
      </c>
      <c r="F71" s="230">
        <v>347.78333333333336</v>
      </c>
      <c r="G71" s="230">
        <v>343.06666666666672</v>
      </c>
      <c r="H71" s="230">
        <v>359.26666666666677</v>
      </c>
      <c r="I71" s="230">
        <v>363.98333333333335</v>
      </c>
      <c r="J71" s="230">
        <v>367.36666666666679</v>
      </c>
      <c r="K71" s="229">
        <v>360.6</v>
      </c>
      <c r="L71" s="229">
        <v>352.5</v>
      </c>
      <c r="M71" s="229">
        <v>4.4034300000000002</v>
      </c>
      <c r="N71" s="1"/>
      <c r="O71" s="1"/>
    </row>
    <row r="72" spans="1:15" ht="12.75" customHeight="1">
      <c r="A72" s="212">
        <v>63</v>
      </c>
      <c r="B72" s="215" t="s">
        <v>95</v>
      </c>
      <c r="C72" s="229">
        <v>3499.7</v>
      </c>
      <c r="D72" s="230">
        <v>3514.4499999999994</v>
      </c>
      <c r="E72" s="230">
        <v>3474.2999999999988</v>
      </c>
      <c r="F72" s="230">
        <v>3448.8999999999996</v>
      </c>
      <c r="G72" s="230">
        <v>3408.7499999999991</v>
      </c>
      <c r="H72" s="230">
        <v>3539.8499999999985</v>
      </c>
      <c r="I72" s="230">
        <v>3579.9999999999991</v>
      </c>
      <c r="J72" s="230">
        <v>3605.3999999999983</v>
      </c>
      <c r="K72" s="229">
        <v>3554.6</v>
      </c>
      <c r="L72" s="229">
        <v>3489.05</v>
      </c>
      <c r="M72" s="229">
        <v>4.3462500000000004</v>
      </c>
      <c r="N72" s="1"/>
      <c r="O72" s="1"/>
    </row>
    <row r="73" spans="1:15" ht="12.75" customHeight="1">
      <c r="A73" s="212">
        <v>64</v>
      </c>
      <c r="B73" s="215" t="s">
        <v>248</v>
      </c>
      <c r="C73" s="229">
        <v>4067.4</v>
      </c>
      <c r="D73" s="230">
        <v>4028.9166666666665</v>
      </c>
      <c r="E73" s="230">
        <v>3963.6333333333332</v>
      </c>
      <c r="F73" s="230">
        <v>3859.8666666666668</v>
      </c>
      <c r="G73" s="230">
        <v>3794.5833333333335</v>
      </c>
      <c r="H73" s="230">
        <v>4132.6833333333325</v>
      </c>
      <c r="I73" s="230">
        <v>4197.9666666666672</v>
      </c>
      <c r="J73" s="230">
        <v>4301.7333333333327</v>
      </c>
      <c r="K73" s="229">
        <v>4094.2</v>
      </c>
      <c r="L73" s="229">
        <v>3925.15</v>
      </c>
      <c r="M73" s="229">
        <v>12.082689999999999</v>
      </c>
      <c r="N73" s="1"/>
      <c r="O73" s="1"/>
    </row>
    <row r="74" spans="1:15" ht="12.75" customHeight="1">
      <c r="A74" s="212">
        <v>65</v>
      </c>
      <c r="B74" s="215" t="s">
        <v>143</v>
      </c>
      <c r="C74" s="229">
        <v>2007.5</v>
      </c>
      <c r="D74" s="230">
        <v>2017.5333333333335</v>
      </c>
      <c r="E74" s="230">
        <v>1990.0666666666671</v>
      </c>
      <c r="F74" s="230">
        <v>1972.6333333333334</v>
      </c>
      <c r="G74" s="230">
        <v>1945.166666666667</v>
      </c>
      <c r="H74" s="230">
        <v>2034.9666666666672</v>
      </c>
      <c r="I74" s="230">
        <v>2062.4333333333338</v>
      </c>
      <c r="J74" s="230">
        <v>2079.8666666666672</v>
      </c>
      <c r="K74" s="229">
        <v>2045</v>
      </c>
      <c r="L74" s="229">
        <v>2000.1</v>
      </c>
      <c r="M74" s="229">
        <v>1.5788800000000001</v>
      </c>
      <c r="N74" s="1"/>
      <c r="O74" s="1"/>
    </row>
    <row r="75" spans="1:15" ht="12.75" customHeight="1">
      <c r="A75" s="212">
        <v>66</v>
      </c>
      <c r="B75" s="215" t="s">
        <v>98</v>
      </c>
      <c r="C75" s="229">
        <v>4649.3999999999996</v>
      </c>
      <c r="D75" s="230">
        <v>4659.8</v>
      </c>
      <c r="E75" s="230">
        <v>4626.6000000000004</v>
      </c>
      <c r="F75" s="230">
        <v>4603.8</v>
      </c>
      <c r="G75" s="230">
        <v>4570.6000000000004</v>
      </c>
      <c r="H75" s="230">
        <v>4682.6000000000004</v>
      </c>
      <c r="I75" s="230">
        <v>4715.7999999999993</v>
      </c>
      <c r="J75" s="230">
        <v>4738.6000000000004</v>
      </c>
      <c r="K75" s="229">
        <v>4693</v>
      </c>
      <c r="L75" s="229">
        <v>4637</v>
      </c>
      <c r="M75" s="229">
        <v>2.4069799999999999</v>
      </c>
      <c r="N75" s="1"/>
      <c r="O75" s="1"/>
    </row>
    <row r="76" spans="1:15" ht="12.75" customHeight="1">
      <c r="A76" s="212">
        <v>67</v>
      </c>
      <c r="B76" s="215" t="s">
        <v>99</v>
      </c>
      <c r="C76" s="229">
        <v>3657.4</v>
      </c>
      <c r="D76" s="230">
        <v>3676.2999999999997</v>
      </c>
      <c r="E76" s="230">
        <v>3625.4999999999995</v>
      </c>
      <c r="F76" s="230">
        <v>3593.6</v>
      </c>
      <c r="G76" s="230">
        <v>3542.7999999999997</v>
      </c>
      <c r="H76" s="230">
        <v>3708.1999999999994</v>
      </c>
      <c r="I76" s="230">
        <v>3758.9999999999995</v>
      </c>
      <c r="J76" s="230">
        <v>3790.8999999999992</v>
      </c>
      <c r="K76" s="229">
        <v>3727.1</v>
      </c>
      <c r="L76" s="229">
        <v>3644.4</v>
      </c>
      <c r="M76" s="229">
        <v>5.1117499999999998</v>
      </c>
      <c r="N76" s="1"/>
      <c r="O76" s="1"/>
    </row>
    <row r="77" spans="1:15" ht="12.75" customHeight="1">
      <c r="A77" s="212">
        <v>68</v>
      </c>
      <c r="B77" s="215" t="s">
        <v>249</v>
      </c>
      <c r="C77" s="229">
        <v>389.85</v>
      </c>
      <c r="D77" s="230">
        <v>391.66666666666669</v>
      </c>
      <c r="E77" s="230">
        <v>387.23333333333335</v>
      </c>
      <c r="F77" s="230">
        <v>384.61666666666667</v>
      </c>
      <c r="G77" s="230">
        <v>380.18333333333334</v>
      </c>
      <c r="H77" s="230">
        <v>394.28333333333336</v>
      </c>
      <c r="I77" s="230">
        <v>398.71666666666664</v>
      </c>
      <c r="J77" s="230">
        <v>401.33333333333337</v>
      </c>
      <c r="K77" s="229">
        <v>396.1</v>
      </c>
      <c r="L77" s="229">
        <v>389.05</v>
      </c>
      <c r="M77" s="229">
        <v>1.29369</v>
      </c>
      <c r="N77" s="1"/>
      <c r="O77" s="1"/>
    </row>
    <row r="78" spans="1:15" ht="12.75" customHeight="1">
      <c r="A78" s="212">
        <v>69</v>
      </c>
      <c r="B78" s="215" t="s">
        <v>100</v>
      </c>
      <c r="C78" s="229">
        <v>2169.6999999999998</v>
      </c>
      <c r="D78" s="230">
        <v>2185.75</v>
      </c>
      <c r="E78" s="230">
        <v>2139.5</v>
      </c>
      <c r="F78" s="230">
        <v>2109.3000000000002</v>
      </c>
      <c r="G78" s="230">
        <v>2063.0500000000002</v>
      </c>
      <c r="H78" s="230">
        <v>2215.9499999999998</v>
      </c>
      <c r="I78" s="230">
        <v>2262.1999999999998</v>
      </c>
      <c r="J78" s="230">
        <v>2292.3999999999996</v>
      </c>
      <c r="K78" s="229">
        <v>2232</v>
      </c>
      <c r="L78" s="229">
        <v>2155.5500000000002</v>
      </c>
      <c r="M78" s="229">
        <v>2.4321000000000002</v>
      </c>
      <c r="N78" s="1"/>
      <c r="O78" s="1"/>
    </row>
    <row r="79" spans="1:15" ht="12.75" customHeight="1">
      <c r="A79" s="212">
        <v>70</v>
      </c>
      <c r="B79" s="215" t="s">
        <v>801</v>
      </c>
      <c r="C79" s="229">
        <v>135.6</v>
      </c>
      <c r="D79" s="230">
        <v>136.18333333333331</v>
      </c>
      <c r="E79" s="230">
        <v>133.06666666666661</v>
      </c>
      <c r="F79" s="230">
        <v>130.5333333333333</v>
      </c>
      <c r="G79" s="230">
        <v>127.4166666666666</v>
      </c>
      <c r="H79" s="230">
        <v>138.71666666666661</v>
      </c>
      <c r="I79" s="230">
        <v>141.83333333333334</v>
      </c>
      <c r="J79" s="230">
        <v>144.36666666666662</v>
      </c>
      <c r="K79" s="229">
        <v>139.30000000000001</v>
      </c>
      <c r="L79" s="229">
        <v>133.65</v>
      </c>
      <c r="M79" s="229">
        <v>150.19327999999999</v>
      </c>
      <c r="N79" s="1"/>
      <c r="O79" s="1"/>
    </row>
    <row r="80" spans="1:15" ht="12.75" customHeight="1">
      <c r="A80" s="212">
        <v>71</v>
      </c>
      <c r="B80" s="215" t="s">
        <v>102</v>
      </c>
      <c r="C80" s="229">
        <v>126.1</v>
      </c>
      <c r="D80" s="230">
        <v>126.53333333333335</v>
      </c>
      <c r="E80" s="230">
        <v>125.4666666666667</v>
      </c>
      <c r="F80" s="230">
        <v>124.83333333333336</v>
      </c>
      <c r="G80" s="230">
        <v>123.76666666666671</v>
      </c>
      <c r="H80" s="230">
        <v>127.16666666666669</v>
      </c>
      <c r="I80" s="230">
        <v>128.23333333333332</v>
      </c>
      <c r="J80" s="230">
        <v>128.86666666666667</v>
      </c>
      <c r="K80" s="229">
        <v>127.6</v>
      </c>
      <c r="L80" s="229">
        <v>125.9</v>
      </c>
      <c r="M80" s="229">
        <v>91.705089999999998</v>
      </c>
      <c r="N80" s="1"/>
      <c r="O80" s="1"/>
    </row>
    <row r="81" spans="1:15" ht="12.75" customHeight="1">
      <c r="A81" s="212">
        <v>72</v>
      </c>
      <c r="B81" s="215" t="s">
        <v>251</v>
      </c>
      <c r="C81" s="229">
        <v>280.8</v>
      </c>
      <c r="D81" s="230">
        <v>280.95</v>
      </c>
      <c r="E81" s="230">
        <v>278.45</v>
      </c>
      <c r="F81" s="230">
        <v>276.10000000000002</v>
      </c>
      <c r="G81" s="230">
        <v>273.60000000000002</v>
      </c>
      <c r="H81" s="230">
        <v>283.29999999999995</v>
      </c>
      <c r="I81" s="230">
        <v>285.79999999999995</v>
      </c>
      <c r="J81" s="230">
        <v>288.14999999999992</v>
      </c>
      <c r="K81" s="229">
        <v>283.45</v>
      </c>
      <c r="L81" s="229">
        <v>278.60000000000002</v>
      </c>
      <c r="M81" s="229">
        <v>7.1608799999999997</v>
      </c>
      <c r="N81" s="1"/>
      <c r="O81" s="1"/>
    </row>
    <row r="82" spans="1:15" ht="12.75" customHeight="1">
      <c r="A82" s="212">
        <v>73</v>
      </c>
      <c r="B82" s="215" t="s">
        <v>103</v>
      </c>
      <c r="C82" s="229">
        <v>104.75</v>
      </c>
      <c r="D82" s="230">
        <v>105.11666666666667</v>
      </c>
      <c r="E82" s="230">
        <v>104.23333333333335</v>
      </c>
      <c r="F82" s="230">
        <v>103.71666666666667</v>
      </c>
      <c r="G82" s="230">
        <v>102.83333333333334</v>
      </c>
      <c r="H82" s="230">
        <v>105.63333333333335</v>
      </c>
      <c r="I82" s="230">
        <v>106.51666666666668</v>
      </c>
      <c r="J82" s="230">
        <v>107.03333333333336</v>
      </c>
      <c r="K82" s="229">
        <v>106</v>
      </c>
      <c r="L82" s="229">
        <v>104.6</v>
      </c>
      <c r="M82" s="229">
        <v>74.337620000000001</v>
      </c>
      <c r="N82" s="1"/>
      <c r="O82" s="1"/>
    </row>
    <row r="83" spans="1:15" ht="12.75" customHeight="1">
      <c r="A83" s="212">
        <v>74</v>
      </c>
      <c r="B83" s="215" t="s">
        <v>252</v>
      </c>
      <c r="C83" s="229">
        <v>951.85</v>
      </c>
      <c r="D83" s="230">
        <v>952.6</v>
      </c>
      <c r="E83" s="230">
        <v>942.40000000000009</v>
      </c>
      <c r="F83" s="230">
        <v>932.95</v>
      </c>
      <c r="G83" s="230">
        <v>922.75000000000011</v>
      </c>
      <c r="H83" s="230">
        <v>962.05000000000007</v>
      </c>
      <c r="I83" s="230">
        <v>972.25000000000011</v>
      </c>
      <c r="J83" s="230">
        <v>981.7</v>
      </c>
      <c r="K83" s="229">
        <v>962.8</v>
      </c>
      <c r="L83" s="229">
        <v>943.15</v>
      </c>
      <c r="M83" s="229">
        <v>4.3280399999999997</v>
      </c>
      <c r="N83" s="1"/>
      <c r="O83" s="1"/>
    </row>
    <row r="84" spans="1:15" ht="12.75" customHeight="1">
      <c r="A84" s="212">
        <v>75</v>
      </c>
      <c r="B84" s="215" t="s">
        <v>107</v>
      </c>
      <c r="C84" s="229">
        <v>1057.95</v>
      </c>
      <c r="D84" s="230">
        <v>1060.8666666666668</v>
      </c>
      <c r="E84" s="230">
        <v>1046.8333333333335</v>
      </c>
      <c r="F84" s="230">
        <v>1035.7166666666667</v>
      </c>
      <c r="G84" s="230">
        <v>1021.6833333333334</v>
      </c>
      <c r="H84" s="230">
        <v>1071.9833333333336</v>
      </c>
      <c r="I84" s="230">
        <v>1086.0166666666669</v>
      </c>
      <c r="J84" s="230">
        <v>1097.1333333333337</v>
      </c>
      <c r="K84" s="229">
        <v>1074.9000000000001</v>
      </c>
      <c r="L84" s="229">
        <v>1049.75</v>
      </c>
      <c r="M84" s="229">
        <v>7.8981599999999998</v>
      </c>
      <c r="N84" s="1"/>
      <c r="O84" s="1"/>
    </row>
    <row r="85" spans="1:15" ht="12.75" customHeight="1">
      <c r="A85" s="212">
        <v>76</v>
      </c>
      <c r="B85" s="215" t="s">
        <v>108</v>
      </c>
      <c r="C85" s="229">
        <v>1424.7</v>
      </c>
      <c r="D85" s="230">
        <v>1427.0166666666664</v>
      </c>
      <c r="E85" s="230">
        <v>1402.7833333333328</v>
      </c>
      <c r="F85" s="230">
        <v>1380.8666666666663</v>
      </c>
      <c r="G85" s="230">
        <v>1356.6333333333328</v>
      </c>
      <c r="H85" s="230">
        <v>1448.9333333333329</v>
      </c>
      <c r="I85" s="230">
        <v>1473.1666666666665</v>
      </c>
      <c r="J85" s="230">
        <v>1495.083333333333</v>
      </c>
      <c r="K85" s="229">
        <v>1451.25</v>
      </c>
      <c r="L85" s="229">
        <v>1405.1</v>
      </c>
      <c r="M85" s="229">
        <v>5.2625200000000003</v>
      </c>
      <c r="N85" s="1"/>
      <c r="O85" s="1"/>
    </row>
    <row r="86" spans="1:15" ht="12.75" customHeight="1">
      <c r="A86" s="212">
        <v>77</v>
      </c>
      <c r="B86" s="215" t="s">
        <v>110</v>
      </c>
      <c r="C86" s="229">
        <v>1711.95</v>
      </c>
      <c r="D86" s="230">
        <v>1732.3500000000001</v>
      </c>
      <c r="E86" s="230">
        <v>1688.5500000000002</v>
      </c>
      <c r="F86" s="230">
        <v>1665.15</v>
      </c>
      <c r="G86" s="230">
        <v>1621.3500000000001</v>
      </c>
      <c r="H86" s="230">
        <v>1755.7500000000002</v>
      </c>
      <c r="I86" s="230">
        <v>1799.55</v>
      </c>
      <c r="J86" s="230">
        <v>1822.9500000000003</v>
      </c>
      <c r="K86" s="229">
        <v>1776.15</v>
      </c>
      <c r="L86" s="229">
        <v>1708.95</v>
      </c>
      <c r="M86" s="229">
        <v>7.4321799999999998</v>
      </c>
      <c r="N86" s="1"/>
      <c r="O86" s="1"/>
    </row>
    <row r="87" spans="1:15" ht="12.75" customHeight="1">
      <c r="A87" s="212">
        <v>78</v>
      </c>
      <c r="B87" s="215" t="s">
        <v>111</v>
      </c>
      <c r="C87" s="229">
        <v>479</v>
      </c>
      <c r="D87" s="230">
        <v>479.84999999999997</v>
      </c>
      <c r="E87" s="230">
        <v>474.04999999999995</v>
      </c>
      <c r="F87" s="230">
        <v>469.09999999999997</v>
      </c>
      <c r="G87" s="230">
        <v>463.29999999999995</v>
      </c>
      <c r="H87" s="230">
        <v>484.79999999999995</v>
      </c>
      <c r="I87" s="230">
        <v>490.6</v>
      </c>
      <c r="J87" s="230">
        <v>495.54999999999995</v>
      </c>
      <c r="K87" s="229">
        <v>485.65</v>
      </c>
      <c r="L87" s="229">
        <v>474.9</v>
      </c>
      <c r="M87" s="229">
        <v>10.13214</v>
      </c>
      <c r="N87" s="1"/>
      <c r="O87" s="1"/>
    </row>
    <row r="88" spans="1:15" ht="12.75" customHeight="1">
      <c r="A88" s="212">
        <v>79</v>
      </c>
      <c r="B88" s="215" t="s">
        <v>255</v>
      </c>
      <c r="C88" s="229">
        <v>294.8</v>
      </c>
      <c r="D88" s="230">
        <v>294.66666666666669</v>
      </c>
      <c r="E88" s="230">
        <v>291.33333333333337</v>
      </c>
      <c r="F88" s="230">
        <v>287.86666666666667</v>
      </c>
      <c r="G88" s="230">
        <v>284.53333333333336</v>
      </c>
      <c r="H88" s="230">
        <v>298.13333333333338</v>
      </c>
      <c r="I88" s="230">
        <v>301.46666666666675</v>
      </c>
      <c r="J88" s="230">
        <v>304.93333333333339</v>
      </c>
      <c r="K88" s="229">
        <v>298</v>
      </c>
      <c r="L88" s="229">
        <v>291.2</v>
      </c>
      <c r="M88" s="229">
        <v>3.74878</v>
      </c>
      <c r="N88" s="1"/>
      <c r="O88" s="1"/>
    </row>
    <row r="89" spans="1:15" ht="12.75" customHeight="1">
      <c r="A89" s="212">
        <v>80</v>
      </c>
      <c r="B89" s="215" t="s">
        <v>113</v>
      </c>
      <c r="C89" s="229">
        <v>1126.75</v>
      </c>
      <c r="D89" s="230">
        <v>1125.4333333333334</v>
      </c>
      <c r="E89" s="230">
        <v>1119.6166666666668</v>
      </c>
      <c r="F89" s="230">
        <v>1112.4833333333333</v>
      </c>
      <c r="G89" s="230">
        <v>1106.6666666666667</v>
      </c>
      <c r="H89" s="230">
        <v>1132.5666666666668</v>
      </c>
      <c r="I89" s="230">
        <v>1138.3833333333334</v>
      </c>
      <c r="J89" s="230">
        <v>1145.5166666666669</v>
      </c>
      <c r="K89" s="229">
        <v>1131.25</v>
      </c>
      <c r="L89" s="229">
        <v>1118.3</v>
      </c>
      <c r="M89" s="229">
        <v>13.852180000000001</v>
      </c>
      <c r="N89" s="1"/>
      <c r="O89" s="1"/>
    </row>
    <row r="90" spans="1:15" ht="12.75" customHeight="1">
      <c r="A90" s="212">
        <v>81</v>
      </c>
      <c r="B90" s="215" t="s">
        <v>115</v>
      </c>
      <c r="C90" s="229">
        <v>1993.65</v>
      </c>
      <c r="D90" s="230">
        <v>1996.25</v>
      </c>
      <c r="E90" s="230">
        <v>1982.5</v>
      </c>
      <c r="F90" s="230">
        <v>1971.35</v>
      </c>
      <c r="G90" s="230">
        <v>1957.6</v>
      </c>
      <c r="H90" s="230">
        <v>2007.4</v>
      </c>
      <c r="I90" s="230">
        <v>2021.15</v>
      </c>
      <c r="J90" s="230">
        <v>2032.3000000000002</v>
      </c>
      <c r="K90" s="229">
        <v>2010</v>
      </c>
      <c r="L90" s="229">
        <v>1985.1</v>
      </c>
      <c r="M90" s="229">
        <v>5.1929400000000001</v>
      </c>
      <c r="N90" s="1"/>
      <c r="O90" s="1"/>
    </row>
    <row r="91" spans="1:15" ht="12.75" customHeight="1">
      <c r="A91" s="212">
        <v>82</v>
      </c>
      <c r="B91" s="215" t="s">
        <v>116</v>
      </c>
      <c r="C91" s="229">
        <v>1608.7</v>
      </c>
      <c r="D91" s="230">
        <v>1612.6499999999999</v>
      </c>
      <c r="E91" s="230">
        <v>1599.2999999999997</v>
      </c>
      <c r="F91" s="230">
        <v>1589.8999999999999</v>
      </c>
      <c r="G91" s="230">
        <v>1576.5499999999997</v>
      </c>
      <c r="H91" s="230">
        <v>1622.0499999999997</v>
      </c>
      <c r="I91" s="230">
        <v>1635.3999999999996</v>
      </c>
      <c r="J91" s="230">
        <v>1644.7999999999997</v>
      </c>
      <c r="K91" s="229">
        <v>1626</v>
      </c>
      <c r="L91" s="229">
        <v>1603.25</v>
      </c>
      <c r="M91" s="229">
        <v>186.97761</v>
      </c>
      <c r="N91" s="1"/>
      <c r="O91" s="1"/>
    </row>
    <row r="92" spans="1:15" ht="12.75" customHeight="1">
      <c r="A92" s="212">
        <v>83</v>
      </c>
      <c r="B92" s="215" t="s">
        <v>117</v>
      </c>
      <c r="C92" s="229">
        <v>593.9</v>
      </c>
      <c r="D92" s="230">
        <v>593.69999999999993</v>
      </c>
      <c r="E92" s="230">
        <v>589.99999999999989</v>
      </c>
      <c r="F92" s="230">
        <v>586.09999999999991</v>
      </c>
      <c r="G92" s="230">
        <v>582.39999999999986</v>
      </c>
      <c r="H92" s="230">
        <v>597.59999999999991</v>
      </c>
      <c r="I92" s="230">
        <v>601.29999999999995</v>
      </c>
      <c r="J92" s="230">
        <v>605.19999999999993</v>
      </c>
      <c r="K92" s="229">
        <v>597.4</v>
      </c>
      <c r="L92" s="229">
        <v>589.79999999999995</v>
      </c>
      <c r="M92" s="229">
        <v>16.759070000000001</v>
      </c>
      <c r="N92" s="1"/>
      <c r="O92" s="1"/>
    </row>
    <row r="93" spans="1:15" ht="12.75" customHeight="1">
      <c r="A93" s="212">
        <v>84</v>
      </c>
      <c r="B93" s="215" t="s">
        <v>112</v>
      </c>
      <c r="C93" s="229">
        <v>1355.45</v>
      </c>
      <c r="D93" s="230">
        <v>1354.5</v>
      </c>
      <c r="E93" s="230">
        <v>1341.95</v>
      </c>
      <c r="F93" s="230">
        <v>1328.45</v>
      </c>
      <c r="G93" s="230">
        <v>1315.9</v>
      </c>
      <c r="H93" s="230">
        <v>1368</v>
      </c>
      <c r="I93" s="230">
        <v>1380.5500000000002</v>
      </c>
      <c r="J93" s="230">
        <v>1394.05</v>
      </c>
      <c r="K93" s="229">
        <v>1367.05</v>
      </c>
      <c r="L93" s="229">
        <v>1341</v>
      </c>
      <c r="M93" s="229">
        <v>8.1075700000000008</v>
      </c>
      <c r="N93" s="1"/>
      <c r="O93" s="1"/>
    </row>
    <row r="94" spans="1:15" ht="12.75" customHeight="1">
      <c r="A94" s="212">
        <v>85</v>
      </c>
      <c r="B94" s="215" t="s">
        <v>118</v>
      </c>
      <c r="C94" s="229">
        <v>2964.8</v>
      </c>
      <c r="D94" s="230">
        <v>2979.6666666666665</v>
      </c>
      <c r="E94" s="230">
        <v>2933.333333333333</v>
      </c>
      <c r="F94" s="230">
        <v>2901.8666666666663</v>
      </c>
      <c r="G94" s="230">
        <v>2855.5333333333328</v>
      </c>
      <c r="H94" s="230">
        <v>3011.1333333333332</v>
      </c>
      <c r="I94" s="230">
        <v>3057.4666666666662</v>
      </c>
      <c r="J94" s="230">
        <v>3088.9333333333334</v>
      </c>
      <c r="K94" s="229">
        <v>3026</v>
      </c>
      <c r="L94" s="229">
        <v>2948.2</v>
      </c>
      <c r="M94" s="229">
        <v>11.500170000000001</v>
      </c>
      <c r="N94" s="1"/>
      <c r="O94" s="1"/>
    </row>
    <row r="95" spans="1:15" ht="12.75" customHeight="1">
      <c r="A95" s="212">
        <v>86</v>
      </c>
      <c r="B95" s="215" t="s">
        <v>120</v>
      </c>
      <c r="C95" s="229">
        <v>418.25</v>
      </c>
      <c r="D95" s="230">
        <v>420.55</v>
      </c>
      <c r="E95" s="230">
        <v>415.40000000000003</v>
      </c>
      <c r="F95" s="230">
        <v>412.55</v>
      </c>
      <c r="G95" s="230">
        <v>407.40000000000003</v>
      </c>
      <c r="H95" s="230">
        <v>423.40000000000003</v>
      </c>
      <c r="I95" s="230">
        <v>428.55</v>
      </c>
      <c r="J95" s="230">
        <v>431.40000000000003</v>
      </c>
      <c r="K95" s="229">
        <v>425.7</v>
      </c>
      <c r="L95" s="229">
        <v>417.7</v>
      </c>
      <c r="M95" s="229">
        <v>55.710230000000003</v>
      </c>
      <c r="N95" s="1"/>
      <c r="O95" s="1"/>
    </row>
    <row r="96" spans="1:15" ht="12.75" customHeight="1">
      <c r="A96" s="212">
        <v>87</v>
      </c>
      <c r="B96" s="215" t="s">
        <v>256</v>
      </c>
      <c r="C96" s="229">
        <v>3527.4</v>
      </c>
      <c r="D96" s="230">
        <v>3517.3166666666671</v>
      </c>
      <c r="E96" s="230">
        <v>3487.0833333333339</v>
      </c>
      <c r="F96" s="230">
        <v>3446.7666666666669</v>
      </c>
      <c r="G96" s="230">
        <v>3416.5333333333338</v>
      </c>
      <c r="H96" s="230">
        <v>3557.6333333333341</v>
      </c>
      <c r="I96" s="230">
        <v>3587.8666666666668</v>
      </c>
      <c r="J96" s="230">
        <v>3628.1833333333343</v>
      </c>
      <c r="K96" s="229">
        <v>3547.55</v>
      </c>
      <c r="L96" s="229">
        <v>3477</v>
      </c>
      <c r="M96" s="229">
        <v>16.553830000000001</v>
      </c>
      <c r="N96" s="1"/>
      <c r="O96" s="1"/>
    </row>
    <row r="97" spans="1:15" ht="12.75" customHeight="1">
      <c r="A97" s="212">
        <v>88</v>
      </c>
      <c r="B97" s="215" t="s">
        <v>121</v>
      </c>
      <c r="C97" s="229">
        <v>265.89999999999998</v>
      </c>
      <c r="D97" s="230">
        <v>267.8</v>
      </c>
      <c r="E97" s="230">
        <v>263.10000000000002</v>
      </c>
      <c r="F97" s="230">
        <v>260.3</v>
      </c>
      <c r="G97" s="230">
        <v>255.60000000000002</v>
      </c>
      <c r="H97" s="230">
        <v>270.60000000000002</v>
      </c>
      <c r="I97" s="230">
        <v>275.29999999999995</v>
      </c>
      <c r="J97" s="230">
        <v>278.10000000000002</v>
      </c>
      <c r="K97" s="229">
        <v>272.5</v>
      </c>
      <c r="L97" s="229">
        <v>265</v>
      </c>
      <c r="M97" s="229">
        <v>79.328879999999998</v>
      </c>
      <c r="N97" s="1"/>
      <c r="O97" s="1"/>
    </row>
    <row r="98" spans="1:15" ht="12.75" customHeight="1">
      <c r="A98" s="212">
        <v>89</v>
      </c>
      <c r="B98" s="215" t="s">
        <v>122</v>
      </c>
      <c r="C98" s="229">
        <v>2679.9</v>
      </c>
      <c r="D98" s="230">
        <v>2692.1166666666668</v>
      </c>
      <c r="E98" s="230">
        <v>2662.6833333333334</v>
      </c>
      <c r="F98" s="230">
        <v>2645.4666666666667</v>
      </c>
      <c r="G98" s="230">
        <v>2616.0333333333333</v>
      </c>
      <c r="H98" s="230">
        <v>2709.3333333333335</v>
      </c>
      <c r="I98" s="230">
        <v>2738.7666666666669</v>
      </c>
      <c r="J98" s="230">
        <v>2755.9833333333336</v>
      </c>
      <c r="K98" s="229">
        <v>2721.55</v>
      </c>
      <c r="L98" s="229">
        <v>2674.9</v>
      </c>
      <c r="M98" s="229">
        <v>9.23536</v>
      </c>
      <c r="N98" s="1"/>
      <c r="O98" s="1"/>
    </row>
    <row r="99" spans="1:15" ht="12.75" customHeight="1">
      <c r="A99" s="212">
        <v>90</v>
      </c>
      <c r="B99" s="215" t="s">
        <v>257</v>
      </c>
      <c r="C99" s="229">
        <v>304.2</v>
      </c>
      <c r="D99" s="230">
        <v>304.76666666666671</v>
      </c>
      <c r="E99" s="230">
        <v>303.03333333333342</v>
      </c>
      <c r="F99" s="230">
        <v>301.86666666666673</v>
      </c>
      <c r="G99" s="230">
        <v>300.13333333333344</v>
      </c>
      <c r="H99" s="230">
        <v>305.93333333333339</v>
      </c>
      <c r="I99" s="230">
        <v>307.66666666666663</v>
      </c>
      <c r="J99" s="230">
        <v>308.83333333333337</v>
      </c>
      <c r="K99" s="229">
        <v>306.5</v>
      </c>
      <c r="L99" s="229">
        <v>303.60000000000002</v>
      </c>
      <c r="M99" s="229">
        <v>7.1268099999999999</v>
      </c>
      <c r="N99" s="1"/>
      <c r="O99" s="1"/>
    </row>
    <row r="100" spans="1:15" ht="12.75" customHeight="1">
      <c r="A100" s="212">
        <v>91</v>
      </c>
      <c r="B100" s="215" t="s">
        <v>372</v>
      </c>
      <c r="C100" s="229">
        <v>41016.199999999997</v>
      </c>
      <c r="D100" s="230">
        <v>40938.716666666667</v>
      </c>
      <c r="E100" s="230">
        <v>40727.483333333337</v>
      </c>
      <c r="F100" s="230">
        <v>40438.76666666667</v>
      </c>
      <c r="G100" s="230">
        <v>40227.53333333334</v>
      </c>
      <c r="H100" s="230">
        <v>41227.433333333334</v>
      </c>
      <c r="I100" s="230">
        <v>41438.666666666657</v>
      </c>
      <c r="J100" s="230">
        <v>41727.383333333331</v>
      </c>
      <c r="K100" s="229">
        <v>41149.949999999997</v>
      </c>
      <c r="L100" s="229">
        <v>40650</v>
      </c>
      <c r="M100" s="229">
        <v>3.347E-2</v>
      </c>
      <c r="N100" s="1"/>
      <c r="O100" s="1"/>
    </row>
    <row r="101" spans="1:15" ht="12.75" customHeight="1">
      <c r="A101" s="212">
        <v>92</v>
      </c>
      <c r="B101" s="215" t="s">
        <v>114</v>
      </c>
      <c r="C101" s="229">
        <v>2653.8</v>
      </c>
      <c r="D101" s="230">
        <v>2655.9666666666667</v>
      </c>
      <c r="E101" s="230">
        <v>2633.9333333333334</v>
      </c>
      <c r="F101" s="230">
        <v>2614.0666666666666</v>
      </c>
      <c r="G101" s="230">
        <v>2592.0333333333333</v>
      </c>
      <c r="H101" s="230">
        <v>2675.8333333333335</v>
      </c>
      <c r="I101" s="230">
        <v>2697.8666666666672</v>
      </c>
      <c r="J101" s="230">
        <v>2717.7333333333336</v>
      </c>
      <c r="K101" s="229">
        <v>2678</v>
      </c>
      <c r="L101" s="229">
        <v>2636.1</v>
      </c>
      <c r="M101" s="229">
        <v>20.72748</v>
      </c>
      <c r="N101" s="1"/>
      <c r="O101" s="1"/>
    </row>
    <row r="102" spans="1:15" ht="12.75" customHeight="1">
      <c r="A102" s="212">
        <v>93</v>
      </c>
      <c r="B102" s="215" t="s">
        <v>124</v>
      </c>
      <c r="C102" s="229">
        <v>937.9</v>
      </c>
      <c r="D102" s="230">
        <v>941.20000000000016</v>
      </c>
      <c r="E102" s="230">
        <v>931.90000000000032</v>
      </c>
      <c r="F102" s="230">
        <v>925.9000000000002</v>
      </c>
      <c r="G102" s="230">
        <v>916.60000000000036</v>
      </c>
      <c r="H102" s="230">
        <v>947.20000000000027</v>
      </c>
      <c r="I102" s="230">
        <v>956.50000000000023</v>
      </c>
      <c r="J102" s="230">
        <v>962.50000000000023</v>
      </c>
      <c r="K102" s="229">
        <v>950.5</v>
      </c>
      <c r="L102" s="229">
        <v>935.2</v>
      </c>
      <c r="M102" s="229">
        <v>176.0814</v>
      </c>
      <c r="N102" s="1"/>
      <c r="O102" s="1"/>
    </row>
    <row r="103" spans="1:15" ht="12.75" customHeight="1">
      <c r="A103" s="212">
        <v>94</v>
      </c>
      <c r="B103" s="215" t="s">
        <v>125</v>
      </c>
      <c r="C103" s="229">
        <v>1252.6500000000001</v>
      </c>
      <c r="D103" s="230">
        <v>1256.45</v>
      </c>
      <c r="E103" s="230">
        <v>1245.9000000000001</v>
      </c>
      <c r="F103" s="230">
        <v>1239.1500000000001</v>
      </c>
      <c r="G103" s="230">
        <v>1228.6000000000001</v>
      </c>
      <c r="H103" s="230">
        <v>1263.2</v>
      </c>
      <c r="I103" s="230">
        <v>1273.7499999999998</v>
      </c>
      <c r="J103" s="230">
        <v>1280.5</v>
      </c>
      <c r="K103" s="229">
        <v>1267</v>
      </c>
      <c r="L103" s="229">
        <v>1249.7</v>
      </c>
      <c r="M103" s="229">
        <v>3.4261200000000001</v>
      </c>
      <c r="N103" s="1"/>
      <c r="O103" s="1"/>
    </row>
    <row r="104" spans="1:15" ht="12.75" customHeight="1">
      <c r="A104" s="212">
        <v>95</v>
      </c>
      <c r="B104" s="215" t="s">
        <v>126</v>
      </c>
      <c r="C104" s="229">
        <v>512.79999999999995</v>
      </c>
      <c r="D104" s="230">
        <v>510.73333333333329</v>
      </c>
      <c r="E104" s="230">
        <v>504.91666666666663</v>
      </c>
      <c r="F104" s="230">
        <v>497.03333333333336</v>
      </c>
      <c r="G104" s="230">
        <v>491.2166666666667</v>
      </c>
      <c r="H104" s="230">
        <v>518.61666666666656</v>
      </c>
      <c r="I104" s="230">
        <v>524.43333333333328</v>
      </c>
      <c r="J104" s="230">
        <v>532.31666666666649</v>
      </c>
      <c r="K104" s="229">
        <v>516.54999999999995</v>
      </c>
      <c r="L104" s="229">
        <v>502.85</v>
      </c>
      <c r="M104" s="229">
        <v>26.75656</v>
      </c>
      <c r="N104" s="1"/>
      <c r="O104" s="1"/>
    </row>
    <row r="105" spans="1:15" ht="12.75" customHeight="1">
      <c r="A105" s="212">
        <v>96</v>
      </c>
      <c r="B105" s="215" t="s">
        <v>258</v>
      </c>
      <c r="C105" s="229">
        <v>524.5</v>
      </c>
      <c r="D105" s="230">
        <v>529.4666666666667</v>
      </c>
      <c r="E105" s="230">
        <v>517.03333333333342</v>
      </c>
      <c r="F105" s="230">
        <v>509.56666666666672</v>
      </c>
      <c r="G105" s="230">
        <v>497.13333333333344</v>
      </c>
      <c r="H105" s="230">
        <v>536.93333333333339</v>
      </c>
      <c r="I105" s="230">
        <v>549.36666666666679</v>
      </c>
      <c r="J105" s="230">
        <v>556.83333333333337</v>
      </c>
      <c r="K105" s="229">
        <v>541.9</v>
      </c>
      <c r="L105" s="229">
        <v>522</v>
      </c>
      <c r="M105" s="229">
        <v>2.6743800000000002</v>
      </c>
      <c r="N105" s="1"/>
      <c r="O105" s="1"/>
    </row>
    <row r="106" spans="1:15" ht="12.75" customHeight="1">
      <c r="A106" s="212">
        <v>97</v>
      </c>
      <c r="B106" s="215" t="s">
        <v>128</v>
      </c>
      <c r="C106" s="229">
        <v>72.2</v>
      </c>
      <c r="D106" s="230">
        <v>72.716666666666683</v>
      </c>
      <c r="E106" s="230">
        <v>71.53333333333336</v>
      </c>
      <c r="F106" s="230">
        <v>70.866666666666674</v>
      </c>
      <c r="G106" s="230">
        <v>69.683333333333351</v>
      </c>
      <c r="H106" s="230">
        <v>73.383333333333368</v>
      </c>
      <c r="I106" s="230">
        <v>74.566666666666677</v>
      </c>
      <c r="J106" s="230">
        <v>75.233333333333377</v>
      </c>
      <c r="K106" s="229">
        <v>73.900000000000006</v>
      </c>
      <c r="L106" s="229">
        <v>72.05</v>
      </c>
      <c r="M106" s="229">
        <v>287.57808999999997</v>
      </c>
      <c r="N106" s="1"/>
      <c r="O106" s="1"/>
    </row>
    <row r="107" spans="1:15" ht="12.75" customHeight="1">
      <c r="A107" s="212">
        <v>98</v>
      </c>
      <c r="B107" s="215" t="s">
        <v>137</v>
      </c>
      <c r="C107" s="229">
        <v>442.9</v>
      </c>
      <c r="D107" s="230">
        <v>443.51666666666665</v>
      </c>
      <c r="E107" s="230">
        <v>441.2833333333333</v>
      </c>
      <c r="F107" s="230">
        <v>439.66666666666663</v>
      </c>
      <c r="G107" s="230">
        <v>437.43333333333328</v>
      </c>
      <c r="H107" s="230">
        <v>445.13333333333333</v>
      </c>
      <c r="I107" s="230">
        <v>447.36666666666667</v>
      </c>
      <c r="J107" s="230">
        <v>448.98333333333335</v>
      </c>
      <c r="K107" s="229">
        <v>445.75</v>
      </c>
      <c r="L107" s="229">
        <v>441.9</v>
      </c>
      <c r="M107" s="229">
        <v>70.244240000000005</v>
      </c>
      <c r="N107" s="1"/>
      <c r="O107" s="1"/>
    </row>
    <row r="108" spans="1:15" ht="12.75" customHeight="1">
      <c r="A108" s="212">
        <v>99</v>
      </c>
      <c r="B108" s="215" t="s">
        <v>259</v>
      </c>
      <c r="C108" s="229">
        <v>5537.05</v>
      </c>
      <c r="D108" s="230">
        <v>5577.9833333333336</v>
      </c>
      <c r="E108" s="230">
        <v>5477.1166666666668</v>
      </c>
      <c r="F108" s="230">
        <v>5417.1833333333334</v>
      </c>
      <c r="G108" s="230">
        <v>5316.3166666666666</v>
      </c>
      <c r="H108" s="230">
        <v>5637.916666666667</v>
      </c>
      <c r="I108" s="230">
        <v>5738.7833333333338</v>
      </c>
      <c r="J108" s="230">
        <v>5798.7166666666672</v>
      </c>
      <c r="K108" s="229">
        <v>5678.85</v>
      </c>
      <c r="L108" s="229">
        <v>5518.05</v>
      </c>
      <c r="M108" s="229">
        <v>0.70289000000000001</v>
      </c>
      <c r="N108" s="1"/>
      <c r="O108" s="1"/>
    </row>
    <row r="109" spans="1:15" ht="12.75" customHeight="1">
      <c r="A109" s="212">
        <v>100</v>
      </c>
      <c r="B109" s="215" t="s">
        <v>384</v>
      </c>
      <c r="C109" s="229">
        <v>283.7</v>
      </c>
      <c r="D109" s="230">
        <v>283.3</v>
      </c>
      <c r="E109" s="230">
        <v>281.90000000000003</v>
      </c>
      <c r="F109" s="230">
        <v>280.10000000000002</v>
      </c>
      <c r="G109" s="230">
        <v>278.70000000000005</v>
      </c>
      <c r="H109" s="230">
        <v>285.10000000000002</v>
      </c>
      <c r="I109" s="230">
        <v>286.5</v>
      </c>
      <c r="J109" s="230">
        <v>288.3</v>
      </c>
      <c r="K109" s="229">
        <v>284.7</v>
      </c>
      <c r="L109" s="229">
        <v>281.5</v>
      </c>
      <c r="M109" s="229">
        <v>9.8020300000000002</v>
      </c>
      <c r="N109" s="1"/>
      <c r="O109" s="1"/>
    </row>
    <row r="110" spans="1:15" ht="12.75" customHeight="1">
      <c r="A110" s="212">
        <v>101</v>
      </c>
      <c r="B110" s="215" t="s">
        <v>385</v>
      </c>
      <c r="C110" s="229">
        <v>136.44999999999999</v>
      </c>
      <c r="D110" s="230">
        <v>140.91666666666666</v>
      </c>
      <c r="E110" s="230">
        <v>130.88333333333333</v>
      </c>
      <c r="F110" s="230">
        <v>125.31666666666666</v>
      </c>
      <c r="G110" s="230">
        <v>115.28333333333333</v>
      </c>
      <c r="H110" s="230">
        <v>146.48333333333332</v>
      </c>
      <c r="I110" s="230">
        <v>156.51666666666668</v>
      </c>
      <c r="J110" s="230">
        <v>162.08333333333331</v>
      </c>
      <c r="K110" s="229">
        <v>150.94999999999999</v>
      </c>
      <c r="L110" s="229">
        <v>135.35</v>
      </c>
      <c r="M110" s="229">
        <v>240.10073</v>
      </c>
      <c r="N110" s="1"/>
      <c r="O110" s="1"/>
    </row>
    <row r="111" spans="1:15" ht="12.75" customHeight="1">
      <c r="A111" s="212">
        <v>102</v>
      </c>
      <c r="B111" s="215" t="s">
        <v>130</v>
      </c>
      <c r="C111" s="229">
        <v>380.8</v>
      </c>
      <c r="D111" s="230">
        <v>386.4666666666667</v>
      </c>
      <c r="E111" s="230">
        <v>374.33333333333337</v>
      </c>
      <c r="F111" s="230">
        <v>367.86666666666667</v>
      </c>
      <c r="G111" s="230">
        <v>355.73333333333335</v>
      </c>
      <c r="H111" s="230">
        <v>392.93333333333339</v>
      </c>
      <c r="I111" s="230">
        <v>405.06666666666672</v>
      </c>
      <c r="J111" s="230">
        <v>411.53333333333342</v>
      </c>
      <c r="K111" s="229">
        <v>398.6</v>
      </c>
      <c r="L111" s="229">
        <v>380</v>
      </c>
      <c r="M111" s="229">
        <v>49.466709999999999</v>
      </c>
      <c r="N111" s="1"/>
      <c r="O111" s="1"/>
    </row>
    <row r="112" spans="1:15" ht="12.75" customHeight="1">
      <c r="A112" s="212">
        <v>103</v>
      </c>
      <c r="B112" s="215" t="s">
        <v>135</v>
      </c>
      <c r="C112" s="229">
        <v>90.05</v>
      </c>
      <c r="D112" s="230">
        <v>90.199999999999989</v>
      </c>
      <c r="E112" s="230">
        <v>89.549999999999983</v>
      </c>
      <c r="F112" s="230">
        <v>89.05</v>
      </c>
      <c r="G112" s="230">
        <v>88.399999999999991</v>
      </c>
      <c r="H112" s="230">
        <v>90.699999999999974</v>
      </c>
      <c r="I112" s="230">
        <v>91.34999999999998</v>
      </c>
      <c r="J112" s="230">
        <v>91.849999999999966</v>
      </c>
      <c r="K112" s="229">
        <v>90.85</v>
      </c>
      <c r="L112" s="229">
        <v>89.7</v>
      </c>
      <c r="M112" s="229">
        <v>108.09054999999999</v>
      </c>
      <c r="N112" s="1"/>
      <c r="O112" s="1"/>
    </row>
    <row r="113" spans="1:15" ht="12.75" customHeight="1">
      <c r="A113" s="212">
        <v>104</v>
      </c>
      <c r="B113" s="215" t="s">
        <v>136</v>
      </c>
      <c r="C113" s="229">
        <v>644</v>
      </c>
      <c r="D113" s="230">
        <v>648.06666666666661</v>
      </c>
      <c r="E113" s="230">
        <v>638.33333333333326</v>
      </c>
      <c r="F113" s="230">
        <v>632.66666666666663</v>
      </c>
      <c r="G113" s="230">
        <v>622.93333333333328</v>
      </c>
      <c r="H113" s="230">
        <v>653.73333333333323</v>
      </c>
      <c r="I113" s="230">
        <v>663.46666666666658</v>
      </c>
      <c r="J113" s="230">
        <v>669.13333333333321</v>
      </c>
      <c r="K113" s="229">
        <v>657.8</v>
      </c>
      <c r="L113" s="229">
        <v>642.4</v>
      </c>
      <c r="M113" s="229">
        <v>12.240830000000001</v>
      </c>
      <c r="N113" s="1"/>
      <c r="O113" s="1"/>
    </row>
    <row r="114" spans="1:15" ht="12.75" customHeight="1">
      <c r="A114" s="212">
        <v>105</v>
      </c>
      <c r="B114" s="215" t="s">
        <v>129</v>
      </c>
      <c r="C114" s="229">
        <v>462.3</v>
      </c>
      <c r="D114" s="230">
        <v>464.88333333333338</v>
      </c>
      <c r="E114" s="230">
        <v>458.81666666666678</v>
      </c>
      <c r="F114" s="230">
        <v>455.33333333333337</v>
      </c>
      <c r="G114" s="230">
        <v>449.26666666666677</v>
      </c>
      <c r="H114" s="230">
        <v>468.36666666666679</v>
      </c>
      <c r="I114" s="230">
        <v>474.43333333333339</v>
      </c>
      <c r="J114" s="230">
        <v>477.9166666666668</v>
      </c>
      <c r="K114" s="229">
        <v>470.95</v>
      </c>
      <c r="L114" s="229">
        <v>461.4</v>
      </c>
      <c r="M114" s="229">
        <v>10.269080000000001</v>
      </c>
      <c r="N114" s="1"/>
      <c r="O114" s="1"/>
    </row>
    <row r="115" spans="1:15" ht="12.75" customHeight="1">
      <c r="A115" s="212">
        <v>106</v>
      </c>
      <c r="B115" s="215" t="s">
        <v>133</v>
      </c>
      <c r="C115" s="229">
        <v>157.25</v>
      </c>
      <c r="D115" s="230">
        <v>158.9</v>
      </c>
      <c r="E115" s="230">
        <v>154.9</v>
      </c>
      <c r="F115" s="230">
        <v>152.55000000000001</v>
      </c>
      <c r="G115" s="230">
        <v>148.55000000000001</v>
      </c>
      <c r="H115" s="230">
        <v>161.25</v>
      </c>
      <c r="I115" s="230">
        <v>165.25</v>
      </c>
      <c r="J115" s="230">
        <v>167.6</v>
      </c>
      <c r="K115" s="229">
        <v>162.9</v>
      </c>
      <c r="L115" s="229">
        <v>156.55000000000001</v>
      </c>
      <c r="M115" s="229">
        <v>91.812169999999995</v>
      </c>
      <c r="N115" s="1"/>
      <c r="O115" s="1"/>
    </row>
    <row r="116" spans="1:15" ht="12.75" customHeight="1">
      <c r="A116" s="212">
        <v>107</v>
      </c>
      <c r="B116" s="215" t="s">
        <v>132</v>
      </c>
      <c r="C116" s="229">
        <v>1303.8499999999999</v>
      </c>
      <c r="D116" s="230">
        <v>1309.25</v>
      </c>
      <c r="E116" s="230">
        <v>1294.5999999999999</v>
      </c>
      <c r="F116" s="230">
        <v>1285.3499999999999</v>
      </c>
      <c r="G116" s="230">
        <v>1270.6999999999998</v>
      </c>
      <c r="H116" s="230">
        <v>1318.5</v>
      </c>
      <c r="I116" s="230">
        <v>1333.15</v>
      </c>
      <c r="J116" s="230">
        <v>1342.4</v>
      </c>
      <c r="K116" s="229">
        <v>1323.9</v>
      </c>
      <c r="L116" s="229">
        <v>1300</v>
      </c>
      <c r="M116" s="229">
        <v>32.153120000000001</v>
      </c>
      <c r="N116" s="1"/>
      <c r="O116" s="1"/>
    </row>
    <row r="117" spans="1:15" ht="12.75" customHeight="1">
      <c r="A117" s="212">
        <v>108</v>
      </c>
      <c r="B117" s="215" t="s">
        <v>162</v>
      </c>
      <c r="C117" s="229">
        <v>4120.8999999999996</v>
      </c>
      <c r="D117" s="230">
        <v>4138.95</v>
      </c>
      <c r="E117" s="230">
        <v>4086.8499999999995</v>
      </c>
      <c r="F117" s="230">
        <v>4052.7999999999993</v>
      </c>
      <c r="G117" s="230">
        <v>4000.6999999999989</v>
      </c>
      <c r="H117" s="230">
        <v>4173</v>
      </c>
      <c r="I117" s="230">
        <v>4225.1000000000004</v>
      </c>
      <c r="J117" s="230">
        <v>4259.1500000000005</v>
      </c>
      <c r="K117" s="229">
        <v>4191.05</v>
      </c>
      <c r="L117" s="229">
        <v>4104.8999999999996</v>
      </c>
      <c r="M117" s="229">
        <v>1.8265199999999999</v>
      </c>
      <c r="N117" s="1"/>
      <c r="O117" s="1"/>
    </row>
    <row r="118" spans="1:15" ht="12.75" customHeight="1">
      <c r="A118" s="212">
        <v>109</v>
      </c>
      <c r="B118" s="215" t="s">
        <v>134</v>
      </c>
      <c r="C118" s="229">
        <v>1282.8</v>
      </c>
      <c r="D118" s="230">
        <v>1285.3</v>
      </c>
      <c r="E118" s="230">
        <v>1278.5999999999999</v>
      </c>
      <c r="F118" s="230">
        <v>1274.3999999999999</v>
      </c>
      <c r="G118" s="230">
        <v>1267.6999999999998</v>
      </c>
      <c r="H118" s="230">
        <v>1289.5</v>
      </c>
      <c r="I118" s="230">
        <v>1296.2000000000003</v>
      </c>
      <c r="J118" s="230">
        <v>1300.4000000000001</v>
      </c>
      <c r="K118" s="229">
        <v>1292</v>
      </c>
      <c r="L118" s="229">
        <v>1281.0999999999999</v>
      </c>
      <c r="M118" s="229">
        <v>50.349420000000002</v>
      </c>
      <c r="N118" s="1"/>
      <c r="O118" s="1"/>
    </row>
    <row r="119" spans="1:15" ht="12.75" customHeight="1">
      <c r="A119" s="212">
        <v>110</v>
      </c>
      <c r="B119" s="215" t="s">
        <v>131</v>
      </c>
      <c r="C119" s="229">
        <v>2447.0500000000002</v>
      </c>
      <c r="D119" s="230">
        <v>2443.7333333333336</v>
      </c>
      <c r="E119" s="230">
        <v>2418.916666666667</v>
      </c>
      <c r="F119" s="230">
        <v>2390.7833333333333</v>
      </c>
      <c r="G119" s="230">
        <v>2365.9666666666667</v>
      </c>
      <c r="H119" s="230">
        <v>2471.8666666666672</v>
      </c>
      <c r="I119" s="230">
        <v>2496.6833333333338</v>
      </c>
      <c r="J119" s="230">
        <v>2524.8166666666675</v>
      </c>
      <c r="K119" s="229">
        <v>2468.5500000000002</v>
      </c>
      <c r="L119" s="229">
        <v>2415.6</v>
      </c>
      <c r="M119" s="229">
        <v>6.2707800000000002</v>
      </c>
      <c r="N119" s="1"/>
      <c r="O119" s="1"/>
    </row>
    <row r="120" spans="1:15" ht="12.75" customHeight="1">
      <c r="A120" s="212">
        <v>111</v>
      </c>
      <c r="B120" s="215" t="s">
        <v>260</v>
      </c>
      <c r="C120" s="229">
        <v>735.8</v>
      </c>
      <c r="D120" s="230">
        <v>739.5</v>
      </c>
      <c r="E120" s="230">
        <v>727.5</v>
      </c>
      <c r="F120" s="230">
        <v>719.2</v>
      </c>
      <c r="G120" s="230">
        <v>707.2</v>
      </c>
      <c r="H120" s="230">
        <v>747.8</v>
      </c>
      <c r="I120" s="230">
        <v>759.8</v>
      </c>
      <c r="J120" s="230">
        <v>768.09999999999991</v>
      </c>
      <c r="K120" s="229">
        <v>751.5</v>
      </c>
      <c r="L120" s="229">
        <v>731.2</v>
      </c>
      <c r="M120" s="229">
        <v>4.40665</v>
      </c>
      <c r="N120" s="1"/>
      <c r="O120" s="1"/>
    </row>
    <row r="121" spans="1:15" ht="12.75" customHeight="1">
      <c r="A121" s="212">
        <v>112</v>
      </c>
      <c r="B121" s="215" t="s">
        <v>261</v>
      </c>
      <c r="C121" s="229">
        <v>264.10000000000002</v>
      </c>
      <c r="D121" s="230">
        <v>266.76666666666665</v>
      </c>
      <c r="E121" s="230">
        <v>259.63333333333333</v>
      </c>
      <c r="F121" s="230">
        <v>255.16666666666669</v>
      </c>
      <c r="G121" s="230">
        <v>248.03333333333336</v>
      </c>
      <c r="H121" s="230">
        <v>271.23333333333329</v>
      </c>
      <c r="I121" s="230">
        <v>278.36666666666662</v>
      </c>
      <c r="J121" s="230">
        <v>282.83333333333326</v>
      </c>
      <c r="K121" s="229">
        <v>273.89999999999998</v>
      </c>
      <c r="L121" s="229">
        <v>262.3</v>
      </c>
      <c r="M121" s="229">
        <v>24.499749999999999</v>
      </c>
      <c r="N121" s="1"/>
      <c r="O121" s="1"/>
    </row>
    <row r="122" spans="1:15" ht="12.75" customHeight="1">
      <c r="A122" s="212">
        <v>113</v>
      </c>
      <c r="B122" s="215" t="s">
        <v>139</v>
      </c>
      <c r="C122" s="229">
        <v>748.8</v>
      </c>
      <c r="D122" s="230">
        <v>747.0333333333333</v>
      </c>
      <c r="E122" s="230">
        <v>729.61666666666656</v>
      </c>
      <c r="F122" s="230">
        <v>710.43333333333328</v>
      </c>
      <c r="G122" s="230">
        <v>693.01666666666654</v>
      </c>
      <c r="H122" s="230">
        <v>766.21666666666658</v>
      </c>
      <c r="I122" s="230">
        <v>783.63333333333333</v>
      </c>
      <c r="J122" s="230">
        <v>802.81666666666661</v>
      </c>
      <c r="K122" s="229">
        <v>764.45</v>
      </c>
      <c r="L122" s="229">
        <v>727.85</v>
      </c>
      <c r="M122" s="229">
        <v>96.183319999999995</v>
      </c>
      <c r="N122" s="1"/>
      <c r="O122" s="1"/>
    </row>
    <row r="123" spans="1:15" ht="12.75" customHeight="1">
      <c r="A123" s="212">
        <v>114</v>
      </c>
      <c r="B123" s="215" t="s">
        <v>138</v>
      </c>
      <c r="C123" s="229">
        <v>530.15</v>
      </c>
      <c r="D123" s="230">
        <v>533.73333333333335</v>
      </c>
      <c r="E123" s="230">
        <v>525.4666666666667</v>
      </c>
      <c r="F123" s="230">
        <v>520.7833333333333</v>
      </c>
      <c r="G123" s="230">
        <v>512.51666666666665</v>
      </c>
      <c r="H123" s="230">
        <v>538.41666666666674</v>
      </c>
      <c r="I123" s="230">
        <v>546.68333333333339</v>
      </c>
      <c r="J123" s="230">
        <v>551.36666666666679</v>
      </c>
      <c r="K123" s="229">
        <v>542</v>
      </c>
      <c r="L123" s="229">
        <v>529.04999999999995</v>
      </c>
      <c r="M123" s="229">
        <v>60.765120000000003</v>
      </c>
      <c r="N123" s="1"/>
      <c r="O123" s="1"/>
    </row>
    <row r="124" spans="1:15" ht="12.75" customHeight="1">
      <c r="A124" s="212">
        <v>115</v>
      </c>
      <c r="B124" s="215" t="s">
        <v>140</v>
      </c>
      <c r="C124" s="229">
        <v>486.05</v>
      </c>
      <c r="D124" s="230">
        <v>488.84999999999997</v>
      </c>
      <c r="E124" s="230">
        <v>482.19999999999993</v>
      </c>
      <c r="F124" s="230">
        <v>478.34999999999997</v>
      </c>
      <c r="G124" s="230">
        <v>471.69999999999993</v>
      </c>
      <c r="H124" s="230">
        <v>492.69999999999993</v>
      </c>
      <c r="I124" s="230">
        <v>499.34999999999991</v>
      </c>
      <c r="J124" s="230">
        <v>503.19999999999993</v>
      </c>
      <c r="K124" s="229">
        <v>495.5</v>
      </c>
      <c r="L124" s="229">
        <v>485</v>
      </c>
      <c r="M124" s="229">
        <v>9.5449300000000008</v>
      </c>
      <c r="N124" s="1"/>
      <c r="O124" s="1"/>
    </row>
    <row r="125" spans="1:15" ht="12.75" customHeight="1">
      <c r="A125" s="212">
        <v>116</v>
      </c>
      <c r="B125" s="215" t="s">
        <v>141</v>
      </c>
      <c r="C125" s="229">
        <v>1886.5</v>
      </c>
      <c r="D125" s="230">
        <v>1900.9833333333333</v>
      </c>
      <c r="E125" s="230">
        <v>1865.0666666666666</v>
      </c>
      <c r="F125" s="230">
        <v>1843.6333333333332</v>
      </c>
      <c r="G125" s="230">
        <v>1807.7166666666665</v>
      </c>
      <c r="H125" s="230">
        <v>1922.4166666666667</v>
      </c>
      <c r="I125" s="230">
        <v>1958.3333333333333</v>
      </c>
      <c r="J125" s="230">
        <v>1979.7666666666669</v>
      </c>
      <c r="K125" s="229">
        <v>1936.9</v>
      </c>
      <c r="L125" s="229">
        <v>1879.55</v>
      </c>
      <c r="M125" s="229">
        <v>54.916139999999999</v>
      </c>
      <c r="N125" s="1"/>
      <c r="O125" s="1"/>
    </row>
    <row r="126" spans="1:15" ht="12.75" customHeight="1">
      <c r="A126" s="212">
        <v>117</v>
      </c>
      <c r="B126" s="215" t="s">
        <v>142</v>
      </c>
      <c r="C126" s="229">
        <v>105.65</v>
      </c>
      <c r="D126" s="230">
        <v>106.13333333333333</v>
      </c>
      <c r="E126" s="230">
        <v>103.96666666666665</v>
      </c>
      <c r="F126" s="230">
        <v>102.28333333333333</v>
      </c>
      <c r="G126" s="230">
        <v>100.11666666666666</v>
      </c>
      <c r="H126" s="230">
        <v>107.81666666666665</v>
      </c>
      <c r="I126" s="230">
        <v>109.98333333333333</v>
      </c>
      <c r="J126" s="230">
        <v>111.66666666666664</v>
      </c>
      <c r="K126" s="229">
        <v>108.3</v>
      </c>
      <c r="L126" s="229">
        <v>104.45</v>
      </c>
      <c r="M126" s="229">
        <v>71.981639999999999</v>
      </c>
      <c r="N126" s="1"/>
      <c r="O126" s="1"/>
    </row>
    <row r="127" spans="1:15" ht="12.75" customHeight="1">
      <c r="A127" s="212">
        <v>118</v>
      </c>
      <c r="B127" s="215" t="s">
        <v>146</v>
      </c>
      <c r="C127" s="229">
        <v>3829.1</v>
      </c>
      <c r="D127" s="230">
        <v>3844.75</v>
      </c>
      <c r="E127" s="230">
        <v>3800.5</v>
      </c>
      <c r="F127" s="230">
        <v>3771.9</v>
      </c>
      <c r="G127" s="230">
        <v>3727.65</v>
      </c>
      <c r="H127" s="230">
        <v>3873.35</v>
      </c>
      <c r="I127" s="230">
        <v>3917.6</v>
      </c>
      <c r="J127" s="230">
        <v>3946.2</v>
      </c>
      <c r="K127" s="229">
        <v>3889</v>
      </c>
      <c r="L127" s="229">
        <v>3816.15</v>
      </c>
      <c r="M127" s="229">
        <v>1.03976</v>
      </c>
      <c r="N127" s="1"/>
      <c r="O127" s="1"/>
    </row>
    <row r="128" spans="1:15" ht="12.75" customHeight="1">
      <c r="A128" s="212">
        <v>119</v>
      </c>
      <c r="B128" s="215" t="s">
        <v>144</v>
      </c>
      <c r="C128" s="229">
        <v>372</v>
      </c>
      <c r="D128" s="230">
        <v>374.5</v>
      </c>
      <c r="E128" s="230">
        <v>368.5</v>
      </c>
      <c r="F128" s="230">
        <v>365</v>
      </c>
      <c r="G128" s="230">
        <v>359</v>
      </c>
      <c r="H128" s="230">
        <v>378</v>
      </c>
      <c r="I128" s="230">
        <v>384</v>
      </c>
      <c r="J128" s="230">
        <v>387.5</v>
      </c>
      <c r="K128" s="229">
        <v>380.5</v>
      </c>
      <c r="L128" s="229">
        <v>371</v>
      </c>
      <c r="M128" s="229">
        <v>17.207719999999998</v>
      </c>
      <c r="N128" s="1"/>
      <c r="O128" s="1"/>
    </row>
    <row r="129" spans="1:15" ht="12.75" customHeight="1">
      <c r="A129" s="212">
        <v>120</v>
      </c>
      <c r="B129" s="215" t="s">
        <v>862</v>
      </c>
      <c r="C129" s="229">
        <v>4805.2</v>
      </c>
      <c r="D129" s="230">
        <v>4833.1000000000004</v>
      </c>
      <c r="E129" s="230">
        <v>4769.2000000000007</v>
      </c>
      <c r="F129" s="230">
        <v>4733.2000000000007</v>
      </c>
      <c r="G129" s="230">
        <v>4669.3000000000011</v>
      </c>
      <c r="H129" s="230">
        <v>4869.1000000000004</v>
      </c>
      <c r="I129" s="230">
        <v>4933</v>
      </c>
      <c r="J129" s="230">
        <v>4969</v>
      </c>
      <c r="K129" s="229">
        <v>4897</v>
      </c>
      <c r="L129" s="229">
        <v>4797.1000000000004</v>
      </c>
      <c r="M129" s="229">
        <v>4.1530399999999998</v>
      </c>
      <c r="N129" s="1"/>
      <c r="O129" s="1"/>
    </row>
    <row r="130" spans="1:15" ht="12.75" customHeight="1">
      <c r="A130" s="212">
        <v>121</v>
      </c>
      <c r="B130" s="215" t="s">
        <v>145</v>
      </c>
      <c r="C130" s="229">
        <v>2340.3000000000002</v>
      </c>
      <c r="D130" s="230">
        <v>2332.7000000000003</v>
      </c>
      <c r="E130" s="230">
        <v>2320.3500000000004</v>
      </c>
      <c r="F130" s="230">
        <v>2300.4</v>
      </c>
      <c r="G130" s="230">
        <v>2288.0500000000002</v>
      </c>
      <c r="H130" s="230">
        <v>2352.6500000000005</v>
      </c>
      <c r="I130" s="230">
        <v>2365</v>
      </c>
      <c r="J130" s="230">
        <v>2384.9500000000007</v>
      </c>
      <c r="K130" s="229">
        <v>2345.0500000000002</v>
      </c>
      <c r="L130" s="229">
        <v>2312.75</v>
      </c>
      <c r="M130" s="229">
        <v>25.569949999999999</v>
      </c>
      <c r="N130" s="1"/>
      <c r="O130" s="1"/>
    </row>
    <row r="131" spans="1:15" ht="12.75" customHeight="1">
      <c r="A131" s="212">
        <v>122</v>
      </c>
      <c r="B131" s="215" t="s">
        <v>262</v>
      </c>
      <c r="C131" s="229">
        <v>347.15</v>
      </c>
      <c r="D131" s="230">
        <v>347.51666666666665</v>
      </c>
      <c r="E131" s="230">
        <v>342.88333333333333</v>
      </c>
      <c r="F131" s="230">
        <v>338.61666666666667</v>
      </c>
      <c r="G131" s="230">
        <v>333.98333333333335</v>
      </c>
      <c r="H131" s="230">
        <v>351.7833333333333</v>
      </c>
      <c r="I131" s="230">
        <v>356.41666666666663</v>
      </c>
      <c r="J131" s="230">
        <v>360.68333333333328</v>
      </c>
      <c r="K131" s="229">
        <v>352.15</v>
      </c>
      <c r="L131" s="229">
        <v>343.25</v>
      </c>
      <c r="M131" s="229">
        <v>25.181740000000001</v>
      </c>
      <c r="N131" s="1"/>
      <c r="O131" s="1"/>
    </row>
    <row r="132" spans="1:15" ht="12.75" customHeight="1">
      <c r="A132" s="212">
        <v>123</v>
      </c>
      <c r="B132" s="215" t="s">
        <v>842</v>
      </c>
      <c r="C132" s="229">
        <v>603.4</v>
      </c>
      <c r="D132" s="230">
        <v>605.36666666666667</v>
      </c>
      <c r="E132" s="230">
        <v>600.33333333333337</v>
      </c>
      <c r="F132" s="230">
        <v>597.26666666666665</v>
      </c>
      <c r="G132" s="230">
        <v>592.23333333333335</v>
      </c>
      <c r="H132" s="230">
        <v>608.43333333333339</v>
      </c>
      <c r="I132" s="230">
        <v>613.4666666666667</v>
      </c>
      <c r="J132" s="230">
        <v>616.53333333333342</v>
      </c>
      <c r="K132" s="229">
        <v>610.4</v>
      </c>
      <c r="L132" s="229">
        <v>602.29999999999995</v>
      </c>
      <c r="M132" s="229">
        <v>14.24334</v>
      </c>
      <c r="N132" s="1"/>
      <c r="O132" s="1"/>
    </row>
    <row r="133" spans="1:15" ht="12.75" customHeight="1">
      <c r="A133" s="212">
        <v>124</v>
      </c>
      <c r="B133" s="215" t="s">
        <v>410</v>
      </c>
      <c r="C133" s="229">
        <v>3957</v>
      </c>
      <c r="D133" s="230">
        <v>3954.3833333333332</v>
      </c>
      <c r="E133" s="230">
        <v>3930.7666666666664</v>
      </c>
      <c r="F133" s="230">
        <v>3904.5333333333333</v>
      </c>
      <c r="G133" s="230">
        <v>3880.9166666666665</v>
      </c>
      <c r="H133" s="230">
        <v>3980.6166666666663</v>
      </c>
      <c r="I133" s="230">
        <v>4004.2333333333331</v>
      </c>
      <c r="J133" s="230">
        <v>4030.4666666666662</v>
      </c>
      <c r="K133" s="229">
        <v>3978</v>
      </c>
      <c r="L133" s="229">
        <v>3928.15</v>
      </c>
      <c r="M133" s="229">
        <v>0.12329</v>
      </c>
      <c r="N133" s="1"/>
      <c r="O133" s="1"/>
    </row>
    <row r="134" spans="1:15" ht="12.75" customHeight="1">
      <c r="A134" s="212">
        <v>125</v>
      </c>
      <c r="B134" s="215" t="s">
        <v>147</v>
      </c>
      <c r="C134" s="229">
        <v>811.85</v>
      </c>
      <c r="D134" s="230">
        <v>814.25</v>
      </c>
      <c r="E134" s="230">
        <v>806.2</v>
      </c>
      <c r="F134" s="230">
        <v>800.55000000000007</v>
      </c>
      <c r="G134" s="230">
        <v>792.50000000000011</v>
      </c>
      <c r="H134" s="230">
        <v>819.9</v>
      </c>
      <c r="I134" s="230">
        <v>827.94999999999993</v>
      </c>
      <c r="J134" s="230">
        <v>833.59999999999991</v>
      </c>
      <c r="K134" s="229">
        <v>822.3</v>
      </c>
      <c r="L134" s="229">
        <v>808.6</v>
      </c>
      <c r="M134" s="229">
        <v>4.7330300000000003</v>
      </c>
      <c r="N134" s="1"/>
      <c r="O134" s="1"/>
    </row>
    <row r="135" spans="1:15" ht="12.75" customHeight="1">
      <c r="A135" s="212">
        <v>126</v>
      </c>
      <c r="B135" s="215" t="s">
        <v>158</v>
      </c>
      <c r="C135" s="229">
        <v>97077.35</v>
      </c>
      <c r="D135" s="230">
        <v>97525.45</v>
      </c>
      <c r="E135" s="230">
        <v>96451.9</v>
      </c>
      <c r="F135" s="230">
        <v>95826.45</v>
      </c>
      <c r="G135" s="230">
        <v>94752.9</v>
      </c>
      <c r="H135" s="230">
        <v>98150.9</v>
      </c>
      <c r="I135" s="230">
        <v>99224.450000000012</v>
      </c>
      <c r="J135" s="230">
        <v>99849.9</v>
      </c>
      <c r="K135" s="229">
        <v>98599</v>
      </c>
      <c r="L135" s="229">
        <v>96900</v>
      </c>
      <c r="M135" s="229">
        <v>9.4109999999999999E-2</v>
      </c>
      <c r="N135" s="1"/>
      <c r="O135" s="1"/>
    </row>
    <row r="136" spans="1:15" ht="12.75" customHeight="1">
      <c r="A136" s="212">
        <v>127</v>
      </c>
      <c r="B136" s="215" t="s">
        <v>149</v>
      </c>
      <c r="C136" s="229">
        <v>284.95</v>
      </c>
      <c r="D136" s="230">
        <v>287.08333333333331</v>
      </c>
      <c r="E136" s="230">
        <v>280.46666666666664</v>
      </c>
      <c r="F136" s="230">
        <v>275.98333333333335</v>
      </c>
      <c r="G136" s="230">
        <v>269.36666666666667</v>
      </c>
      <c r="H136" s="230">
        <v>291.56666666666661</v>
      </c>
      <c r="I136" s="230">
        <v>298.18333333333328</v>
      </c>
      <c r="J136" s="230">
        <v>302.66666666666657</v>
      </c>
      <c r="K136" s="229">
        <v>293.7</v>
      </c>
      <c r="L136" s="229">
        <v>282.60000000000002</v>
      </c>
      <c r="M136" s="229">
        <v>53.990099999999998</v>
      </c>
      <c r="N136" s="1"/>
      <c r="O136" s="1"/>
    </row>
    <row r="137" spans="1:15" ht="12.75" customHeight="1">
      <c r="A137" s="212">
        <v>128</v>
      </c>
      <c r="B137" s="215" t="s">
        <v>148</v>
      </c>
      <c r="C137" s="229">
        <v>1381.05</v>
      </c>
      <c r="D137" s="230">
        <v>1391.3666666666668</v>
      </c>
      <c r="E137" s="230">
        <v>1367.1833333333336</v>
      </c>
      <c r="F137" s="230">
        <v>1353.3166666666668</v>
      </c>
      <c r="G137" s="230">
        <v>1329.1333333333337</v>
      </c>
      <c r="H137" s="230">
        <v>1405.2333333333336</v>
      </c>
      <c r="I137" s="230">
        <v>1429.416666666667</v>
      </c>
      <c r="J137" s="230">
        <v>1443.2833333333335</v>
      </c>
      <c r="K137" s="229">
        <v>1415.55</v>
      </c>
      <c r="L137" s="229">
        <v>1377.5</v>
      </c>
      <c r="M137" s="229">
        <v>17.7623</v>
      </c>
      <c r="N137" s="1"/>
      <c r="O137" s="1"/>
    </row>
    <row r="138" spans="1:15" ht="12.75" customHeight="1">
      <c r="A138" s="212">
        <v>129</v>
      </c>
      <c r="B138" s="215" t="s">
        <v>151</v>
      </c>
      <c r="C138" s="229">
        <v>545.45000000000005</v>
      </c>
      <c r="D138" s="230">
        <v>546.94999999999993</v>
      </c>
      <c r="E138" s="230">
        <v>542.49999999999989</v>
      </c>
      <c r="F138" s="230">
        <v>539.54999999999995</v>
      </c>
      <c r="G138" s="230">
        <v>535.09999999999991</v>
      </c>
      <c r="H138" s="230">
        <v>549.89999999999986</v>
      </c>
      <c r="I138" s="230">
        <v>554.34999999999991</v>
      </c>
      <c r="J138" s="230">
        <v>557.29999999999984</v>
      </c>
      <c r="K138" s="229">
        <v>551.4</v>
      </c>
      <c r="L138" s="229">
        <v>544</v>
      </c>
      <c r="M138" s="229">
        <v>7.7547899999999998</v>
      </c>
      <c r="N138" s="1"/>
      <c r="O138" s="1"/>
    </row>
    <row r="139" spans="1:15" ht="12.75" customHeight="1">
      <c r="A139" s="212">
        <v>130</v>
      </c>
      <c r="B139" s="215" t="s">
        <v>152</v>
      </c>
      <c r="C139" s="229">
        <v>9658.6</v>
      </c>
      <c r="D139" s="230">
        <v>9683.0333333333328</v>
      </c>
      <c r="E139" s="230">
        <v>9601.0666666666657</v>
      </c>
      <c r="F139" s="230">
        <v>9543.5333333333328</v>
      </c>
      <c r="G139" s="230">
        <v>9461.5666666666657</v>
      </c>
      <c r="H139" s="230">
        <v>9740.5666666666657</v>
      </c>
      <c r="I139" s="230">
        <v>9822.5333333333328</v>
      </c>
      <c r="J139" s="230">
        <v>9880.0666666666657</v>
      </c>
      <c r="K139" s="229">
        <v>9765</v>
      </c>
      <c r="L139" s="229">
        <v>9625.5</v>
      </c>
      <c r="M139" s="229">
        <v>2.73746</v>
      </c>
      <c r="N139" s="1"/>
      <c r="O139" s="1"/>
    </row>
    <row r="140" spans="1:15" ht="12.75" customHeight="1">
      <c r="A140" s="212">
        <v>131</v>
      </c>
      <c r="B140" s="215" t="s">
        <v>155</v>
      </c>
      <c r="C140" s="229">
        <v>703.75</v>
      </c>
      <c r="D140" s="230">
        <v>703.7833333333333</v>
      </c>
      <c r="E140" s="230">
        <v>694.96666666666658</v>
      </c>
      <c r="F140" s="230">
        <v>686.18333333333328</v>
      </c>
      <c r="G140" s="230">
        <v>677.36666666666656</v>
      </c>
      <c r="H140" s="230">
        <v>712.56666666666661</v>
      </c>
      <c r="I140" s="230">
        <v>721.38333333333321</v>
      </c>
      <c r="J140" s="230">
        <v>730.16666666666663</v>
      </c>
      <c r="K140" s="229">
        <v>712.6</v>
      </c>
      <c r="L140" s="229">
        <v>695</v>
      </c>
      <c r="M140" s="229">
        <v>3.57558</v>
      </c>
      <c r="N140" s="1"/>
      <c r="O140" s="1"/>
    </row>
    <row r="141" spans="1:15" ht="12.75" customHeight="1">
      <c r="A141" s="212">
        <v>132</v>
      </c>
      <c r="B141" s="215" t="s">
        <v>418</v>
      </c>
      <c r="C141" s="229">
        <v>557.4</v>
      </c>
      <c r="D141" s="230">
        <v>556.18333333333328</v>
      </c>
      <c r="E141" s="230">
        <v>550.26666666666654</v>
      </c>
      <c r="F141" s="230">
        <v>543.13333333333321</v>
      </c>
      <c r="G141" s="230">
        <v>537.21666666666647</v>
      </c>
      <c r="H141" s="230">
        <v>563.31666666666661</v>
      </c>
      <c r="I141" s="230">
        <v>569.23333333333335</v>
      </c>
      <c r="J141" s="230">
        <v>576.36666666666667</v>
      </c>
      <c r="K141" s="229">
        <v>562.1</v>
      </c>
      <c r="L141" s="229">
        <v>549.04999999999995</v>
      </c>
      <c r="M141" s="229">
        <v>35.80397</v>
      </c>
      <c r="N141" s="1"/>
      <c r="O141" s="1"/>
    </row>
    <row r="142" spans="1:15" ht="12.75" customHeight="1">
      <c r="A142" s="212">
        <v>133</v>
      </c>
      <c r="B142" s="215" t="s">
        <v>843</v>
      </c>
      <c r="C142" s="229">
        <v>57.65</v>
      </c>
      <c r="D142" s="230">
        <v>57.716666666666669</v>
      </c>
      <c r="E142" s="230">
        <v>57.433333333333337</v>
      </c>
      <c r="F142" s="230">
        <v>57.216666666666669</v>
      </c>
      <c r="G142" s="230">
        <v>56.933333333333337</v>
      </c>
      <c r="H142" s="230">
        <v>57.933333333333337</v>
      </c>
      <c r="I142" s="230">
        <v>58.216666666666669</v>
      </c>
      <c r="J142" s="230">
        <v>58.433333333333337</v>
      </c>
      <c r="K142" s="229">
        <v>58</v>
      </c>
      <c r="L142" s="229">
        <v>57.5</v>
      </c>
      <c r="M142" s="229">
        <v>18.87576</v>
      </c>
      <c r="N142" s="1"/>
      <c r="O142" s="1"/>
    </row>
    <row r="143" spans="1:15" ht="12.75" customHeight="1">
      <c r="A143" s="212">
        <v>134</v>
      </c>
      <c r="B143" s="215" t="s">
        <v>157</v>
      </c>
      <c r="C143" s="229">
        <v>1863.85</v>
      </c>
      <c r="D143" s="230">
        <v>1877.5333333333335</v>
      </c>
      <c r="E143" s="230">
        <v>1846.3166666666671</v>
      </c>
      <c r="F143" s="230">
        <v>1828.7833333333335</v>
      </c>
      <c r="G143" s="230">
        <v>1797.5666666666671</v>
      </c>
      <c r="H143" s="230">
        <v>1895.0666666666671</v>
      </c>
      <c r="I143" s="230">
        <v>1926.2833333333338</v>
      </c>
      <c r="J143" s="230">
        <v>1943.8166666666671</v>
      </c>
      <c r="K143" s="229">
        <v>1908.75</v>
      </c>
      <c r="L143" s="229">
        <v>1860</v>
      </c>
      <c r="M143" s="229">
        <v>5.8917099999999998</v>
      </c>
      <c r="N143" s="1"/>
      <c r="O143" s="1"/>
    </row>
    <row r="144" spans="1:15" ht="12.75" customHeight="1">
      <c r="A144" s="212">
        <v>135</v>
      </c>
      <c r="B144" s="215" t="s">
        <v>159</v>
      </c>
      <c r="C144" s="229">
        <v>1125.0999999999999</v>
      </c>
      <c r="D144" s="230">
        <v>1124.3999999999999</v>
      </c>
      <c r="E144" s="230">
        <v>1115.6999999999998</v>
      </c>
      <c r="F144" s="230">
        <v>1106.3</v>
      </c>
      <c r="G144" s="230">
        <v>1097.5999999999999</v>
      </c>
      <c r="H144" s="230">
        <v>1133.7999999999997</v>
      </c>
      <c r="I144" s="230">
        <v>1142.5</v>
      </c>
      <c r="J144" s="230">
        <v>1151.8999999999996</v>
      </c>
      <c r="K144" s="229">
        <v>1133.0999999999999</v>
      </c>
      <c r="L144" s="229">
        <v>1115</v>
      </c>
      <c r="M144" s="229">
        <v>2.6408</v>
      </c>
      <c r="N144" s="1"/>
      <c r="O144" s="1"/>
    </row>
    <row r="145" spans="1:15" ht="12.75" customHeight="1">
      <c r="A145" s="212">
        <v>136</v>
      </c>
      <c r="B145" s="215" t="s">
        <v>167</v>
      </c>
      <c r="C145" s="229">
        <v>182.05</v>
      </c>
      <c r="D145" s="230">
        <v>181.5</v>
      </c>
      <c r="E145" s="230">
        <v>178.65</v>
      </c>
      <c r="F145" s="230">
        <v>175.25</v>
      </c>
      <c r="G145" s="230">
        <v>172.4</v>
      </c>
      <c r="H145" s="230">
        <v>184.9</v>
      </c>
      <c r="I145" s="230">
        <v>187.75000000000003</v>
      </c>
      <c r="J145" s="230">
        <v>191.15</v>
      </c>
      <c r="K145" s="229">
        <v>184.35</v>
      </c>
      <c r="L145" s="229">
        <v>178.1</v>
      </c>
      <c r="M145" s="229">
        <v>273.82634999999999</v>
      </c>
      <c r="N145" s="1"/>
      <c r="O145" s="1"/>
    </row>
    <row r="146" spans="1:15" ht="12.75" customHeight="1">
      <c r="A146" s="212">
        <v>137</v>
      </c>
      <c r="B146" s="215" t="s">
        <v>161</v>
      </c>
      <c r="C146" s="229">
        <v>84.5</v>
      </c>
      <c r="D146" s="230">
        <v>84.7</v>
      </c>
      <c r="E146" s="230">
        <v>83.95</v>
      </c>
      <c r="F146" s="230">
        <v>83.4</v>
      </c>
      <c r="G146" s="230">
        <v>82.65</v>
      </c>
      <c r="H146" s="230">
        <v>85.25</v>
      </c>
      <c r="I146" s="230">
        <v>86</v>
      </c>
      <c r="J146" s="230">
        <v>86.55</v>
      </c>
      <c r="K146" s="229">
        <v>85.45</v>
      </c>
      <c r="L146" s="229">
        <v>84.15</v>
      </c>
      <c r="M146" s="229">
        <v>94.135220000000004</v>
      </c>
      <c r="N146" s="1"/>
      <c r="O146" s="1"/>
    </row>
    <row r="147" spans="1:15" ht="12.75" customHeight="1">
      <c r="A147" s="212">
        <v>138</v>
      </c>
      <c r="B147" s="215" t="s">
        <v>163</v>
      </c>
      <c r="C147" s="229">
        <v>4581.25</v>
      </c>
      <c r="D147" s="230">
        <v>4632.7666666666673</v>
      </c>
      <c r="E147" s="230">
        <v>4520.5833333333348</v>
      </c>
      <c r="F147" s="230">
        <v>4459.9166666666679</v>
      </c>
      <c r="G147" s="230">
        <v>4347.7333333333354</v>
      </c>
      <c r="H147" s="230">
        <v>4693.4333333333343</v>
      </c>
      <c r="I147" s="230">
        <v>4805.6166666666668</v>
      </c>
      <c r="J147" s="230">
        <v>4866.2833333333338</v>
      </c>
      <c r="K147" s="229">
        <v>4744.95</v>
      </c>
      <c r="L147" s="229">
        <v>4572.1000000000004</v>
      </c>
      <c r="M147" s="229">
        <v>1.5389900000000001</v>
      </c>
      <c r="N147" s="1"/>
      <c r="O147" s="1"/>
    </row>
    <row r="148" spans="1:15" ht="12.75" customHeight="1">
      <c r="A148" s="212">
        <v>139</v>
      </c>
      <c r="B148" s="215" t="s">
        <v>164</v>
      </c>
      <c r="C148" s="229">
        <v>22148.9</v>
      </c>
      <c r="D148" s="230">
        <v>22271.3</v>
      </c>
      <c r="E148" s="230">
        <v>21965.05</v>
      </c>
      <c r="F148" s="230">
        <v>21781.200000000001</v>
      </c>
      <c r="G148" s="230">
        <v>21474.95</v>
      </c>
      <c r="H148" s="230">
        <v>22455.149999999998</v>
      </c>
      <c r="I148" s="230">
        <v>22761.399999999998</v>
      </c>
      <c r="J148" s="230">
        <v>22945.249999999996</v>
      </c>
      <c r="K148" s="229">
        <v>22577.55</v>
      </c>
      <c r="L148" s="229">
        <v>22087.45</v>
      </c>
      <c r="M148" s="229">
        <v>0.72928999999999999</v>
      </c>
      <c r="N148" s="1"/>
      <c r="O148" s="1"/>
    </row>
    <row r="149" spans="1:15" ht="12.75" customHeight="1">
      <c r="A149" s="212">
        <v>140</v>
      </c>
      <c r="B149" s="215" t="s">
        <v>160</v>
      </c>
      <c r="C149" s="229">
        <v>250.15</v>
      </c>
      <c r="D149" s="230">
        <v>252.15</v>
      </c>
      <c r="E149" s="230">
        <v>247.5</v>
      </c>
      <c r="F149" s="230">
        <v>244.85</v>
      </c>
      <c r="G149" s="230">
        <v>240.2</v>
      </c>
      <c r="H149" s="230">
        <v>254.8</v>
      </c>
      <c r="I149" s="230">
        <v>259.45000000000005</v>
      </c>
      <c r="J149" s="230">
        <v>262.10000000000002</v>
      </c>
      <c r="K149" s="229">
        <v>256.8</v>
      </c>
      <c r="L149" s="229">
        <v>249.5</v>
      </c>
      <c r="M149" s="229">
        <v>3.5065</v>
      </c>
      <c r="N149" s="1"/>
      <c r="O149" s="1"/>
    </row>
    <row r="150" spans="1:15" ht="12.75" customHeight="1">
      <c r="A150" s="212">
        <v>141</v>
      </c>
      <c r="B150" s="215" t="s">
        <v>264</v>
      </c>
      <c r="C150" s="229">
        <v>967.05</v>
      </c>
      <c r="D150" s="230">
        <v>971.88333333333333</v>
      </c>
      <c r="E150" s="230">
        <v>956.66666666666663</v>
      </c>
      <c r="F150" s="230">
        <v>946.2833333333333</v>
      </c>
      <c r="G150" s="230">
        <v>931.06666666666661</v>
      </c>
      <c r="H150" s="230">
        <v>982.26666666666665</v>
      </c>
      <c r="I150" s="230">
        <v>997.48333333333335</v>
      </c>
      <c r="J150" s="230">
        <v>1007.8666666666667</v>
      </c>
      <c r="K150" s="229">
        <v>987.1</v>
      </c>
      <c r="L150" s="229">
        <v>961.5</v>
      </c>
      <c r="M150" s="229">
        <v>4.4503000000000004</v>
      </c>
      <c r="N150" s="1"/>
      <c r="O150" s="1"/>
    </row>
    <row r="151" spans="1:15" ht="12.75" customHeight="1">
      <c r="A151" s="212">
        <v>142</v>
      </c>
      <c r="B151" s="215" t="s">
        <v>168</v>
      </c>
      <c r="C151" s="229">
        <v>156.1</v>
      </c>
      <c r="D151" s="230">
        <v>155.65</v>
      </c>
      <c r="E151" s="230">
        <v>154.65</v>
      </c>
      <c r="F151" s="230">
        <v>153.19999999999999</v>
      </c>
      <c r="G151" s="230">
        <v>152.19999999999999</v>
      </c>
      <c r="H151" s="230">
        <v>157.10000000000002</v>
      </c>
      <c r="I151" s="230">
        <v>158.10000000000002</v>
      </c>
      <c r="J151" s="230">
        <v>159.55000000000004</v>
      </c>
      <c r="K151" s="229">
        <v>156.65</v>
      </c>
      <c r="L151" s="229">
        <v>154.19999999999999</v>
      </c>
      <c r="M151" s="229">
        <v>138.50599</v>
      </c>
      <c r="N151" s="1"/>
      <c r="O151" s="1"/>
    </row>
    <row r="152" spans="1:15" ht="12.75" customHeight="1">
      <c r="A152" s="212">
        <v>143</v>
      </c>
      <c r="B152" s="215" t="s">
        <v>265</v>
      </c>
      <c r="C152" s="229">
        <v>252.85</v>
      </c>
      <c r="D152" s="230">
        <v>253.43333333333331</v>
      </c>
      <c r="E152" s="230">
        <v>251.51666666666662</v>
      </c>
      <c r="F152" s="230">
        <v>250.18333333333331</v>
      </c>
      <c r="G152" s="230">
        <v>248.26666666666662</v>
      </c>
      <c r="H152" s="230">
        <v>254.76666666666662</v>
      </c>
      <c r="I152" s="230">
        <v>256.68333333333328</v>
      </c>
      <c r="J152" s="230">
        <v>258.01666666666665</v>
      </c>
      <c r="K152" s="229">
        <v>255.35</v>
      </c>
      <c r="L152" s="229">
        <v>252.1</v>
      </c>
      <c r="M152" s="229">
        <v>9.11435</v>
      </c>
      <c r="N152" s="1"/>
      <c r="O152" s="1"/>
    </row>
    <row r="153" spans="1:15" ht="12.75" customHeight="1">
      <c r="A153" s="212">
        <v>144</v>
      </c>
      <c r="B153" s="215" t="s">
        <v>802</v>
      </c>
      <c r="C153" s="229">
        <v>772</v>
      </c>
      <c r="D153" s="230">
        <v>764.98333333333323</v>
      </c>
      <c r="E153" s="230">
        <v>744.01666666666642</v>
      </c>
      <c r="F153" s="230">
        <v>716.03333333333319</v>
      </c>
      <c r="G153" s="230">
        <v>695.06666666666638</v>
      </c>
      <c r="H153" s="230">
        <v>792.96666666666647</v>
      </c>
      <c r="I153" s="230">
        <v>813.93333333333339</v>
      </c>
      <c r="J153" s="230">
        <v>841.91666666666652</v>
      </c>
      <c r="K153" s="229">
        <v>785.95</v>
      </c>
      <c r="L153" s="229">
        <v>737</v>
      </c>
      <c r="M153" s="229">
        <v>195.73304999999999</v>
      </c>
      <c r="N153" s="1"/>
      <c r="O153" s="1"/>
    </row>
    <row r="154" spans="1:15" ht="12.75" customHeight="1">
      <c r="A154" s="212">
        <v>145</v>
      </c>
      <c r="B154" s="215" t="s">
        <v>430</v>
      </c>
      <c r="C154" s="229">
        <v>3541.2</v>
      </c>
      <c r="D154" s="230">
        <v>3555.3833333333332</v>
      </c>
      <c r="E154" s="230">
        <v>3520.8166666666666</v>
      </c>
      <c r="F154" s="230">
        <v>3500.4333333333334</v>
      </c>
      <c r="G154" s="230">
        <v>3465.8666666666668</v>
      </c>
      <c r="H154" s="230">
        <v>3575.7666666666664</v>
      </c>
      <c r="I154" s="230">
        <v>3610.333333333333</v>
      </c>
      <c r="J154" s="230">
        <v>3630.7166666666662</v>
      </c>
      <c r="K154" s="229">
        <v>3589.95</v>
      </c>
      <c r="L154" s="229">
        <v>3535</v>
      </c>
      <c r="M154" s="229">
        <v>0.47317999999999999</v>
      </c>
      <c r="N154" s="1"/>
      <c r="O154" s="1"/>
    </row>
    <row r="155" spans="1:15" ht="12.75" customHeight="1">
      <c r="A155" s="212">
        <v>146</v>
      </c>
      <c r="B155" s="215" t="s">
        <v>803</v>
      </c>
      <c r="C155" s="229">
        <v>628.45000000000005</v>
      </c>
      <c r="D155" s="230">
        <v>630.73333333333323</v>
      </c>
      <c r="E155" s="230">
        <v>620.81666666666649</v>
      </c>
      <c r="F155" s="230">
        <v>613.18333333333328</v>
      </c>
      <c r="G155" s="230">
        <v>603.26666666666654</v>
      </c>
      <c r="H155" s="230">
        <v>638.36666666666645</v>
      </c>
      <c r="I155" s="230">
        <v>648.28333333333319</v>
      </c>
      <c r="J155" s="230">
        <v>655.9166666666664</v>
      </c>
      <c r="K155" s="229">
        <v>640.65</v>
      </c>
      <c r="L155" s="229">
        <v>623.1</v>
      </c>
      <c r="M155" s="229">
        <v>18.873069999999998</v>
      </c>
      <c r="N155" s="1"/>
      <c r="O155" s="1"/>
    </row>
    <row r="156" spans="1:15" ht="12.75" customHeight="1">
      <c r="A156" s="212">
        <v>147</v>
      </c>
      <c r="B156" s="215" t="s">
        <v>175</v>
      </c>
      <c r="C156" s="229">
        <v>3631.45</v>
      </c>
      <c r="D156" s="230">
        <v>3692.1</v>
      </c>
      <c r="E156" s="230">
        <v>3559.35</v>
      </c>
      <c r="F156" s="230">
        <v>3487.25</v>
      </c>
      <c r="G156" s="230">
        <v>3354.5</v>
      </c>
      <c r="H156" s="230">
        <v>3764.2</v>
      </c>
      <c r="I156" s="230">
        <v>3896.95</v>
      </c>
      <c r="J156" s="230">
        <v>3969.0499999999997</v>
      </c>
      <c r="K156" s="229">
        <v>3824.85</v>
      </c>
      <c r="L156" s="229">
        <v>3620</v>
      </c>
      <c r="M156" s="229">
        <v>6.3826099999999997</v>
      </c>
      <c r="N156" s="1"/>
      <c r="O156" s="1"/>
    </row>
    <row r="157" spans="1:15" ht="12.75" customHeight="1">
      <c r="A157" s="212">
        <v>148</v>
      </c>
      <c r="B157" s="215" t="s">
        <v>169</v>
      </c>
      <c r="C157" s="229">
        <v>39004.35</v>
      </c>
      <c r="D157" s="230">
        <v>39035.083333333336</v>
      </c>
      <c r="E157" s="230">
        <v>38771.26666666667</v>
      </c>
      <c r="F157" s="230">
        <v>38538.183333333334</v>
      </c>
      <c r="G157" s="230">
        <v>38274.366666666669</v>
      </c>
      <c r="H157" s="230">
        <v>39268.166666666672</v>
      </c>
      <c r="I157" s="230">
        <v>39531.983333333337</v>
      </c>
      <c r="J157" s="230">
        <v>39765.066666666673</v>
      </c>
      <c r="K157" s="229">
        <v>39298.9</v>
      </c>
      <c r="L157" s="229">
        <v>38802</v>
      </c>
      <c r="M157" s="229">
        <v>0.22609000000000001</v>
      </c>
      <c r="N157" s="1"/>
      <c r="O157" s="1"/>
    </row>
    <row r="158" spans="1:15" ht="12.75" customHeight="1">
      <c r="A158" s="212">
        <v>149</v>
      </c>
      <c r="B158" s="215" t="s">
        <v>844</v>
      </c>
      <c r="C158" s="229">
        <v>1025.3</v>
      </c>
      <c r="D158" s="230">
        <v>1026.6666666666665</v>
      </c>
      <c r="E158" s="230">
        <v>1013.7333333333331</v>
      </c>
      <c r="F158" s="230">
        <v>1002.1666666666666</v>
      </c>
      <c r="G158" s="230">
        <v>989.23333333333323</v>
      </c>
      <c r="H158" s="230">
        <v>1038.2333333333331</v>
      </c>
      <c r="I158" s="230">
        <v>1051.1666666666665</v>
      </c>
      <c r="J158" s="230">
        <v>1062.7333333333329</v>
      </c>
      <c r="K158" s="229">
        <v>1039.5999999999999</v>
      </c>
      <c r="L158" s="229">
        <v>1015.1</v>
      </c>
      <c r="M158" s="229">
        <v>1.2981100000000001</v>
      </c>
      <c r="N158" s="1"/>
      <c r="O158" s="1"/>
    </row>
    <row r="159" spans="1:15" ht="12.75" customHeight="1">
      <c r="A159" s="212">
        <v>150</v>
      </c>
      <c r="B159" s="215" t="s">
        <v>435</v>
      </c>
      <c r="C159" s="229">
        <v>4926.1499999999996</v>
      </c>
      <c r="D159" s="230">
        <v>4960.3833333333332</v>
      </c>
      <c r="E159" s="230">
        <v>4880.7666666666664</v>
      </c>
      <c r="F159" s="230">
        <v>4835.3833333333332</v>
      </c>
      <c r="G159" s="230">
        <v>4755.7666666666664</v>
      </c>
      <c r="H159" s="230">
        <v>5005.7666666666664</v>
      </c>
      <c r="I159" s="230">
        <v>5085.3833333333332</v>
      </c>
      <c r="J159" s="230">
        <v>5130.7666666666664</v>
      </c>
      <c r="K159" s="229">
        <v>5040</v>
      </c>
      <c r="L159" s="229">
        <v>4915</v>
      </c>
      <c r="M159" s="229">
        <v>2.16</v>
      </c>
      <c r="N159" s="1"/>
      <c r="O159" s="1"/>
    </row>
    <row r="160" spans="1:15" ht="12.75" customHeight="1">
      <c r="A160" s="212">
        <v>151</v>
      </c>
      <c r="B160" s="215" t="s">
        <v>171</v>
      </c>
      <c r="C160" s="229">
        <v>222.7</v>
      </c>
      <c r="D160" s="230">
        <v>223.54999999999998</v>
      </c>
      <c r="E160" s="230">
        <v>221.49999999999997</v>
      </c>
      <c r="F160" s="230">
        <v>220.29999999999998</v>
      </c>
      <c r="G160" s="230">
        <v>218.24999999999997</v>
      </c>
      <c r="H160" s="230">
        <v>224.74999999999997</v>
      </c>
      <c r="I160" s="230">
        <v>226.79999999999998</v>
      </c>
      <c r="J160" s="230">
        <v>227.99999999999997</v>
      </c>
      <c r="K160" s="229">
        <v>225.6</v>
      </c>
      <c r="L160" s="229">
        <v>222.35</v>
      </c>
      <c r="M160" s="229">
        <v>19.735690000000002</v>
      </c>
      <c r="N160" s="1"/>
      <c r="O160" s="1"/>
    </row>
    <row r="161" spans="1:15" ht="12.75" customHeight="1">
      <c r="A161" s="212">
        <v>152</v>
      </c>
      <c r="B161" s="215" t="s">
        <v>174</v>
      </c>
      <c r="C161" s="229">
        <v>2634.45</v>
      </c>
      <c r="D161" s="230">
        <v>2644.7000000000003</v>
      </c>
      <c r="E161" s="230">
        <v>2611.4000000000005</v>
      </c>
      <c r="F161" s="230">
        <v>2588.3500000000004</v>
      </c>
      <c r="G161" s="230">
        <v>2555.0500000000006</v>
      </c>
      <c r="H161" s="230">
        <v>2667.7500000000005</v>
      </c>
      <c r="I161" s="230">
        <v>2701.0500000000006</v>
      </c>
      <c r="J161" s="230">
        <v>2724.1000000000004</v>
      </c>
      <c r="K161" s="229">
        <v>2678</v>
      </c>
      <c r="L161" s="229">
        <v>2621.65</v>
      </c>
      <c r="M161" s="229">
        <v>1.64181</v>
      </c>
      <c r="N161" s="1"/>
      <c r="O161" s="1"/>
    </row>
    <row r="162" spans="1:15" ht="12.75" customHeight="1">
      <c r="A162" s="212">
        <v>153</v>
      </c>
      <c r="B162" s="215" t="s">
        <v>266</v>
      </c>
      <c r="C162" s="229">
        <v>3511.6</v>
      </c>
      <c r="D162" s="230">
        <v>3518.6666666666665</v>
      </c>
      <c r="E162" s="230">
        <v>3482.9333333333329</v>
      </c>
      <c r="F162" s="230">
        <v>3454.2666666666664</v>
      </c>
      <c r="G162" s="230">
        <v>3418.5333333333328</v>
      </c>
      <c r="H162" s="230">
        <v>3547.333333333333</v>
      </c>
      <c r="I162" s="230">
        <v>3583.0666666666666</v>
      </c>
      <c r="J162" s="230">
        <v>3611.7333333333331</v>
      </c>
      <c r="K162" s="229">
        <v>3554.4</v>
      </c>
      <c r="L162" s="229">
        <v>3490</v>
      </c>
      <c r="M162" s="229">
        <v>2.97932</v>
      </c>
      <c r="N162" s="1"/>
      <c r="O162" s="1"/>
    </row>
    <row r="163" spans="1:15" ht="12.75" customHeight="1">
      <c r="A163" s="212">
        <v>154</v>
      </c>
      <c r="B163" s="215" t="s">
        <v>781</v>
      </c>
      <c r="C163" s="229">
        <v>353</v>
      </c>
      <c r="D163" s="230">
        <v>353.7166666666667</v>
      </c>
      <c r="E163" s="230">
        <v>346.53333333333342</v>
      </c>
      <c r="F163" s="230">
        <v>340.06666666666672</v>
      </c>
      <c r="G163" s="230">
        <v>332.88333333333344</v>
      </c>
      <c r="H163" s="230">
        <v>360.18333333333339</v>
      </c>
      <c r="I163" s="230">
        <v>367.36666666666667</v>
      </c>
      <c r="J163" s="230">
        <v>373.83333333333337</v>
      </c>
      <c r="K163" s="229">
        <v>360.9</v>
      </c>
      <c r="L163" s="229">
        <v>347.25</v>
      </c>
      <c r="M163" s="229">
        <v>34.032490000000003</v>
      </c>
      <c r="N163" s="1"/>
      <c r="O163" s="1"/>
    </row>
    <row r="164" spans="1:15" ht="12.75" customHeight="1">
      <c r="A164" s="212">
        <v>155</v>
      </c>
      <c r="B164" s="215" t="s">
        <v>172</v>
      </c>
      <c r="C164" s="229">
        <v>196.85</v>
      </c>
      <c r="D164" s="230">
        <v>196.95000000000002</v>
      </c>
      <c r="E164" s="230">
        <v>194.75000000000003</v>
      </c>
      <c r="F164" s="230">
        <v>192.65</v>
      </c>
      <c r="G164" s="230">
        <v>190.45000000000002</v>
      </c>
      <c r="H164" s="230">
        <v>199.05000000000004</v>
      </c>
      <c r="I164" s="230">
        <v>201.25000000000003</v>
      </c>
      <c r="J164" s="230">
        <v>203.35000000000005</v>
      </c>
      <c r="K164" s="229">
        <v>199.15</v>
      </c>
      <c r="L164" s="229">
        <v>194.85</v>
      </c>
      <c r="M164" s="229">
        <v>84.65643</v>
      </c>
      <c r="N164" s="1"/>
      <c r="O164" s="1"/>
    </row>
    <row r="165" spans="1:15" ht="12.75" customHeight="1">
      <c r="A165" s="212">
        <v>156</v>
      </c>
      <c r="B165" s="215" t="s">
        <v>177</v>
      </c>
      <c r="C165" s="229">
        <v>241.65</v>
      </c>
      <c r="D165" s="230">
        <v>242.11666666666667</v>
      </c>
      <c r="E165" s="230">
        <v>238.78333333333336</v>
      </c>
      <c r="F165" s="230">
        <v>235.91666666666669</v>
      </c>
      <c r="G165" s="230">
        <v>232.58333333333337</v>
      </c>
      <c r="H165" s="230">
        <v>244.98333333333335</v>
      </c>
      <c r="I165" s="230">
        <v>248.31666666666666</v>
      </c>
      <c r="J165" s="230">
        <v>251.18333333333334</v>
      </c>
      <c r="K165" s="229">
        <v>245.45</v>
      </c>
      <c r="L165" s="229">
        <v>239.25</v>
      </c>
      <c r="M165" s="229">
        <v>144.75626</v>
      </c>
      <c r="N165" s="1"/>
      <c r="O165" s="1"/>
    </row>
    <row r="166" spans="1:15" ht="12.75" customHeight="1">
      <c r="A166" s="212">
        <v>157</v>
      </c>
      <c r="B166" s="215" t="s">
        <v>267</v>
      </c>
      <c r="C166" s="229">
        <v>528.04999999999995</v>
      </c>
      <c r="D166" s="230">
        <v>531.76666666666665</v>
      </c>
      <c r="E166" s="230">
        <v>521.2833333333333</v>
      </c>
      <c r="F166" s="230">
        <v>514.51666666666665</v>
      </c>
      <c r="G166" s="230">
        <v>504.0333333333333</v>
      </c>
      <c r="H166" s="230">
        <v>538.5333333333333</v>
      </c>
      <c r="I166" s="230">
        <v>549.01666666666665</v>
      </c>
      <c r="J166" s="230">
        <v>555.7833333333333</v>
      </c>
      <c r="K166" s="229">
        <v>542.25</v>
      </c>
      <c r="L166" s="229">
        <v>525</v>
      </c>
      <c r="M166" s="229">
        <v>11.22756</v>
      </c>
      <c r="N166" s="1"/>
      <c r="O166" s="1"/>
    </row>
    <row r="167" spans="1:15" ht="12.75" customHeight="1">
      <c r="A167" s="212">
        <v>158</v>
      </c>
      <c r="B167" s="215" t="s">
        <v>268</v>
      </c>
      <c r="C167" s="229">
        <v>13744.35</v>
      </c>
      <c r="D167" s="230">
        <v>13738.15</v>
      </c>
      <c r="E167" s="230">
        <v>13646.3</v>
      </c>
      <c r="F167" s="230">
        <v>13548.25</v>
      </c>
      <c r="G167" s="230">
        <v>13456.4</v>
      </c>
      <c r="H167" s="230">
        <v>13836.199999999999</v>
      </c>
      <c r="I167" s="230">
        <v>13928.050000000001</v>
      </c>
      <c r="J167" s="230">
        <v>14026.099999999999</v>
      </c>
      <c r="K167" s="229">
        <v>13830</v>
      </c>
      <c r="L167" s="229">
        <v>13640.1</v>
      </c>
      <c r="M167" s="229">
        <v>3.789E-2</v>
      </c>
      <c r="N167" s="1"/>
      <c r="O167" s="1"/>
    </row>
    <row r="168" spans="1:15" ht="12.75" customHeight="1">
      <c r="A168" s="212">
        <v>159</v>
      </c>
      <c r="B168" s="215" t="s">
        <v>176</v>
      </c>
      <c r="C168" s="229">
        <v>51.95</v>
      </c>
      <c r="D168" s="230">
        <v>52.116666666666667</v>
      </c>
      <c r="E168" s="230">
        <v>51.583333333333336</v>
      </c>
      <c r="F168" s="230">
        <v>51.216666666666669</v>
      </c>
      <c r="G168" s="230">
        <v>50.683333333333337</v>
      </c>
      <c r="H168" s="230">
        <v>52.483333333333334</v>
      </c>
      <c r="I168" s="230">
        <v>53.016666666666666</v>
      </c>
      <c r="J168" s="230">
        <v>53.383333333333333</v>
      </c>
      <c r="K168" s="229">
        <v>52.65</v>
      </c>
      <c r="L168" s="229">
        <v>51.75</v>
      </c>
      <c r="M168" s="229">
        <v>313.19972999999999</v>
      </c>
      <c r="N168" s="1"/>
      <c r="O168" s="1"/>
    </row>
    <row r="169" spans="1:15" ht="12.75" customHeight="1">
      <c r="A169" s="212">
        <v>160</v>
      </c>
      <c r="B169" s="215" t="s">
        <v>181</v>
      </c>
      <c r="C169" s="229">
        <v>145.80000000000001</v>
      </c>
      <c r="D169" s="230">
        <v>146.1</v>
      </c>
      <c r="E169" s="230">
        <v>144.69999999999999</v>
      </c>
      <c r="F169" s="230">
        <v>143.6</v>
      </c>
      <c r="G169" s="230">
        <v>142.19999999999999</v>
      </c>
      <c r="H169" s="230">
        <v>147.19999999999999</v>
      </c>
      <c r="I169" s="230">
        <v>148.60000000000002</v>
      </c>
      <c r="J169" s="230">
        <v>149.69999999999999</v>
      </c>
      <c r="K169" s="229">
        <v>147.5</v>
      </c>
      <c r="L169" s="229">
        <v>145</v>
      </c>
      <c r="M169" s="229">
        <v>66.452629999999999</v>
      </c>
      <c r="N169" s="1"/>
      <c r="O169" s="1"/>
    </row>
    <row r="170" spans="1:15" ht="12.75" customHeight="1">
      <c r="A170" s="212">
        <v>161</v>
      </c>
      <c r="B170" s="215" t="s">
        <v>182</v>
      </c>
      <c r="C170" s="229">
        <v>2499.65</v>
      </c>
      <c r="D170" s="230">
        <v>2502.5</v>
      </c>
      <c r="E170" s="230">
        <v>2488.15</v>
      </c>
      <c r="F170" s="230">
        <v>2476.65</v>
      </c>
      <c r="G170" s="230">
        <v>2462.3000000000002</v>
      </c>
      <c r="H170" s="230">
        <v>2514</v>
      </c>
      <c r="I170" s="230">
        <v>2528.3500000000004</v>
      </c>
      <c r="J170" s="230">
        <v>2539.85</v>
      </c>
      <c r="K170" s="229">
        <v>2516.85</v>
      </c>
      <c r="L170" s="229">
        <v>2491</v>
      </c>
      <c r="M170" s="229">
        <v>55.708150000000003</v>
      </c>
      <c r="N170" s="1"/>
      <c r="O170" s="1"/>
    </row>
    <row r="171" spans="1:15" ht="12.75" customHeight="1">
      <c r="A171" s="212">
        <v>162</v>
      </c>
      <c r="B171" s="215" t="s">
        <v>269</v>
      </c>
      <c r="C171" s="229">
        <v>915.15</v>
      </c>
      <c r="D171" s="230">
        <v>916.86666666666667</v>
      </c>
      <c r="E171" s="230">
        <v>903.2833333333333</v>
      </c>
      <c r="F171" s="230">
        <v>891.41666666666663</v>
      </c>
      <c r="G171" s="230">
        <v>877.83333333333326</v>
      </c>
      <c r="H171" s="230">
        <v>928.73333333333335</v>
      </c>
      <c r="I171" s="230">
        <v>942.31666666666661</v>
      </c>
      <c r="J171" s="230">
        <v>954.18333333333339</v>
      </c>
      <c r="K171" s="229">
        <v>930.45</v>
      </c>
      <c r="L171" s="229">
        <v>905</v>
      </c>
      <c r="M171" s="229">
        <v>11.62383</v>
      </c>
      <c r="N171" s="1"/>
      <c r="O171" s="1"/>
    </row>
    <row r="172" spans="1:15" ht="12.75" customHeight="1">
      <c r="A172" s="212">
        <v>163</v>
      </c>
      <c r="B172" s="215" t="s">
        <v>184</v>
      </c>
      <c r="C172" s="229">
        <v>1238.9000000000001</v>
      </c>
      <c r="D172" s="230">
        <v>1242.5666666666666</v>
      </c>
      <c r="E172" s="230">
        <v>1230.3833333333332</v>
      </c>
      <c r="F172" s="230">
        <v>1221.8666666666666</v>
      </c>
      <c r="G172" s="230">
        <v>1209.6833333333332</v>
      </c>
      <c r="H172" s="230">
        <v>1251.0833333333333</v>
      </c>
      <c r="I172" s="230">
        <v>1263.2666666666667</v>
      </c>
      <c r="J172" s="230">
        <v>1271.7833333333333</v>
      </c>
      <c r="K172" s="229">
        <v>1254.75</v>
      </c>
      <c r="L172" s="229">
        <v>1234.05</v>
      </c>
      <c r="M172" s="229">
        <v>7.6096199999999996</v>
      </c>
      <c r="N172" s="1"/>
      <c r="O172" s="1"/>
    </row>
    <row r="173" spans="1:15" ht="12.75" customHeight="1">
      <c r="A173" s="212">
        <v>164</v>
      </c>
      <c r="B173" s="215" t="s">
        <v>188</v>
      </c>
      <c r="C173" s="229">
        <v>2513.9499999999998</v>
      </c>
      <c r="D173" s="230">
        <v>2530.9666666666667</v>
      </c>
      <c r="E173" s="230">
        <v>2484.9833333333336</v>
      </c>
      <c r="F173" s="230">
        <v>2456.0166666666669</v>
      </c>
      <c r="G173" s="230">
        <v>2410.0333333333338</v>
      </c>
      <c r="H173" s="230">
        <v>2559.9333333333334</v>
      </c>
      <c r="I173" s="230">
        <v>2605.9166666666661</v>
      </c>
      <c r="J173" s="230">
        <v>2634.8833333333332</v>
      </c>
      <c r="K173" s="229">
        <v>2576.9499999999998</v>
      </c>
      <c r="L173" s="229">
        <v>2502</v>
      </c>
      <c r="M173" s="229">
        <v>4.1107199999999997</v>
      </c>
      <c r="N173" s="1"/>
      <c r="O173" s="1"/>
    </row>
    <row r="174" spans="1:15" ht="12.75" customHeight="1">
      <c r="A174" s="212">
        <v>165</v>
      </c>
      <c r="B174" s="215" t="s">
        <v>799</v>
      </c>
      <c r="C174" s="229">
        <v>80.95</v>
      </c>
      <c r="D174" s="230">
        <v>81.183333333333323</v>
      </c>
      <c r="E174" s="230">
        <v>80.116666666666646</v>
      </c>
      <c r="F174" s="230">
        <v>79.283333333333317</v>
      </c>
      <c r="G174" s="230">
        <v>78.21666666666664</v>
      </c>
      <c r="H174" s="230">
        <v>82.016666666666652</v>
      </c>
      <c r="I174" s="230">
        <v>83.083333333333343</v>
      </c>
      <c r="J174" s="230">
        <v>83.916666666666657</v>
      </c>
      <c r="K174" s="229">
        <v>82.25</v>
      </c>
      <c r="L174" s="229">
        <v>80.349999999999994</v>
      </c>
      <c r="M174" s="229">
        <v>129.84898000000001</v>
      </c>
      <c r="N174" s="1"/>
      <c r="O174" s="1"/>
    </row>
    <row r="175" spans="1:15" ht="12.75" customHeight="1">
      <c r="A175" s="212">
        <v>166</v>
      </c>
      <c r="B175" s="215" t="s">
        <v>186</v>
      </c>
      <c r="C175" s="229">
        <v>25632</v>
      </c>
      <c r="D175" s="230">
        <v>25776.850000000002</v>
      </c>
      <c r="E175" s="230">
        <v>25415.800000000003</v>
      </c>
      <c r="F175" s="230">
        <v>25199.600000000002</v>
      </c>
      <c r="G175" s="230">
        <v>24838.550000000003</v>
      </c>
      <c r="H175" s="230">
        <v>25993.050000000003</v>
      </c>
      <c r="I175" s="230">
        <v>26354.1</v>
      </c>
      <c r="J175" s="230">
        <v>26570.300000000003</v>
      </c>
      <c r="K175" s="229">
        <v>26137.9</v>
      </c>
      <c r="L175" s="229">
        <v>25560.65</v>
      </c>
      <c r="M175" s="229">
        <v>0.36792999999999998</v>
      </c>
      <c r="N175" s="1"/>
      <c r="O175" s="1"/>
    </row>
    <row r="176" spans="1:15" ht="12.75" customHeight="1">
      <c r="A176" s="212">
        <v>167</v>
      </c>
      <c r="B176" t="s">
        <v>863</v>
      </c>
      <c r="C176" s="265">
        <v>1410.95</v>
      </c>
      <c r="D176" s="266">
        <v>1419.9833333333333</v>
      </c>
      <c r="E176" s="266">
        <v>1390.9666666666667</v>
      </c>
      <c r="F176" s="266">
        <v>1370.9833333333333</v>
      </c>
      <c r="G176" s="266">
        <v>1341.9666666666667</v>
      </c>
      <c r="H176" s="266">
        <v>1439.9666666666667</v>
      </c>
      <c r="I176" s="266">
        <v>1468.9833333333336</v>
      </c>
      <c r="J176" s="266">
        <v>1488.9666666666667</v>
      </c>
      <c r="K176" s="265">
        <v>1449</v>
      </c>
      <c r="L176" s="265">
        <v>1400</v>
      </c>
      <c r="M176" s="265">
        <v>8.0611599999999992</v>
      </c>
      <c r="N176" s="1"/>
      <c r="O176" s="1"/>
    </row>
    <row r="177" spans="1:15" ht="12.75" customHeight="1">
      <c r="A177" s="212">
        <v>168</v>
      </c>
      <c r="B177" s="215" t="s">
        <v>187</v>
      </c>
      <c r="C177" s="229">
        <v>3659.45</v>
      </c>
      <c r="D177" s="230">
        <v>3648.3666666666663</v>
      </c>
      <c r="E177" s="230">
        <v>3623.1333333333328</v>
      </c>
      <c r="F177" s="230">
        <v>3586.8166666666666</v>
      </c>
      <c r="G177" s="230">
        <v>3561.583333333333</v>
      </c>
      <c r="H177" s="230">
        <v>3684.6833333333325</v>
      </c>
      <c r="I177" s="230">
        <v>3709.9166666666661</v>
      </c>
      <c r="J177" s="230">
        <v>3746.2333333333322</v>
      </c>
      <c r="K177" s="229">
        <v>3673.6</v>
      </c>
      <c r="L177" s="229">
        <v>3612.05</v>
      </c>
      <c r="M177" s="229">
        <v>3.95757</v>
      </c>
      <c r="N177" s="1"/>
      <c r="O177" s="1"/>
    </row>
    <row r="178" spans="1:15" ht="12.75" customHeight="1">
      <c r="A178" s="212">
        <v>169</v>
      </c>
      <c r="B178" s="215" t="s">
        <v>795</v>
      </c>
      <c r="C178" s="229">
        <v>530.6</v>
      </c>
      <c r="D178" s="230">
        <v>534.38333333333333</v>
      </c>
      <c r="E178" s="230">
        <v>524.76666666666665</v>
      </c>
      <c r="F178" s="230">
        <v>518.93333333333328</v>
      </c>
      <c r="G178" s="230">
        <v>509.31666666666661</v>
      </c>
      <c r="H178" s="230">
        <v>540.2166666666667</v>
      </c>
      <c r="I178" s="230">
        <v>549.83333333333326</v>
      </c>
      <c r="J178" s="230">
        <v>555.66666666666674</v>
      </c>
      <c r="K178" s="229">
        <v>544</v>
      </c>
      <c r="L178" s="229">
        <v>528.54999999999995</v>
      </c>
      <c r="M178" s="229">
        <v>26.28912</v>
      </c>
      <c r="N178" s="1"/>
      <c r="O178" s="1"/>
    </row>
    <row r="179" spans="1:15" ht="12.75" customHeight="1">
      <c r="A179" s="212">
        <v>170</v>
      </c>
      <c r="B179" s="215" t="s">
        <v>185</v>
      </c>
      <c r="C179" s="229">
        <v>588.5</v>
      </c>
      <c r="D179" s="230">
        <v>589.6</v>
      </c>
      <c r="E179" s="230">
        <v>585.25</v>
      </c>
      <c r="F179" s="230">
        <v>582</v>
      </c>
      <c r="G179" s="230">
        <v>577.65</v>
      </c>
      <c r="H179" s="230">
        <v>592.85</v>
      </c>
      <c r="I179" s="230">
        <v>597.20000000000016</v>
      </c>
      <c r="J179" s="230">
        <v>600.45000000000005</v>
      </c>
      <c r="K179" s="229">
        <v>593.95000000000005</v>
      </c>
      <c r="L179" s="229">
        <v>586.35</v>
      </c>
      <c r="M179" s="229">
        <v>159.71916999999999</v>
      </c>
      <c r="N179" s="1"/>
      <c r="O179" s="1"/>
    </row>
    <row r="180" spans="1:15" ht="12.75" customHeight="1">
      <c r="A180" s="212">
        <v>171</v>
      </c>
      <c r="B180" s="215" t="s">
        <v>183</v>
      </c>
      <c r="C180" s="229">
        <v>84.05</v>
      </c>
      <c r="D180" s="230">
        <v>84.583333333333329</v>
      </c>
      <c r="E180" s="230">
        <v>83.36666666666666</v>
      </c>
      <c r="F180" s="230">
        <v>82.683333333333337</v>
      </c>
      <c r="G180" s="230">
        <v>81.466666666666669</v>
      </c>
      <c r="H180" s="230">
        <v>85.266666666666652</v>
      </c>
      <c r="I180" s="230">
        <v>86.48333333333332</v>
      </c>
      <c r="J180" s="230">
        <v>87.166666666666643</v>
      </c>
      <c r="K180" s="229">
        <v>85.8</v>
      </c>
      <c r="L180" s="229">
        <v>83.9</v>
      </c>
      <c r="M180" s="229">
        <v>173.61553000000001</v>
      </c>
      <c r="N180" s="1"/>
      <c r="O180" s="1"/>
    </row>
    <row r="181" spans="1:15" ht="12.75" customHeight="1">
      <c r="A181" s="212">
        <v>172</v>
      </c>
      <c r="B181" s="215" t="s">
        <v>189</v>
      </c>
      <c r="C181" s="229">
        <v>987</v>
      </c>
      <c r="D181" s="230">
        <v>995.41666666666663</v>
      </c>
      <c r="E181" s="230">
        <v>974.83333333333326</v>
      </c>
      <c r="F181" s="230">
        <v>962.66666666666663</v>
      </c>
      <c r="G181" s="230">
        <v>942.08333333333326</v>
      </c>
      <c r="H181" s="230">
        <v>1007.5833333333333</v>
      </c>
      <c r="I181" s="230">
        <v>1028.1666666666665</v>
      </c>
      <c r="J181" s="230">
        <v>1040.3333333333333</v>
      </c>
      <c r="K181" s="229">
        <v>1016</v>
      </c>
      <c r="L181" s="229">
        <v>983.25</v>
      </c>
      <c r="M181" s="229">
        <v>33.959350000000001</v>
      </c>
      <c r="N181" s="1"/>
      <c r="O181" s="1"/>
    </row>
    <row r="182" spans="1:15" ht="12.75" customHeight="1">
      <c r="A182" s="212">
        <v>173</v>
      </c>
      <c r="B182" s="215" t="s">
        <v>190</v>
      </c>
      <c r="C182" s="229">
        <v>449</v>
      </c>
      <c r="D182" s="230">
        <v>452.7</v>
      </c>
      <c r="E182" s="230">
        <v>442.79999999999995</v>
      </c>
      <c r="F182" s="230">
        <v>436.59999999999997</v>
      </c>
      <c r="G182" s="230">
        <v>426.69999999999993</v>
      </c>
      <c r="H182" s="230">
        <v>458.9</v>
      </c>
      <c r="I182" s="230">
        <v>468.79999999999995</v>
      </c>
      <c r="J182" s="230">
        <v>475</v>
      </c>
      <c r="K182" s="229">
        <v>462.6</v>
      </c>
      <c r="L182" s="229">
        <v>446.5</v>
      </c>
      <c r="M182" s="229">
        <v>6.5857200000000002</v>
      </c>
      <c r="N182" s="1"/>
      <c r="O182" s="1"/>
    </row>
    <row r="183" spans="1:15" ht="12.75" customHeight="1">
      <c r="A183" s="212">
        <v>174</v>
      </c>
      <c r="B183" s="215" t="s">
        <v>271</v>
      </c>
      <c r="C183" s="229">
        <v>723.2</v>
      </c>
      <c r="D183" s="230">
        <v>726.16666666666663</v>
      </c>
      <c r="E183" s="230">
        <v>715.38333333333321</v>
      </c>
      <c r="F183" s="230">
        <v>707.56666666666661</v>
      </c>
      <c r="G183" s="230">
        <v>696.78333333333319</v>
      </c>
      <c r="H183" s="230">
        <v>733.98333333333323</v>
      </c>
      <c r="I183" s="230">
        <v>744.76666666666677</v>
      </c>
      <c r="J183" s="230">
        <v>752.58333333333326</v>
      </c>
      <c r="K183" s="229">
        <v>736.95</v>
      </c>
      <c r="L183" s="229">
        <v>718.35</v>
      </c>
      <c r="M183" s="229">
        <v>4.6449800000000003</v>
      </c>
      <c r="N183" s="1"/>
      <c r="O183" s="1"/>
    </row>
    <row r="184" spans="1:15" ht="12.75" customHeight="1">
      <c r="A184" s="212">
        <v>175</v>
      </c>
      <c r="B184" s="215" t="s">
        <v>202</v>
      </c>
      <c r="C184" s="229">
        <v>1326.1</v>
      </c>
      <c r="D184" s="230">
        <v>1331.8</v>
      </c>
      <c r="E184" s="230">
        <v>1312.1999999999998</v>
      </c>
      <c r="F184" s="230">
        <v>1298.3</v>
      </c>
      <c r="G184" s="230">
        <v>1278.6999999999998</v>
      </c>
      <c r="H184" s="230">
        <v>1345.6999999999998</v>
      </c>
      <c r="I184" s="230">
        <v>1365.2999999999997</v>
      </c>
      <c r="J184" s="230">
        <v>1379.1999999999998</v>
      </c>
      <c r="K184" s="229">
        <v>1351.4</v>
      </c>
      <c r="L184" s="229">
        <v>1317.9</v>
      </c>
      <c r="M184" s="229">
        <v>5.11069</v>
      </c>
      <c r="N184" s="1"/>
      <c r="O184" s="1"/>
    </row>
    <row r="185" spans="1:15" ht="12.75" customHeight="1">
      <c r="A185" s="212">
        <v>176</v>
      </c>
      <c r="B185" s="215" t="s">
        <v>191</v>
      </c>
      <c r="C185" s="229">
        <v>1003.25</v>
      </c>
      <c r="D185" s="230">
        <v>1005.1</v>
      </c>
      <c r="E185" s="230">
        <v>995.2</v>
      </c>
      <c r="F185" s="230">
        <v>987.15</v>
      </c>
      <c r="G185" s="230">
        <v>977.25</v>
      </c>
      <c r="H185" s="230">
        <v>1013.1500000000001</v>
      </c>
      <c r="I185" s="230">
        <v>1023.05</v>
      </c>
      <c r="J185" s="230">
        <v>1031.1000000000001</v>
      </c>
      <c r="K185" s="229">
        <v>1015</v>
      </c>
      <c r="L185" s="229">
        <v>997.05</v>
      </c>
      <c r="M185" s="229">
        <v>13.89967</v>
      </c>
      <c r="N185" s="1"/>
      <c r="O185" s="1"/>
    </row>
    <row r="186" spans="1:15" ht="12.75" customHeight="1">
      <c r="A186" s="212">
        <v>177</v>
      </c>
      <c r="B186" s="215" t="s">
        <v>484</v>
      </c>
      <c r="C186" s="229">
        <v>1414.25</v>
      </c>
      <c r="D186" s="230">
        <v>1437.3</v>
      </c>
      <c r="E186" s="230">
        <v>1379.6499999999999</v>
      </c>
      <c r="F186" s="230">
        <v>1345.05</v>
      </c>
      <c r="G186" s="230">
        <v>1287.3999999999999</v>
      </c>
      <c r="H186" s="230">
        <v>1471.8999999999999</v>
      </c>
      <c r="I186" s="230">
        <v>1529.55</v>
      </c>
      <c r="J186" s="230">
        <v>1564.1499999999999</v>
      </c>
      <c r="K186" s="229">
        <v>1494.95</v>
      </c>
      <c r="L186" s="229">
        <v>1402.7</v>
      </c>
      <c r="M186" s="229">
        <v>28.01595</v>
      </c>
      <c r="N186" s="1"/>
      <c r="O186" s="1"/>
    </row>
    <row r="187" spans="1:15" ht="12.75" customHeight="1">
      <c r="A187" s="212">
        <v>178</v>
      </c>
      <c r="B187" s="215" t="s">
        <v>196</v>
      </c>
      <c r="C187" s="229">
        <v>3236.45</v>
      </c>
      <c r="D187" s="230">
        <v>3246.4833333333336</v>
      </c>
      <c r="E187" s="230">
        <v>3222.9666666666672</v>
      </c>
      <c r="F187" s="230">
        <v>3209.4833333333336</v>
      </c>
      <c r="G187" s="230">
        <v>3185.9666666666672</v>
      </c>
      <c r="H187" s="230">
        <v>3259.9666666666672</v>
      </c>
      <c r="I187" s="230">
        <v>3283.4833333333336</v>
      </c>
      <c r="J187" s="230">
        <v>3296.9666666666672</v>
      </c>
      <c r="K187" s="229">
        <v>3270</v>
      </c>
      <c r="L187" s="229">
        <v>3233</v>
      </c>
      <c r="M187" s="229">
        <v>17.59366</v>
      </c>
      <c r="N187" s="1"/>
      <c r="O187" s="1"/>
    </row>
    <row r="188" spans="1:15" ht="12.75" customHeight="1">
      <c r="A188" s="212">
        <v>179</v>
      </c>
      <c r="B188" s="215" t="s">
        <v>192</v>
      </c>
      <c r="C188" s="229">
        <v>807.1</v>
      </c>
      <c r="D188" s="230">
        <v>812.36666666666679</v>
      </c>
      <c r="E188" s="230">
        <v>799.93333333333362</v>
      </c>
      <c r="F188" s="230">
        <v>792.76666666666688</v>
      </c>
      <c r="G188" s="230">
        <v>780.33333333333371</v>
      </c>
      <c r="H188" s="230">
        <v>819.53333333333353</v>
      </c>
      <c r="I188" s="230">
        <v>831.9666666666667</v>
      </c>
      <c r="J188" s="230">
        <v>839.13333333333344</v>
      </c>
      <c r="K188" s="229">
        <v>824.8</v>
      </c>
      <c r="L188" s="229">
        <v>805.2</v>
      </c>
      <c r="M188" s="229">
        <v>11.17198</v>
      </c>
      <c r="N188" s="1"/>
      <c r="O188" s="1"/>
    </row>
    <row r="189" spans="1:15" ht="12.75" customHeight="1">
      <c r="A189" s="212">
        <v>180</v>
      </c>
      <c r="B189" s="215" t="s">
        <v>272</v>
      </c>
      <c r="C189" s="229">
        <v>7844.65</v>
      </c>
      <c r="D189" s="230">
        <v>7852.7666666666664</v>
      </c>
      <c r="E189" s="230">
        <v>7758.5333333333328</v>
      </c>
      <c r="F189" s="230">
        <v>7672.4166666666661</v>
      </c>
      <c r="G189" s="230">
        <v>7578.1833333333325</v>
      </c>
      <c r="H189" s="230">
        <v>7938.8833333333332</v>
      </c>
      <c r="I189" s="230">
        <v>8033.1166666666668</v>
      </c>
      <c r="J189" s="230">
        <v>8119.2333333333336</v>
      </c>
      <c r="K189" s="229">
        <v>7947</v>
      </c>
      <c r="L189" s="229">
        <v>7766.65</v>
      </c>
      <c r="M189" s="229">
        <v>4.1036599999999996</v>
      </c>
      <c r="N189" s="1"/>
      <c r="O189" s="1"/>
    </row>
    <row r="190" spans="1:15" ht="12.75" customHeight="1">
      <c r="A190" s="212">
        <v>181</v>
      </c>
      <c r="B190" s="215" t="s">
        <v>193</v>
      </c>
      <c r="C190" s="229">
        <v>559.70000000000005</v>
      </c>
      <c r="D190" s="230">
        <v>564.41666666666663</v>
      </c>
      <c r="E190" s="230">
        <v>552.2833333333333</v>
      </c>
      <c r="F190" s="230">
        <v>544.86666666666667</v>
      </c>
      <c r="G190" s="230">
        <v>532.73333333333335</v>
      </c>
      <c r="H190" s="230">
        <v>571.83333333333326</v>
      </c>
      <c r="I190" s="230">
        <v>583.9666666666667</v>
      </c>
      <c r="J190" s="230">
        <v>591.38333333333321</v>
      </c>
      <c r="K190" s="229">
        <v>576.54999999999995</v>
      </c>
      <c r="L190" s="229">
        <v>557</v>
      </c>
      <c r="M190" s="229">
        <v>215.27339000000001</v>
      </c>
      <c r="N190" s="1"/>
      <c r="O190" s="1"/>
    </row>
    <row r="191" spans="1:15" ht="12.75" customHeight="1">
      <c r="A191" s="212">
        <v>182</v>
      </c>
      <c r="B191" s="215" t="s">
        <v>194</v>
      </c>
      <c r="C191" s="229">
        <v>220.65</v>
      </c>
      <c r="D191" s="230">
        <v>221.76666666666665</v>
      </c>
      <c r="E191" s="230">
        <v>217.33333333333331</v>
      </c>
      <c r="F191" s="230">
        <v>214.01666666666665</v>
      </c>
      <c r="G191" s="230">
        <v>209.58333333333331</v>
      </c>
      <c r="H191" s="230">
        <v>225.08333333333331</v>
      </c>
      <c r="I191" s="230">
        <v>229.51666666666665</v>
      </c>
      <c r="J191" s="230">
        <v>232.83333333333331</v>
      </c>
      <c r="K191" s="229">
        <v>226.2</v>
      </c>
      <c r="L191" s="229">
        <v>218.45</v>
      </c>
      <c r="M191" s="229">
        <v>310.56301999999999</v>
      </c>
      <c r="N191" s="1"/>
      <c r="O191" s="1"/>
    </row>
    <row r="192" spans="1:15" ht="12.75" customHeight="1">
      <c r="A192" s="212">
        <v>183</v>
      </c>
      <c r="B192" s="215" t="s">
        <v>195</v>
      </c>
      <c r="C192" s="229">
        <v>111.15</v>
      </c>
      <c r="D192" s="230">
        <v>111.7</v>
      </c>
      <c r="E192" s="230">
        <v>110.4</v>
      </c>
      <c r="F192" s="230">
        <v>109.65</v>
      </c>
      <c r="G192" s="230">
        <v>108.35000000000001</v>
      </c>
      <c r="H192" s="230">
        <v>112.45</v>
      </c>
      <c r="I192" s="230">
        <v>113.74999999999999</v>
      </c>
      <c r="J192" s="230">
        <v>114.5</v>
      </c>
      <c r="K192" s="229">
        <v>113</v>
      </c>
      <c r="L192" s="229">
        <v>110.95</v>
      </c>
      <c r="M192" s="229">
        <v>463.80293999999998</v>
      </c>
      <c r="N192" s="1"/>
      <c r="O192" s="1"/>
    </row>
    <row r="193" spans="1:15" ht="12.75" customHeight="1">
      <c r="A193" s="212">
        <v>184</v>
      </c>
      <c r="B193" s="215" t="s">
        <v>784</v>
      </c>
      <c r="C193" s="229">
        <v>78.400000000000006</v>
      </c>
      <c r="D193" s="230">
        <v>75.95</v>
      </c>
      <c r="E193" s="230">
        <v>71</v>
      </c>
      <c r="F193" s="230">
        <v>63.599999999999994</v>
      </c>
      <c r="G193" s="230">
        <v>58.649999999999991</v>
      </c>
      <c r="H193" s="230">
        <v>83.350000000000009</v>
      </c>
      <c r="I193" s="230">
        <v>88.300000000000026</v>
      </c>
      <c r="J193" s="230">
        <v>95.700000000000017</v>
      </c>
      <c r="K193" s="229">
        <v>80.900000000000006</v>
      </c>
      <c r="L193" s="229">
        <v>68.55</v>
      </c>
      <c r="M193" s="229">
        <v>425.75992000000002</v>
      </c>
      <c r="N193" s="1"/>
      <c r="O193" s="1"/>
    </row>
    <row r="194" spans="1:15" ht="12.75" customHeight="1">
      <c r="A194" s="212">
        <v>185</v>
      </c>
      <c r="B194" s="215" t="s">
        <v>197</v>
      </c>
      <c r="C194" s="229">
        <v>1071.3</v>
      </c>
      <c r="D194" s="230">
        <v>1080.6000000000001</v>
      </c>
      <c r="E194" s="230">
        <v>1059.7000000000003</v>
      </c>
      <c r="F194" s="230">
        <v>1048.1000000000001</v>
      </c>
      <c r="G194" s="230">
        <v>1027.2000000000003</v>
      </c>
      <c r="H194" s="230">
        <v>1092.2000000000003</v>
      </c>
      <c r="I194" s="230">
        <v>1113.1000000000004</v>
      </c>
      <c r="J194" s="230">
        <v>1124.7000000000003</v>
      </c>
      <c r="K194" s="229">
        <v>1101.5</v>
      </c>
      <c r="L194" s="229">
        <v>1069</v>
      </c>
      <c r="M194" s="229">
        <v>40.54486</v>
      </c>
      <c r="N194" s="1"/>
      <c r="O194" s="1"/>
    </row>
    <row r="195" spans="1:15" ht="12.75" customHeight="1">
      <c r="A195" s="212">
        <v>186</v>
      </c>
      <c r="B195" s="215" t="s">
        <v>179</v>
      </c>
      <c r="C195" s="229">
        <v>916.55</v>
      </c>
      <c r="D195" s="230">
        <v>912</v>
      </c>
      <c r="E195" s="230">
        <v>901.25</v>
      </c>
      <c r="F195" s="230">
        <v>885.95</v>
      </c>
      <c r="G195" s="230">
        <v>875.2</v>
      </c>
      <c r="H195" s="230">
        <v>927.3</v>
      </c>
      <c r="I195" s="230">
        <v>938.05</v>
      </c>
      <c r="J195" s="230">
        <v>953.34999999999991</v>
      </c>
      <c r="K195" s="229">
        <v>922.75</v>
      </c>
      <c r="L195" s="229">
        <v>896.7</v>
      </c>
      <c r="M195" s="229">
        <v>4.0818700000000003</v>
      </c>
      <c r="N195" s="1"/>
      <c r="O195" s="1"/>
    </row>
    <row r="196" spans="1:15" ht="12.75" customHeight="1">
      <c r="A196" s="212">
        <v>187</v>
      </c>
      <c r="B196" s="215" t="s">
        <v>198</v>
      </c>
      <c r="C196" s="229">
        <v>2877</v>
      </c>
      <c r="D196" s="230">
        <v>2889.9666666666672</v>
      </c>
      <c r="E196" s="230">
        <v>2858.0833333333344</v>
      </c>
      <c r="F196" s="230">
        <v>2839.1666666666674</v>
      </c>
      <c r="G196" s="230">
        <v>2807.2833333333347</v>
      </c>
      <c r="H196" s="230">
        <v>2908.8833333333341</v>
      </c>
      <c r="I196" s="230">
        <v>2940.7666666666673</v>
      </c>
      <c r="J196" s="230">
        <v>2959.6833333333338</v>
      </c>
      <c r="K196" s="229">
        <v>2921.85</v>
      </c>
      <c r="L196" s="229">
        <v>2871.05</v>
      </c>
      <c r="M196" s="229">
        <v>5.6051399999999996</v>
      </c>
      <c r="N196" s="1"/>
      <c r="O196" s="1"/>
    </row>
    <row r="197" spans="1:15" ht="12.75" customHeight="1">
      <c r="A197" s="212">
        <v>188</v>
      </c>
      <c r="B197" s="215" t="s">
        <v>199</v>
      </c>
      <c r="C197" s="229">
        <v>1797.8</v>
      </c>
      <c r="D197" s="230">
        <v>1799.8999999999999</v>
      </c>
      <c r="E197" s="230">
        <v>1786.8499999999997</v>
      </c>
      <c r="F197" s="230">
        <v>1775.8999999999999</v>
      </c>
      <c r="G197" s="230">
        <v>1762.8499999999997</v>
      </c>
      <c r="H197" s="230">
        <v>1810.8499999999997</v>
      </c>
      <c r="I197" s="230">
        <v>1823.8999999999999</v>
      </c>
      <c r="J197" s="230">
        <v>1834.8499999999997</v>
      </c>
      <c r="K197" s="229">
        <v>1812.95</v>
      </c>
      <c r="L197" s="229">
        <v>1788.95</v>
      </c>
      <c r="M197" s="229">
        <v>2.9572699999999998</v>
      </c>
      <c r="N197" s="1"/>
      <c r="O197" s="1"/>
    </row>
    <row r="198" spans="1:15" ht="12.75" customHeight="1">
      <c r="A198" s="212">
        <v>189</v>
      </c>
      <c r="B198" s="215" t="s">
        <v>200</v>
      </c>
      <c r="C198" s="229">
        <v>667.7</v>
      </c>
      <c r="D198" s="230">
        <v>689.40000000000009</v>
      </c>
      <c r="E198" s="230">
        <v>629.95000000000016</v>
      </c>
      <c r="F198" s="230">
        <v>592.20000000000005</v>
      </c>
      <c r="G198" s="230">
        <v>532.75000000000011</v>
      </c>
      <c r="H198" s="230">
        <v>727.1500000000002</v>
      </c>
      <c r="I198" s="230">
        <v>786.6</v>
      </c>
      <c r="J198" s="230">
        <v>824.35000000000025</v>
      </c>
      <c r="K198" s="229">
        <v>748.85</v>
      </c>
      <c r="L198" s="229">
        <v>651.65</v>
      </c>
      <c r="M198" s="229">
        <v>72.942490000000006</v>
      </c>
      <c r="N198" s="1"/>
      <c r="O198" s="1"/>
    </row>
    <row r="199" spans="1:15" ht="12.75" customHeight="1">
      <c r="A199" s="212">
        <v>190</v>
      </c>
      <c r="B199" s="215" t="s">
        <v>201</v>
      </c>
      <c r="C199" s="229">
        <v>1588.6</v>
      </c>
      <c r="D199" s="230">
        <v>1596.2166666666665</v>
      </c>
      <c r="E199" s="230">
        <v>1575.7333333333329</v>
      </c>
      <c r="F199" s="230">
        <v>1562.8666666666663</v>
      </c>
      <c r="G199" s="230">
        <v>1542.3833333333328</v>
      </c>
      <c r="H199" s="230">
        <v>1609.083333333333</v>
      </c>
      <c r="I199" s="230">
        <v>1629.5666666666666</v>
      </c>
      <c r="J199" s="230">
        <v>1642.4333333333332</v>
      </c>
      <c r="K199" s="229">
        <v>1616.7</v>
      </c>
      <c r="L199" s="229">
        <v>1583.35</v>
      </c>
      <c r="M199" s="229">
        <v>2.8692299999999999</v>
      </c>
      <c r="N199" s="1"/>
      <c r="O199" s="1"/>
    </row>
    <row r="200" spans="1:15" ht="12.75" customHeight="1">
      <c r="A200" s="212">
        <v>191</v>
      </c>
      <c r="B200" s="215" t="s">
        <v>491</v>
      </c>
      <c r="C200" s="229">
        <v>33.6</v>
      </c>
      <c r="D200" s="230">
        <v>33.766666666666673</v>
      </c>
      <c r="E200" s="230">
        <v>33.233333333333348</v>
      </c>
      <c r="F200" s="230">
        <v>32.866666666666674</v>
      </c>
      <c r="G200" s="230">
        <v>32.33333333333335</v>
      </c>
      <c r="H200" s="230">
        <v>34.133333333333347</v>
      </c>
      <c r="I200" s="230">
        <v>34.666666666666664</v>
      </c>
      <c r="J200" s="230">
        <v>35.033333333333346</v>
      </c>
      <c r="K200" s="229">
        <v>34.299999999999997</v>
      </c>
      <c r="L200" s="229">
        <v>33.4</v>
      </c>
      <c r="M200" s="229">
        <v>101.40449</v>
      </c>
      <c r="N200" s="1"/>
      <c r="O200" s="1"/>
    </row>
    <row r="201" spans="1:15" ht="12.75" customHeight="1">
      <c r="A201" s="212">
        <v>192</v>
      </c>
      <c r="B201" s="215" t="s">
        <v>493</v>
      </c>
      <c r="C201" s="229">
        <v>2865.6</v>
      </c>
      <c r="D201" s="230">
        <v>2877.3666666666668</v>
      </c>
      <c r="E201" s="230">
        <v>2829.9833333333336</v>
      </c>
      <c r="F201" s="230">
        <v>2794.3666666666668</v>
      </c>
      <c r="G201" s="230">
        <v>2746.9833333333336</v>
      </c>
      <c r="H201" s="230">
        <v>2912.9833333333336</v>
      </c>
      <c r="I201" s="230">
        <v>2960.3666666666668</v>
      </c>
      <c r="J201" s="230">
        <v>2995.9833333333336</v>
      </c>
      <c r="K201" s="229">
        <v>2924.75</v>
      </c>
      <c r="L201" s="229">
        <v>2841.75</v>
      </c>
      <c r="M201" s="229">
        <v>0.79737000000000002</v>
      </c>
      <c r="N201" s="1"/>
      <c r="O201" s="1"/>
    </row>
    <row r="202" spans="1:15" ht="12.75" customHeight="1">
      <c r="A202" s="212">
        <v>193</v>
      </c>
      <c r="B202" s="215" t="s">
        <v>205</v>
      </c>
      <c r="C202" s="229">
        <v>690.05</v>
      </c>
      <c r="D202" s="230">
        <v>692.66666666666663</v>
      </c>
      <c r="E202" s="230">
        <v>686.43333333333328</v>
      </c>
      <c r="F202" s="230">
        <v>682.81666666666661</v>
      </c>
      <c r="G202" s="230">
        <v>676.58333333333326</v>
      </c>
      <c r="H202" s="230">
        <v>696.2833333333333</v>
      </c>
      <c r="I202" s="230">
        <v>702.51666666666665</v>
      </c>
      <c r="J202" s="230">
        <v>706.13333333333333</v>
      </c>
      <c r="K202" s="229">
        <v>698.9</v>
      </c>
      <c r="L202" s="229">
        <v>689.05</v>
      </c>
      <c r="M202" s="229">
        <v>13.129860000000001</v>
      </c>
      <c r="N202" s="1"/>
      <c r="O202" s="1"/>
    </row>
    <row r="203" spans="1:15" ht="12.75" customHeight="1">
      <c r="A203" s="212">
        <v>194</v>
      </c>
      <c r="B203" s="215" t="s">
        <v>204</v>
      </c>
      <c r="C203" s="229">
        <v>8100.15</v>
      </c>
      <c r="D203" s="230">
        <v>8133.3666666666659</v>
      </c>
      <c r="E203" s="230">
        <v>8052.783333333331</v>
      </c>
      <c r="F203" s="230">
        <v>8005.4166666666652</v>
      </c>
      <c r="G203" s="230">
        <v>7924.8333333333303</v>
      </c>
      <c r="H203" s="230">
        <v>8180.7333333333318</v>
      </c>
      <c r="I203" s="230">
        <v>8261.3166666666657</v>
      </c>
      <c r="J203" s="230">
        <v>8308.6833333333325</v>
      </c>
      <c r="K203" s="229">
        <v>8213.9500000000007</v>
      </c>
      <c r="L203" s="229">
        <v>8086</v>
      </c>
      <c r="M203" s="229">
        <v>3.49085</v>
      </c>
      <c r="N203" s="1"/>
      <c r="O203" s="1"/>
    </row>
    <row r="204" spans="1:15" ht="12.75" customHeight="1">
      <c r="A204" s="212">
        <v>195</v>
      </c>
      <c r="B204" s="215" t="s">
        <v>273</v>
      </c>
      <c r="C204" s="229">
        <v>71.75</v>
      </c>
      <c r="D204" s="230">
        <v>72.183333333333337</v>
      </c>
      <c r="E204" s="230">
        <v>71.01666666666668</v>
      </c>
      <c r="F204" s="230">
        <v>70.283333333333346</v>
      </c>
      <c r="G204" s="230">
        <v>69.116666666666688</v>
      </c>
      <c r="H204" s="230">
        <v>72.916666666666671</v>
      </c>
      <c r="I204" s="230">
        <v>74.083333333333329</v>
      </c>
      <c r="J204" s="230">
        <v>74.816666666666663</v>
      </c>
      <c r="K204" s="229">
        <v>73.349999999999994</v>
      </c>
      <c r="L204" s="229">
        <v>71.45</v>
      </c>
      <c r="M204" s="229">
        <v>55.008830000000003</v>
      </c>
      <c r="N204" s="1"/>
      <c r="O204" s="1"/>
    </row>
    <row r="205" spans="1:15" ht="12.75" customHeight="1">
      <c r="A205" s="212">
        <v>196</v>
      </c>
      <c r="B205" s="215" t="s">
        <v>203</v>
      </c>
      <c r="C205" s="229">
        <v>1480.6</v>
      </c>
      <c r="D205" s="230">
        <v>1489.5</v>
      </c>
      <c r="E205" s="230">
        <v>1467</v>
      </c>
      <c r="F205" s="230">
        <v>1453.4</v>
      </c>
      <c r="G205" s="230">
        <v>1430.9</v>
      </c>
      <c r="H205" s="230">
        <v>1503.1</v>
      </c>
      <c r="I205" s="230">
        <v>1525.6</v>
      </c>
      <c r="J205" s="230">
        <v>1539.1999999999998</v>
      </c>
      <c r="K205" s="229">
        <v>1512</v>
      </c>
      <c r="L205" s="229">
        <v>1475.9</v>
      </c>
      <c r="M205" s="229">
        <v>2.4466299999999999</v>
      </c>
      <c r="N205" s="1"/>
      <c r="O205" s="1"/>
    </row>
    <row r="206" spans="1:15" ht="12.75" customHeight="1">
      <c r="A206" s="212">
        <v>197</v>
      </c>
      <c r="B206" s="215" t="s">
        <v>153</v>
      </c>
      <c r="C206" s="229">
        <v>871.05</v>
      </c>
      <c r="D206" s="230">
        <v>872.25</v>
      </c>
      <c r="E206" s="230">
        <v>865</v>
      </c>
      <c r="F206" s="230">
        <v>858.95</v>
      </c>
      <c r="G206" s="230">
        <v>851.7</v>
      </c>
      <c r="H206" s="230">
        <v>878.3</v>
      </c>
      <c r="I206" s="230">
        <v>885.55</v>
      </c>
      <c r="J206" s="230">
        <v>891.59999999999991</v>
      </c>
      <c r="K206" s="229">
        <v>879.5</v>
      </c>
      <c r="L206" s="229">
        <v>866.2</v>
      </c>
      <c r="M206" s="229">
        <v>8.2696799999999993</v>
      </c>
      <c r="N206" s="1"/>
      <c r="O206" s="1"/>
    </row>
    <row r="207" spans="1:15" ht="12.75" customHeight="1">
      <c r="A207" s="212">
        <v>198</v>
      </c>
      <c r="B207" s="215" t="s">
        <v>275</v>
      </c>
      <c r="C207" s="229">
        <v>1581.85</v>
      </c>
      <c r="D207" s="230">
        <v>1605</v>
      </c>
      <c r="E207" s="230">
        <v>1551.85</v>
      </c>
      <c r="F207" s="230">
        <v>1521.85</v>
      </c>
      <c r="G207" s="230">
        <v>1468.6999999999998</v>
      </c>
      <c r="H207" s="230">
        <v>1635</v>
      </c>
      <c r="I207" s="230">
        <v>1688.15</v>
      </c>
      <c r="J207" s="230">
        <v>1718.15</v>
      </c>
      <c r="K207" s="229">
        <v>1658.15</v>
      </c>
      <c r="L207" s="229">
        <v>1575</v>
      </c>
      <c r="M207" s="229">
        <v>20.003509999999999</v>
      </c>
      <c r="N207" s="1"/>
      <c r="O207" s="1"/>
    </row>
    <row r="208" spans="1:15" ht="12.75" customHeight="1">
      <c r="A208" s="212">
        <v>199</v>
      </c>
      <c r="B208" s="215" t="s">
        <v>206</v>
      </c>
      <c r="C208" s="229">
        <v>277.55</v>
      </c>
      <c r="D208" s="230">
        <v>278.46666666666664</v>
      </c>
      <c r="E208" s="230">
        <v>276.18333333333328</v>
      </c>
      <c r="F208" s="230">
        <v>274.81666666666666</v>
      </c>
      <c r="G208" s="230">
        <v>272.5333333333333</v>
      </c>
      <c r="H208" s="230">
        <v>279.83333333333326</v>
      </c>
      <c r="I208" s="230">
        <v>282.11666666666667</v>
      </c>
      <c r="J208" s="230">
        <v>283.48333333333323</v>
      </c>
      <c r="K208" s="229">
        <v>280.75</v>
      </c>
      <c r="L208" s="229">
        <v>277.10000000000002</v>
      </c>
      <c r="M208" s="229">
        <v>52.36354</v>
      </c>
      <c r="N208" s="1"/>
      <c r="O208" s="1"/>
    </row>
    <row r="209" spans="1:15" ht="12.75" customHeight="1">
      <c r="A209" s="212">
        <v>200</v>
      </c>
      <c r="B209" s="215" t="s">
        <v>127</v>
      </c>
      <c r="C209" s="229">
        <v>7.35</v>
      </c>
      <c r="D209" s="230">
        <v>7.5</v>
      </c>
      <c r="E209" s="230">
        <v>7.2</v>
      </c>
      <c r="F209" s="230">
        <v>7.05</v>
      </c>
      <c r="G209" s="230">
        <v>6.75</v>
      </c>
      <c r="H209" s="230">
        <v>7.65</v>
      </c>
      <c r="I209" s="230">
        <v>7.9500000000000011</v>
      </c>
      <c r="J209" s="230">
        <v>8.1000000000000014</v>
      </c>
      <c r="K209" s="229">
        <v>7.8</v>
      </c>
      <c r="L209" s="229">
        <v>7.35</v>
      </c>
      <c r="M209" s="229">
        <v>1357.36706</v>
      </c>
      <c r="N209" s="1"/>
      <c r="O209" s="1"/>
    </row>
    <row r="210" spans="1:15" ht="12.75" customHeight="1">
      <c r="A210" s="212">
        <v>201</v>
      </c>
      <c r="B210" s="215" t="s">
        <v>207</v>
      </c>
      <c r="C210" s="229">
        <v>804.95</v>
      </c>
      <c r="D210" s="230">
        <v>805.83333333333337</v>
      </c>
      <c r="E210" s="230">
        <v>800.66666666666674</v>
      </c>
      <c r="F210" s="230">
        <v>796.38333333333333</v>
      </c>
      <c r="G210" s="230">
        <v>791.2166666666667</v>
      </c>
      <c r="H210" s="230">
        <v>810.11666666666679</v>
      </c>
      <c r="I210" s="230">
        <v>815.28333333333353</v>
      </c>
      <c r="J210" s="230">
        <v>819.56666666666683</v>
      </c>
      <c r="K210" s="229">
        <v>811</v>
      </c>
      <c r="L210" s="229">
        <v>801.55</v>
      </c>
      <c r="M210" s="229">
        <v>9.5852699999999995</v>
      </c>
      <c r="N210" s="1"/>
      <c r="O210" s="1"/>
    </row>
    <row r="211" spans="1:15" ht="12.75" customHeight="1">
      <c r="A211" s="212">
        <v>202</v>
      </c>
      <c r="B211" s="215" t="s">
        <v>276</v>
      </c>
      <c r="C211" s="229">
        <v>1433.4</v>
      </c>
      <c r="D211" s="230">
        <v>1439.4666666666665</v>
      </c>
      <c r="E211" s="230">
        <v>1423.9333333333329</v>
      </c>
      <c r="F211" s="230">
        <v>1414.4666666666665</v>
      </c>
      <c r="G211" s="230">
        <v>1398.9333333333329</v>
      </c>
      <c r="H211" s="230">
        <v>1448.9333333333329</v>
      </c>
      <c r="I211" s="230">
        <v>1464.4666666666662</v>
      </c>
      <c r="J211" s="230">
        <v>1473.9333333333329</v>
      </c>
      <c r="K211" s="229">
        <v>1455</v>
      </c>
      <c r="L211" s="229">
        <v>1430</v>
      </c>
      <c r="M211" s="229">
        <v>0.39634999999999998</v>
      </c>
      <c r="N211" s="1"/>
      <c r="O211" s="1"/>
    </row>
    <row r="212" spans="1:15" ht="12.75" customHeight="1">
      <c r="A212" s="212">
        <v>203</v>
      </c>
      <c r="B212" s="215" t="s">
        <v>208</v>
      </c>
      <c r="C212" s="229">
        <v>399.55</v>
      </c>
      <c r="D212" s="230">
        <v>401.01666666666665</v>
      </c>
      <c r="E212" s="230">
        <v>397.2833333333333</v>
      </c>
      <c r="F212" s="230">
        <v>395.01666666666665</v>
      </c>
      <c r="G212" s="230">
        <v>391.2833333333333</v>
      </c>
      <c r="H212" s="230">
        <v>403.2833333333333</v>
      </c>
      <c r="I212" s="230">
        <v>407.01666666666665</v>
      </c>
      <c r="J212" s="230">
        <v>409.2833333333333</v>
      </c>
      <c r="K212" s="229">
        <v>404.75</v>
      </c>
      <c r="L212" s="229">
        <v>398.75</v>
      </c>
      <c r="M212" s="229">
        <v>53.07526</v>
      </c>
      <c r="N212" s="1"/>
      <c r="O212" s="1"/>
    </row>
    <row r="213" spans="1:15" ht="12.75" customHeight="1">
      <c r="A213" s="212">
        <v>204</v>
      </c>
      <c r="B213" s="215" t="s">
        <v>277</v>
      </c>
      <c r="C213" s="229">
        <v>16.75</v>
      </c>
      <c r="D213" s="230">
        <v>16.7</v>
      </c>
      <c r="E213" s="230">
        <v>16.2</v>
      </c>
      <c r="F213" s="230">
        <v>15.649999999999999</v>
      </c>
      <c r="G213" s="230">
        <v>15.149999999999999</v>
      </c>
      <c r="H213" s="230">
        <v>17.25</v>
      </c>
      <c r="I213" s="230">
        <v>17.75</v>
      </c>
      <c r="J213" s="230">
        <v>18.3</v>
      </c>
      <c r="K213" s="229">
        <v>17.2</v>
      </c>
      <c r="L213" s="229">
        <v>16.149999999999999</v>
      </c>
      <c r="M213" s="229">
        <v>3077.1282799999999</v>
      </c>
      <c r="N213" s="1"/>
      <c r="O213" s="1"/>
    </row>
    <row r="214" spans="1:15" ht="12.75" customHeight="1">
      <c r="A214" s="212">
        <v>205</v>
      </c>
      <c r="B214" s="215" t="s">
        <v>209</v>
      </c>
      <c r="C214" s="229">
        <v>196.15</v>
      </c>
      <c r="D214" s="230">
        <v>197.83333333333334</v>
      </c>
      <c r="E214" s="230">
        <v>194.26666666666668</v>
      </c>
      <c r="F214" s="230">
        <v>192.38333333333333</v>
      </c>
      <c r="G214" s="230">
        <v>188.81666666666666</v>
      </c>
      <c r="H214" s="230">
        <v>199.7166666666667</v>
      </c>
      <c r="I214" s="230">
        <v>203.28333333333336</v>
      </c>
      <c r="J214" s="230">
        <v>205.16666666666671</v>
      </c>
      <c r="K214" s="229">
        <v>201.4</v>
      </c>
      <c r="L214" s="229">
        <v>195.95</v>
      </c>
      <c r="M214" s="229">
        <v>50.522979999999997</v>
      </c>
      <c r="N214" s="1"/>
      <c r="O214" s="1"/>
    </row>
    <row r="215" spans="1:15" ht="12.75" customHeight="1">
      <c r="A215" s="212">
        <v>206</v>
      </c>
      <c r="B215" s="215" t="s">
        <v>804</v>
      </c>
      <c r="C215" s="229">
        <v>75.8</v>
      </c>
      <c r="D215" s="230">
        <v>75.283333333333317</v>
      </c>
      <c r="E215" s="230">
        <v>74.21666666666664</v>
      </c>
      <c r="F215" s="230">
        <v>72.633333333333326</v>
      </c>
      <c r="G215" s="230">
        <v>71.566666666666649</v>
      </c>
      <c r="H215" s="230">
        <v>76.866666666666632</v>
      </c>
      <c r="I215" s="230">
        <v>77.933333333333323</v>
      </c>
      <c r="J215" s="230">
        <v>79.516666666666623</v>
      </c>
      <c r="K215" s="229">
        <v>76.349999999999994</v>
      </c>
      <c r="L215" s="229">
        <v>73.7</v>
      </c>
      <c r="M215" s="229">
        <v>880.06841999999995</v>
      </c>
      <c r="N215" s="1"/>
      <c r="O215" s="1"/>
    </row>
    <row r="216" spans="1:15" ht="12.75" customHeight="1">
      <c r="A216" s="212">
        <v>207</v>
      </c>
      <c r="B216" s="215" t="s">
        <v>796</v>
      </c>
      <c r="C216" s="229">
        <v>512.95000000000005</v>
      </c>
      <c r="D216" s="230">
        <v>514.58333333333337</v>
      </c>
      <c r="E216" s="230">
        <v>508.66666666666674</v>
      </c>
      <c r="F216" s="230">
        <v>504.38333333333338</v>
      </c>
      <c r="G216" s="230">
        <v>498.46666666666675</v>
      </c>
      <c r="H216" s="230">
        <v>518.86666666666679</v>
      </c>
      <c r="I216" s="230">
        <v>524.78333333333353</v>
      </c>
      <c r="J216" s="230">
        <v>529.06666666666672</v>
      </c>
      <c r="K216" s="229">
        <v>520.5</v>
      </c>
      <c r="L216" s="229">
        <v>510.3</v>
      </c>
      <c r="M216" s="229">
        <v>10.026809999999999</v>
      </c>
      <c r="N216" s="1"/>
      <c r="O216" s="1"/>
    </row>
    <row r="217" spans="1:15" ht="12.75" customHeight="1">
      <c r="A217" s="252"/>
      <c r="B217" s="253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9" sqref="B9:B1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7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45086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4" t="s">
        <v>16</v>
      </c>
      <c r="B9" s="386" t="s">
        <v>18</v>
      </c>
      <c r="C9" s="390" t="s">
        <v>20</v>
      </c>
      <c r="D9" s="390" t="s">
        <v>21</v>
      </c>
      <c r="E9" s="381" t="s">
        <v>22</v>
      </c>
      <c r="F9" s="382"/>
      <c r="G9" s="383"/>
      <c r="H9" s="381" t="s">
        <v>23</v>
      </c>
      <c r="I9" s="382"/>
      <c r="J9" s="383"/>
      <c r="K9" s="23"/>
      <c r="L9" s="24"/>
      <c r="M9" s="50"/>
      <c r="N9" s="1"/>
      <c r="O9" s="1"/>
    </row>
    <row r="10" spans="1:15" ht="42.75" customHeight="1">
      <c r="A10" s="388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3" t="s">
        <v>865</v>
      </c>
      <c r="C11" s="229">
        <v>421.9</v>
      </c>
      <c r="D11" s="230">
        <v>422.4666666666667</v>
      </c>
      <c r="E11" s="230">
        <v>419.43333333333339</v>
      </c>
      <c r="F11" s="230">
        <v>416.9666666666667</v>
      </c>
      <c r="G11" s="230">
        <v>413.93333333333339</v>
      </c>
      <c r="H11" s="230">
        <v>424.93333333333339</v>
      </c>
      <c r="I11" s="230">
        <v>427.9666666666667</v>
      </c>
      <c r="J11" s="230">
        <v>430.43333333333339</v>
      </c>
      <c r="K11" s="229">
        <v>425.5</v>
      </c>
      <c r="L11" s="229">
        <v>420</v>
      </c>
      <c r="M11" s="229">
        <v>5.0278499999999999</v>
      </c>
      <c r="N11" s="1"/>
      <c r="O11" s="1"/>
    </row>
    <row r="12" spans="1:15" ht="12" customHeight="1">
      <c r="A12" s="30">
        <v>2</v>
      </c>
      <c r="B12" s="215" t="s">
        <v>283</v>
      </c>
      <c r="C12" s="229">
        <v>26693</v>
      </c>
      <c r="D12" s="230">
        <v>26921.966666666664</v>
      </c>
      <c r="E12" s="230">
        <v>26332.033333333326</v>
      </c>
      <c r="F12" s="230">
        <v>25971.066666666662</v>
      </c>
      <c r="G12" s="230">
        <v>25381.133333333324</v>
      </c>
      <c r="H12" s="230">
        <v>27282.933333333327</v>
      </c>
      <c r="I12" s="230">
        <v>27872.866666666669</v>
      </c>
      <c r="J12" s="230">
        <v>28233.833333333328</v>
      </c>
      <c r="K12" s="229">
        <v>27511.9</v>
      </c>
      <c r="L12" s="229">
        <v>26561</v>
      </c>
      <c r="M12" s="229">
        <v>3.8379999999999997E-2</v>
      </c>
      <c r="N12" s="1"/>
      <c r="O12" s="1"/>
    </row>
    <row r="13" spans="1:15" ht="12" customHeight="1">
      <c r="A13" s="30">
        <v>3</v>
      </c>
      <c r="B13" s="215" t="s">
        <v>284</v>
      </c>
      <c r="C13" s="229">
        <v>4112.3</v>
      </c>
      <c r="D13" s="230">
        <v>4123.083333333333</v>
      </c>
      <c r="E13" s="230">
        <v>4074.2166666666662</v>
      </c>
      <c r="F13" s="230">
        <v>4036.1333333333332</v>
      </c>
      <c r="G13" s="230">
        <v>3987.2666666666664</v>
      </c>
      <c r="H13" s="230">
        <v>4161.1666666666661</v>
      </c>
      <c r="I13" s="230">
        <v>4210.0333333333328</v>
      </c>
      <c r="J13" s="230">
        <v>4248.1166666666659</v>
      </c>
      <c r="K13" s="229">
        <v>4171.95</v>
      </c>
      <c r="L13" s="229">
        <v>4085</v>
      </c>
      <c r="M13" s="229">
        <v>1.71143</v>
      </c>
      <c r="N13" s="1"/>
      <c r="O13" s="1"/>
    </row>
    <row r="14" spans="1:15" ht="12" customHeight="1">
      <c r="A14" s="30">
        <v>4</v>
      </c>
      <c r="B14" s="215" t="s">
        <v>43</v>
      </c>
      <c r="C14" s="229">
        <v>1833.55</v>
      </c>
      <c r="D14" s="230">
        <v>1840.3333333333333</v>
      </c>
      <c r="E14" s="230">
        <v>1813.2666666666664</v>
      </c>
      <c r="F14" s="230">
        <v>1792.9833333333331</v>
      </c>
      <c r="G14" s="230">
        <v>1765.9166666666663</v>
      </c>
      <c r="H14" s="230">
        <v>1860.6166666666666</v>
      </c>
      <c r="I14" s="230">
        <v>1887.6833333333336</v>
      </c>
      <c r="J14" s="230">
        <v>1907.9666666666667</v>
      </c>
      <c r="K14" s="229">
        <v>1867.4</v>
      </c>
      <c r="L14" s="229">
        <v>1820.05</v>
      </c>
      <c r="M14" s="229">
        <v>6.6310099999999998</v>
      </c>
      <c r="N14" s="1"/>
      <c r="O14" s="1"/>
    </row>
    <row r="15" spans="1:15" ht="12" customHeight="1">
      <c r="A15" s="30">
        <v>5</v>
      </c>
      <c r="B15" s="215" t="s">
        <v>286</v>
      </c>
      <c r="C15" s="229">
        <v>3122.95</v>
      </c>
      <c r="D15" s="230">
        <v>3121.0666666666671</v>
      </c>
      <c r="E15" s="230">
        <v>3101.8833333333341</v>
      </c>
      <c r="F15" s="230">
        <v>3080.8166666666671</v>
      </c>
      <c r="G15" s="230">
        <v>3061.6333333333341</v>
      </c>
      <c r="H15" s="230">
        <v>3142.1333333333341</v>
      </c>
      <c r="I15" s="230">
        <v>3161.3166666666675</v>
      </c>
      <c r="J15" s="230">
        <v>3182.3833333333341</v>
      </c>
      <c r="K15" s="229">
        <v>3140.25</v>
      </c>
      <c r="L15" s="229">
        <v>3100</v>
      </c>
      <c r="M15" s="229">
        <v>1.36991</v>
      </c>
      <c r="N15" s="1"/>
      <c r="O15" s="1"/>
    </row>
    <row r="16" spans="1:15" ht="12" customHeight="1">
      <c r="A16" s="30">
        <v>6</v>
      </c>
      <c r="B16" s="215" t="s">
        <v>287</v>
      </c>
      <c r="C16" s="229">
        <v>1201.25</v>
      </c>
      <c r="D16" s="230">
        <v>1196.3</v>
      </c>
      <c r="E16" s="230">
        <v>1181.5</v>
      </c>
      <c r="F16" s="230">
        <v>1161.75</v>
      </c>
      <c r="G16" s="230">
        <v>1146.95</v>
      </c>
      <c r="H16" s="230">
        <v>1216.05</v>
      </c>
      <c r="I16" s="230">
        <v>1230.8499999999997</v>
      </c>
      <c r="J16" s="230">
        <v>1250.5999999999999</v>
      </c>
      <c r="K16" s="229">
        <v>1211.0999999999999</v>
      </c>
      <c r="L16" s="229">
        <v>1176.55</v>
      </c>
      <c r="M16" s="229">
        <v>14.32123</v>
      </c>
      <c r="N16" s="1"/>
      <c r="O16" s="1"/>
    </row>
    <row r="17" spans="1:15" ht="12" customHeight="1">
      <c r="A17" s="30">
        <v>7</v>
      </c>
      <c r="B17" s="215" t="s">
        <v>59</v>
      </c>
      <c r="C17" s="229">
        <v>755.4</v>
      </c>
      <c r="D17" s="230">
        <v>761</v>
      </c>
      <c r="E17" s="230">
        <v>746.85</v>
      </c>
      <c r="F17" s="230">
        <v>738.30000000000007</v>
      </c>
      <c r="G17" s="230">
        <v>724.15000000000009</v>
      </c>
      <c r="H17" s="230">
        <v>769.55</v>
      </c>
      <c r="I17" s="230">
        <v>783.7</v>
      </c>
      <c r="J17" s="230">
        <v>792.24999999999989</v>
      </c>
      <c r="K17" s="229">
        <v>775.15</v>
      </c>
      <c r="L17" s="229">
        <v>752.45</v>
      </c>
      <c r="M17" s="229">
        <v>15.256130000000001</v>
      </c>
      <c r="N17" s="1"/>
      <c r="O17" s="1"/>
    </row>
    <row r="18" spans="1:15" ht="12" customHeight="1">
      <c r="A18" s="30">
        <v>8</v>
      </c>
      <c r="B18" s="215" t="s">
        <v>288</v>
      </c>
      <c r="C18" s="229">
        <v>474.95</v>
      </c>
      <c r="D18" s="230">
        <v>479.31666666666666</v>
      </c>
      <c r="E18" s="230">
        <v>465.63333333333333</v>
      </c>
      <c r="F18" s="230">
        <v>456.31666666666666</v>
      </c>
      <c r="G18" s="230">
        <v>442.63333333333333</v>
      </c>
      <c r="H18" s="230">
        <v>488.63333333333333</v>
      </c>
      <c r="I18" s="230">
        <v>502.31666666666661</v>
      </c>
      <c r="J18" s="230">
        <v>511.63333333333333</v>
      </c>
      <c r="K18" s="229">
        <v>493</v>
      </c>
      <c r="L18" s="229">
        <v>470</v>
      </c>
      <c r="M18" s="229">
        <v>9.6180299999999992</v>
      </c>
      <c r="N18" s="1"/>
      <c r="O18" s="1"/>
    </row>
    <row r="19" spans="1:15" ht="12" customHeight="1">
      <c r="A19" s="30">
        <v>9</v>
      </c>
      <c r="B19" s="215" t="s">
        <v>289</v>
      </c>
      <c r="C19" s="229">
        <v>1379.2</v>
      </c>
      <c r="D19" s="230">
        <v>1385.1166666666668</v>
      </c>
      <c r="E19" s="230">
        <v>1370.3333333333335</v>
      </c>
      <c r="F19" s="230">
        <v>1361.4666666666667</v>
      </c>
      <c r="G19" s="230">
        <v>1346.6833333333334</v>
      </c>
      <c r="H19" s="230">
        <v>1393.9833333333336</v>
      </c>
      <c r="I19" s="230">
        <v>1408.7666666666669</v>
      </c>
      <c r="J19" s="230">
        <v>1417.6333333333337</v>
      </c>
      <c r="K19" s="229">
        <v>1399.9</v>
      </c>
      <c r="L19" s="229">
        <v>1376.25</v>
      </c>
      <c r="M19" s="229">
        <v>1.4550700000000001</v>
      </c>
      <c r="N19" s="1"/>
      <c r="O19" s="1"/>
    </row>
    <row r="20" spans="1:15" ht="12" customHeight="1">
      <c r="A20" s="30">
        <v>10</v>
      </c>
      <c r="B20" s="215" t="s">
        <v>233</v>
      </c>
      <c r="C20" s="229">
        <v>21645.25</v>
      </c>
      <c r="D20" s="230">
        <v>21728.416666666668</v>
      </c>
      <c r="E20" s="230">
        <v>21516.833333333336</v>
      </c>
      <c r="F20" s="230">
        <v>21388.416666666668</v>
      </c>
      <c r="G20" s="230">
        <v>21176.833333333336</v>
      </c>
      <c r="H20" s="230">
        <v>21856.833333333336</v>
      </c>
      <c r="I20" s="230">
        <v>22068.416666666672</v>
      </c>
      <c r="J20" s="230">
        <v>22196.833333333336</v>
      </c>
      <c r="K20" s="229">
        <v>21940</v>
      </c>
      <c r="L20" s="229">
        <v>21600</v>
      </c>
      <c r="M20" s="229">
        <v>4.8280000000000003E-2</v>
      </c>
      <c r="N20" s="1"/>
      <c r="O20" s="1"/>
    </row>
    <row r="21" spans="1:15" ht="12" customHeight="1">
      <c r="A21" s="30">
        <v>11</v>
      </c>
      <c r="B21" s="215" t="s">
        <v>45</v>
      </c>
      <c r="C21" s="229">
        <v>2429.15</v>
      </c>
      <c r="D21" s="230">
        <v>2424.7000000000003</v>
      </c>
      <c r="E21" s="230">
        <v>2373.5000000000005</v>
      </c>
      <c r="F21" s="230">
        <v>2317.8500000000004</v>
      </c>
      <c r="G21" s="230">
        <v>2266.6500000000005</v>
      </c>
      <c r="H21" s="230">
        <v>2480.3500000000004</v>
      </c>
      <c r="I21" s="230">
        <v>2531.5500000000002</v>
      </c>
      <c r="J21" s="230">
        <v>2587.2000000000003</v>
      </c>
      <c r="K21" s="229">
        <v>2475.9</v>
      </c>
      <c r="L21" s="229">
        <v>2369.0500000000002</v>
      </c>
      <c r="M21" s="229">
        <v>37.816209999999998</v>
      </c>
      <c r="N21" s="1"/>
      <c r="O21" s="1"/>
    </row>
    <row r="22" spans="1:15" ht="12" customHeight="1">
      <c r="A22" s="30">
        <v>12</v>
      </c>
      <c r="B22" s="215" t="s">
        <v>234</v>
      </c>
      <c r="C22" s="229">
        <v>976</v>
      </c>
      <c r="D22" s="230">
        <v>980.13333333333333</v>
      </c>
      <c r="E22" s="230">
        <v>966.86666666666667</v>
      </c>
      <c r="F22" s="230">
        <v>957.73333333333335</v>
      </c>
      <c r="G22" s="230">
        <v>944.4666666666667</v>
      </c>
      <c r="H22" s="230">
        <v>989.26666666666665</v>
      </c>
      <c r="I22" s="230">
        <v>1002.5333333333333</v>
      </c>
      <c r="J22" s="230">
        <v>1011.6666666666666</v>
      </c>
      <c r="K22" s="229">
        <v>993.4</v>
      </c>
      <c r="L22" s="229">
        <v>971</v>
      </c>
      <c r="M22" s="229">
        <v>6.36876</v>
      </c>
      <c r="N22" s="1"/>
      <c r="O22" s="1"/>
    </row>
    <row r="23" spans="1:15" ht="12.75" customHeight="1">
      <c r="A23" s="30">
        <v>13</v>
      </c>
      <c r="B23" s="215" t="s">
        <v>46</v>
      </c>
      <c r="C23" s="229">
        <v>736.4</v>
      </c>
      <c r="D23" s="230">
        <v>739.4666666666667</v>
      </c>
      <c r="E23" s="230">
        <v>729.93333333333339</v>
      </c>
      <c r="F23" s="230">
        <v>723.4666666666667</v>
      </c>
      <c r="G23" s="230">
        <v>713.93333333333339</v>
      </c>
      <c r="H23" s="230">
        <v>745.93333333333339</v>
      </c>
      <c r="I23" s="230">
        <v>755.4666666666667</v>
      </c>
      <c r="J23" s="230">
        <v>761.93333333333339</v>
      </c>
      <c r="K23" s="229">
        <v>749</v>
      </c>
      <c r="L23" s="229">
        <v>733</v>
      </c>
      <c r="M23" s="229">
        <v>21.417090000000002</v>
      </c>
      <c r="N23" s="1"/>
      <c r="O23" s="1"/>
    </row>
    <row r="24" spans="1:15" ht="12.75" customHeight="1">
      <c r="A24" s="30">
        <v>14</v>
      </c>
      <c r="B24" s="215" t="s">
        <v>235</v>
      </c>
      <c r="C24" s="229">
        <v>670.9</v>
      </c>
      <c r="D24" s="230">
        <v>674.61666666666667</v>
      </c>
      <c r="E24" s="230">
        <v>664.2833333333333</v>
      </c>
      <c r="F24" s="230">
        <v>657.66666666666663</v>
      </c>
      <c r="G24" s="230">
        <v>647.33333333333326</v>
      </c>
      <c r="H24" s="230">
        <v>681.23333333333335</v>
      </c>
      <c r="I24" s="230">
        <v>691.56666666666661</v>
      </c>
      <c r="J24" s="230">
        <v>698.18333333333339</v>
      </c>
      <c r="K24" s="229">
        <v>684.95</v>
      </c>
      <c r="L24" s="229">
        <v>668</v>
      </c>
      <c r="M24" s="229">
        <v>17.597339999999999</v>
      </c>
      <c r="N24" s="1"/>
      <c r="O24" s="1"/>
    </row>
    <row r="25" spans="1:15" ht="12.75" customHeight="1">
      <c r="A25" s="30">
        <v>15</v>
      </c>
      <c r="B25" s="215" t="s">
        <v>236</v>
      </c>
      <c r="C25" s="229">
        <v>829.25</v>
      </c>
      <c r="D25" s="230">
        <v>831.6</v>
      </c>
      <c r="E25" s="230">
        <v>818.7</v>
      </c>
      <c r="F25" s="230">
        <v>808.15</v>
      </c>
      <c r="G25" s="230">
        <v>795.25</v>
      </c>
      <c r="H25" s="230">
        <v>842.15000000000009</v>
      </c>
      <c r="I25" s="230">
        <v>855.05</v>
      </c>
      <c r="J25" s="230">
        <v>865.60000000000014</v>
      </c>
      <c r="K25" s="229">
        <v>844.5</v>
      </c>
      <c r="L25" s="229">
        <v>821.05</v>
      </c>
      <c r="M25" s="229">
        <v>13.62345</v>
      </c>
      <c r="N25" s="1"/>
      <c r="O25" s="1"/>
    </row>
    <row r="26" spans="1:15" ht="12.75" customHeight="1">
      <c r="A26" s="30">
        <v>16</v>
      </c>
      <c r="B26" s="215" t="s">
        <v>840</v>
      </c>
      <c r="C26" s="229">
        <v>429.75</v>
      </c>
      <c r="D26" s="230">
        <v>431.84999999999997</v>
      </c>
      <c r="E26" s="230">
        <v>426.69999999999993</v>
      </c>
      <c r="F26" s="230">
        <v>423.65</v>
      </c>
      <c r="G26" s="230">
        <v>418.49999999999994</v>
      </c>
      <c r="H26" s="230">
        <v>434.89999999999992</v>
      </c>
      <c r="I26" s="230">
        <v>440.0499999999999</v>
      </c>
      <c r="J26" s="230">
        <v>443.09999999999991</v>
      </c>
      <c r="K26" s="229">
        <v>437</v>
      </c>
      <c r="L26" s="229">
        <v>428.8</v>
      </c>
      <c r="M26" s="229">
        <v>13.736179999999999</v>
      </c>
      <c r="N26" s="1"/>
      <c r="O26" s="1"/>
    </row>
    <row r="27" spans="1:15" ht="12.75" customHeight="1">
      <c r="A27" s="30">
        <v>17</v>
      </c>
      <c r="B27" s="215" t="s">
        <v>237</v>
      </c>
      <c r="C27" s="229">
        <v>171.95</v>
      </c>
      <c r="D27" s="230">
        <v>172.04999999999998</v>
      </c>
      <c r="E27" s="230">
        <v>170.09999999999997</v>
      </c>
      <c r="F27" s="230">
        <v>168.24999999999997</v>
      </c>
      <c r="G27" s="230">
        <v>166.29999999999995</v>
      </c>
      <c r="H27" s="230">
        <v>173.89999999999998</v>
      </c>
      <c r="I27" s="230">
        <v>175.84999999999997</v>
      </c>
      <c r="J27" s="230">
        <v>177.7</v>
      </c>
      <c r="K27" s="229">
        <v>174</v>
      </c>
      <c r="L27" s="229">
        <v>170.2</v>
      </c>
      <c r="M27" s="229">
        <v>17.205110000000001</v>
      </c>
      <c r="N27" s="1"/>
      <c r="O27" s="1"/>
    </row>
    <row r="28" spans="1:15" ht="12.75" customHeight="1">
      <c r="A28" s="30">
        <v>18</v>
      </c>
      <c r="B28" s="215" t="s">
        <v>41</v>
      </c>
      <c r="C28" s="229">
        <v>201.85</v>
      </c>
      <c r="D28" s="230">
        <v>203.64999999999998</v>
      </c>
      <c r="E28" s="230">
        <v>199.59999999999997</v>
      </c>
      <c r="F28" s="230">
        <v>197.35</v>
      </c>
      <c r="G28" s="230">
        <v>193.29999999999998</v>
      </c>
      <c r="H28" s="230">
        <v>205.89999999999995</v>
      </c>
      <c r="I28" s="230">
        <v>209.94999999999996</v>
      </c>
      <c r="J28" s="230">
        <v>212.19999999999993</v>
      </c>
      <c r="K28" s="229">
        <v>207.7</v>
      </c>
      <c r="L28" s="229">
        <v>201.4</v>
      </c>
      <c r="M28" s="229">
        <v>18.483239999999999</v>
      </c>
      <c r="N28" s="1"/>
      <c r="O28" s="1"/>
    </row>
    <row r="29" spans="1:15" ht="12.75" customHeight="1">
      <c r="A29" s="30">
        <v>19</v>
      </c>
      <c r="B29" s="215" t="s">
        <v>805</v>
      </c>
      <c r="C29" s="229">
        <v>373.1</v>
      </c>
      <c r="D29" s="230">
        <v>374.13333333333338</v>
      </c>
      <c r="E29" s="230">
        <v>369.06666666666678</v>
      </c>
      <c r="F29" s="230">
        <v>365.03333333333342</v>
      </c>
      <c r="G29" s="230">
        <v>359.96666666666681</v>
      </c>
      <c r="H29" s="230">
        <v>378.16666666666674</v>
      </c>
      <c r="I29" s="230">
        <v>383.23333333333335</v>
      </c>
      <c r="J29" s="230">
        <v>387.26666666666671</v>
      </c>
      <c r="K29" s="229">
        <v>379.2</v>
      </c>
      <c r="L29" s="229">
        <v>370.1</v>
      </c>
      <c r="M29" s="229">
        <v>0.47598000000000001</v>
      </c>
      <c r="N29" s="1"/>
      <c r="O29" s="1"/>
    </row>
    <row r="30" spans="1:15" ht="12.75" customHeight="1">
      <c r="A30" s="30">
        <v>20</v>
      </c>
      <c r="B30" s="215" t="s">
        <v>290</v>
      </c>
      <c r="C30" s="229">
        <v>343.45</v>
      </c>
      <c r="D30" s="230">
        <v>344.05</v>
      </c>
      <c r="E30" s="230">
        <v>340.35</v>
      </c>
      <c r="F30" s="230">
        <v>337.25</v>
      </c>
      <c r="G30" s="230">
        <v>333.55</v>
      </c>
      <c r="H30" s="230">
        <v>347.15000000000003</v>
      </c>
      <c r="I30" s="230">
        <v>350.84999999999997</v>
      </c>
      <c r="J30" s="230">
        <v>353.95000000000005</v>
      </c>
      <c r="K30" s="229">
        <v>347.75</v>
      </c>
      <c r="L30" s="229">
        <v>340.95</v>
      </c>
      <c r="M30" s="229">
        <v>6.5692000000000004</v>
      </c>
      <c r="N30" s="1"/>
      <c r="O30" s="1"/>
    </row>
    <row r="31" spans="1:15" ht="12.75" customHeight="1">
      <c r="A31" s="30">
        <v>21</v>
      </c>
      <c r="B31" s="215" t="s">
        <v>845</v>
      </c>
      <c r="C31" s="229">
        <v>982.4</v>
      </c>
      <c r="D31" s="230">
        <v>989.80000000000007</v>
      </c>
      <c r="E31" s="230">
        <v>957.60000000000014</v>
      </c>
      <c r="F31" s="230">
        <v>932.80000000000007</v>
      </c>
      <c r="G31" s="230">
        <v>900.60000000000014</v>
      </c>
      <c r="H31" s="230">
        <v>1014.6000000000001</v>
      </c>
      <c r="I31" s="230">
        <v>1046.8000000000002</v>
      </c>
      <c r="J31" s="230">
        <v>1071.6000000000001</v>
      </c>
      <c r="K31" s="229">
        <v>1022</v>
      </c>
      <c r="L31" s="229">
        <v>965</v>
      </c>
      <c r="M31" s="229">
        <v>5.2401299999999997</v>
      </c>
      <c r="N31" s="1"/>
      <c r="O31" s="1"/>
    </row>
    <row r="32" spans="1:15" ht="12.75" customHeight="1">
      <c r="A32" s="30">
        <v>22</v>
      </c>
      <c r="B32" s="215" t="s">
        <v>291</v>
      </c>
      <c r="C32" s="229">
        <v>1001.95</v>
      </c>
      <c r="D32" s="230">
        <v>999.5</v>
      </c>
      <c r="E32" s="230">
        <v>988</v>
      </c>
      <c r="F32" s="230">
        <v>974.05</v>
      </c>
      <c r="G32" s="230">
        <v>962.55</v>
      </c>
      <c r="H32" s="230">
        <v>1013.45</v>
      </c>
      <c r="I32" s="230">
        <v>1024.95</v>
      </c>
      <c r="J32" s="230">
        <v>1038.9000000000001</v>
      </c>
      <c r="K32" s="229">
        <v>1011</v>
      </c>
      <c r="L32" s="229">
        <v>985.55</v>
      </c>
      <c r="M32" s="229">
        <v>5.1892300000000002</v>
      </c>
      <c r="N32" s="1"/>
      <c r="O32" s="1"/>
    </row>
    <row r="33" spans="1:15" ht="12.75" customHeight="1">
      <c r="A33" s="30">
        <v>23</v>
      </c>
      <c r="B33" s="215" t="s">
        <v>238</v>
      </c>
      <c r="C33" s="229">
        <v>1469.5</v>
      </c>
      <c r="D33" s="230">
        <v>1471.8666666666668</v>
      </c>
      <c r="E33" s="230">
        <v>1434.6333333333337</v>
      </c>
      <c r="F33" s="230">
        <v>1399.7666666666669</v>
      </c>
      <c r="G33" s="230">
        <v>1362.5333333333338</v>
      </c>
      <c r="H33" s="230">
        <v>1506.7333333333336</v>
      </c>
      <c r="I33" s="230">
        <v>1543.9666666666667</v>
      </c>
      <c r="J33" s="230">
        <v>1578.8333333333335</v>
      </c>
      <c r="K33" s="229">
        <v>1509.1</v>
      </c>
      <c r="L33" s="229">
        <v>1437</v>
      </c>
      <c r="M33" s="229">
        <v>1.7557499999999999</v>
      </c>
      <c r="N33" s="1"/>
      <c r="O33" s="1"/>
    </row>
    <row r="34" spans="1:15" ht="12.75" customHeight="1">
      <c r="A34" s="30">
        <v>24</v>
      </c>
      <c r="B34" s="215" t="s">
        <v>52</v>
      </c>
      <c r="C34" s="229">
        <v>590.95000000000005</v>
      </c>
      <c r="D34" s="230">
        <v>585.76666666666677</v>
      </c>
      <c r="E34" s="230">
        <v>566.68333333333351</v>
      </c>
      <c r="F34" s="230">
        <v>542.41666666666674</v>
      </c>
      <c r="G34" s="230">
        <v>523.33333333333348</v>
      </c>
      <c r="H34" s="230">
        <v>610.03333333333353</v>
      </c>
      <c r="I34" s="230">
        <v>629.11666666666679</v>
      </c>
      <c r="J34" s="230">
        <v>653.38333333333355</v>
      </c>
      <c r="K34" s="229">
        <v>604.85</v>
      </c>
      <c r="L34" s="229">
        <v>561.5</v>
      </c>
      <c r="M34" s="229">
        <v>22.429919999999999</v>
      </c>
      <c r="N34" s="1"/>
      <c r="O34" s="1"/>
    </row>
    <row r="35" spans="1:15" ht="12.75" customHeight="1">
      <c r="A35" s="30">
        <v>25</v>
      </c>
      <c r="B35" s="215" t="s">
        <v>48</v>
      </c>
      <c r="C35" s="229">
        <v>3442.05</v>
      </c>
      <c r="D35" s="230">
        <v>3434.1666666666665</v>
      </c>
      <c r="E35" s="230">
        <v>3409.6833333333329</v>
      </c>
      <c r="F35" s="230">
        <v>3377.3166666666666</v>
      </c>
      <c r="G35" s="230">
        <v>3352.833333333333</v>
      </c>
      <c r="H35" s="230">
        <v>3466.5333333333328</v>
      </c>
      <c r="I35" s="230">
        <v>3491.0166666666664</v>
      </c>
      <c r="J35" s="230">
        <v>3523.3833333333328</v>
      </c>
      <c r="K35" s="229">
        <v>3458.65</v>
      </c>
      <c r="L35" s="229">
        <v>3401.8</v>
      </c>
      <c r="M35" s="229">
        <v>0.81435000000000002</v>
      </c>
      <c r="N35" s="1"/>
      <c r="O35" s="1"/>
    </row>
    <row r="36" spans="1:15" ht="12.75" customHeight="1">
      <c r="A36" s="30">
        <v>26</v>
      </c>
      <c r="B36" s="215" t="s">
        <v>292</v>
      </c>
      <c r="C36" s="229">
        <v>2561.5</v>
      </c>
      <c r="D36" s="230">
        <v>2556.0333333333333</v>
      </c>
      <c r="E36" s="230">
        <v>2516.0666666666666</v>
      </c>
      <c r="F36" s="230">
        <v>2470.6333333333332</v>
      </c>
      <c r="G36" s="230">
        <v>2430.6666666666665</v>
      </c>
      <c r="H36" s="230">
        <v>2601.4666666666667</v>
      </c>
      <c r="I36" s="230">
        <v>2641.4333333333329</v>
      </c>
      <c r="J36" s="230">
        <v>2686.8666666666668</v>
      </c>
      <c r="K36" s="229">
        <v>2596</v>
      </c>
      <c r="L36" s="229">
        <v>2510.6</v>
      </c>
      <c r="M36" s="229">
        <v>0.88663999999999998</v>
      </c>
      <c r="N36" s="1"/>
      <c r="O36" s="1"/>
    </row>
    <row r="37" spans="1:15" ht="12.75" customHeight="1">
      <c r="A37" s="30">
        <v>27</v>
      </c>
      <c r="B37" s="215" t="s">
        <v>832</v>
      </c>
      <c r="C37" s="229">
        <v>14.4</v>
      </c>
      <c r="D37" s="230">
        <v>14.383333333333335</v>
      </c>
      <c r="E37" s="230">
        <v>13.716666666666669</v>
      </c>
      <c r="F37" s="230">
        <v>13.033333333333333</v>
      </c>
      <c r="G37" s="230">
        <v>12.366666666666667</v>
      </c>
      <c r="H37" s="230">
        <v>15.06666666666667</v>
      </c>
      <c r="I37" s="230">
        <v>15.733333333333338</v>
      </c>
      <c r="J37" s="230">
        <v>16.416666666666671</v>
      </c>
      <c r="K37" s="229">
        <v>15.05</v>
      </c>
      <c r="L37" s="229">
        <v>13.7</v>
      </c>
      <c r="M37" s="229">
        <v>595.53530000000001</v>
      </c>
      <c r="N37" s="1"/>
      <c r="O37" s="1"/>
    </row>
    <row r="38" spans="1:15" ht="12.75" customHeight="1">
      <c r="A38" s="30">
        <v>28</v>
      </c>
      <c r="B38" s="215" t="s">
        <v>50</v>
      </c>
      <c r="C38" s="229">
        <v>625.85</v>
      </c>
      <c r="D38" s="230">
        <v>625.93333333333339</v>
      </c>
      <c r="E38" s="230">
        <v>619.91666666666674</v>
      </c>
      <c r="F38" s="230">
        <v>613.98333333333335</v>
      </c>
      <c r="G38" s="230">
        <v>607.9666666666667</v>
      </c>
      <c r="H38" s="230">
        <v>631.86666666666679</v>
      </c>
      <c r="I38" s="230">
        <v>637.88333333333344</v>
      </c>
      <c r="J38" s="230">
        <v>643.81666666666683</v>
      </c>
      <c r="K38" s="229">
        <v>631.95000000000005</v>
      </c>
      <c r="L38" s="229">
        <v>620</v>
      </c>
      <c r="M38" s="229">
        <v>3.25339</v>
      </c>
      <c r="N38" s="1"/>
      <c r="O38" s="1"/>
    </row>
    <row r="39" spans="1:15" ht="12.75" customHeight="1">
      <c r="A39" s="30">
        <v>29</v>
      </c>
      <c r="B39" s="215" t="s">
        <v>293</v>
      </c>
      <c r="C39" s="229">
        <v>2071.9</v>
      </c>
      <c r="D39" s="230">
        <v>2094.5666666666671</v>
      </c>
      <c r="E39" s="230">
        <v>2042.733333333334</v>
      </c>
      <c r="F39" s="230">
        <v>2013.5666666666671</v>
      </c>
      <c r="G39" s="230">
        <v>1961.733333333334</v>
      </c>
      <c r="H39" s="230">
        <v>2123.733333333334</v>
      </c>
      <c r="I39" s="230">
        <v>2175.5666666666671</v>
      </c>
      <c r="J39" s="230">
        <v>2204.733333333334</v>
      </c>
      <c r="K39" s="229">
        <v>2146.4</v>
      </c>
      <c r="L39" s="229">
        <v>2065.4</v>
      </c>
      <c r="M39" s="229">
        <v>1.37066</v>
      </c>
      <c r="N39" s="1"/>
      <c r="O39" s="1"/>
    </row>
    <row r="40" spans="1:15" ht="12.75" customHeight="1">
      <c r="A40" s="30">
        <v>30</v>
      </c>
      <c r="B40" s="215" t="s">
        <v>51</v>
      </c>
      <c r="C40" s="229">
        <v>451.7</v>
      </c>
      <c r="D40" s="230">
        <v>452.51666666666671</v>
      </c>
      <c r="E40" s="230">
        <v>445.03333333333342</v>
      </c>
      <c r="F40" s="230">
        <v>438.36666666666673</v>
      </c>
      <c r="G40" s="230">
        <v>430.88333333333344</v>
      </c>
      <c r="H40" s="230">
        <v>459.18333333333339</v>
      </c>
      <c r="I40" s="230">
        <v>466.66666666666663</v>
      </c>
      <c r="J40" s="230">
        <v>473.33333333333337</v>
      </c>
      <c r="K40" s="229">
        <v>460</v>
      </c>
      <c r="L40" s="229">
        <v>445.85</v>
      </c>
      <c r="M40" s="229">
        <v>49.255479999999999</v>
      </c>
      <c r="N40" s="1"/>
      <c r="O40" s="1"/>
    </row>
    <row r="41" spans="1:15" ht="12.75" customHeight="1">
      <c r="A41" s="30">
        <v>31</v>
      </c>
      <c r="B41" s="215" t="s">
        <v>786</v>
      </c>
      <c r="C41" s="229">
        <v>1462.7</v>
      </c>
      <c r="D41" s="230">
        <v>1453.8333333333333</v>
      </c>
      <c r="E41" s="230">
        <v>1430.8666666666666</v>
      </c>
      <c r="F41" s="230">
        <v>1399.0333333333333</v>
      </c>
      <c r="G41" s="230">
        <v>1376.0666666666666</v>
      </c>
      <c r="H41" s="230">
        <v>1485.6666666666665</v>
      </c>
      <c r="I41" s="230">
        <v>1508.6333333333332</v>
      </c>
      <c r="J41" s="230">
        <v>1540.4666666666665</v>
      </c>
      <c r="K41" s="229">
        <v>1476.8</v>
      </c>
      <c r="L41" s="229">
        <v>1422</v>
      </c>
      <c r="M41" s="229">
        <v>5.9070900000000002</v>
      </c>
      <c r="N41" s="1"/>
      <c r="O41" s="1"/>
    </row>
    <row r="42" spans="1:15" ht="12.75" customHeight="1">
      <c r="A42" s="30">
        <v>32</v>
      </c>
      <c r="B42" s="215" t="s">
        <v>755</v>
      </c>
      <c r="C42" s="229">
        <v>1085.3499999999999</v>
      </c>
      <c r="D42" s="230">
        <v>1086.7833333333333</v>
      </c>
      <c r="E42" s="230">
        <v>1073.5666666666666</v>
      </c>
      <c r="F42" s="230">
        <v>1061.7833333333333</v>
      </c>
      <c r="G42" s="230">
        <v>1048.5666666666666</v>
      </c>
      <c r="H42" s="230">
        <v>1098.5666666666666</v>
      </c>
      <c r="I42" s="230">
        <v>1111.7833333333333</v>
      </c>
      <c r="J42" s="230">
        <v>1123.5666666666666</v>
      </c>
      <c r="K42" s="229">
        <v>1100</v>
      </c>
      <c r="L42" s="229">
        <v>1075</v>
      </c>
      <c r="M42" s="229">
        <v>0.93193000000000004</v>
      </c>
      <c r="N42" s="1"/>
      <c r="O42" s="1"/>
    </row>
    <row r="43" spans="1:15" ht="12.75" customHeight="1">
      <c r="A43" s="30">
        <v>33</v>
      </c>
      <c r="B43" s="215" t="s">
        <v>53</v>
      </c>
      <c r="C43" s="229">
        <v>4926.6499999999996</v>
      </c>
      <c r="D43" s="230">
        <v>4958.4000000000005</v>
      </c>
      <c r="E43" s="230">
        <v>4888.2500000000009</v>
      </c>
      <c r="F43" s="230">
        <v>4849.8500000000004</v>
      </c>
      <c r="G43" s="230">
        <v>4779.7000000000007</v>
      </c>
      <c r="H43" s="230">
        <v>4996.8000000000011</v>
      </c>
      <c r="I43" s="230">
        <v>5066.9500000000007</v>
      </c>
      <c r="J43" s="230">
        <v>5105.3500000000013</v>
      </c>
      <c r="K43" s="229">
        <v>5028.55</v>
      </c>
      <c r="L43" s="229">
        <v>4920</v>
      </c>
      <c r="M43" s="229">
        <v>4.1150200000000003</v>
      </c>
      <c r="N43" s="1"/>
      <c r="O43" s="1"/>
    </row>
    <row r="44" spans="1:15" ht="12.75" customHeight="1">
      <c r="A44" s="30">
        <v>34</v>
      </c>
      <c r="B44" s="215" t="s">
        <v>54</v>
      </c>
      <c r="C44" s="229">
        <v>396.2</v>
      </c>
      <c r="D44" s="230">
        <v>395.34999999999997</v>
      </c>
      <c r="E44" s="230">
        <v>390.84999999999991</v>
      </c>
      <c r="F44" s="230">
        <v>385.49999999999994</v>
      </c>
      <c r="G44" s="230">
        <v>380.99999999999989</v>
      </c>
      <c r="H44" s="230">
        <v>400.69999999999993</v>
      </c>
      <c r="I44" s="230">
        <v>405.20000000000005</v>
      </c>
      <c r="J44" s="230">
        <v>410.54999999999995</v>
      </c>
      <c r="K44" s="229">
        <v>399.85</v>
      </c>
      <c r="L44" s="229">
        <v>390</v>
      </c>
      <c r="M44" s="229">
        <v>19.91553</v>
      </c>
      <c r="N44" s="1"/>
      <c r="O44" s="1"/>
    </row>
    <row r="45" spans="1:15" ht="12.75" customHeight="1">
      <c r="A45" s="30">
        <v>35</v>
      </c>
      <c r="B45" s="215" t="s">
        <v>806</v>
      </c>
      <c r="C45" s="229">
        <v>276.60000000000002</v>
      </c>
      <c r="D45" s="230">
        <v>276.90000000000003</v>
      </c>
      <c r="E45" s="230">
        <v>273.80000000000007</v>
      </c>
      <c r="F45" s="230">
        <v>271.00000000000006</v>
      </c>
      <c r="G45" s="230">
        <v>267.90000000000009</v>
      </c>
      <c r="H45" s="230">
        <v>279.70000000000005</v>
      </c>
      <c r="I45" s="230">
        <v>282.80000000000007</v>
      </c>
      <c r="J45" s="230">
        <v>285.60000000000002</v>
      </c>
      <c r="K45" s="229">
        <v>280</v>
      </c>
      <c r="L45" s="229">
        <v>274.10000000000002</v>
      </c>
      <c r="M45" s="229">
        <v>0.77822999999999998</v>
      </c>
      <c r="N45" s="1"/>
      <c r="O45" s="1"/>
    </row>
    <row r="46" spans="1:15" ht="12.75" customHeight="1">
      <c r="A46" s="30">
        <v>36</v>
      </c>
      <c r="B46" s="215" t="s">
        <v>294</v>
      </c>
      <c r="C46" s="229">
        <v>471.7</v>
      </c>
      <c r="D46" s="230">
        <v>471.93333333333334</v>
      </c>
      <c r="E46" s="230">
        <v>468.4666666666667</v>
      </c>
      <c r="F46" s="230">
        <v>465.23333333333335</v>
      </c>
      <c r="G46" s="230">
        <v>461.76666666666671</v>
      </c>
      <c r="H46" s="230">
        <v>475.16666666666669</v>
      </c>
      <c r="I46" s="230">
        <v>478.63333333333327</v>
      </c>
      <c r="J46" s="230">
        <v>481.86666666666667</v>
      </c>
      <c r="K46" s="229">
        <v>475.4</v>
      </c>
      <c r="L46" s="229">
        <v>468.7</v>
      </c>
      <c r="M46" s="229">
        <v>0.98765999999999998</v>
      </c>
      <c r="N46" s="1"/>
      <c r="O46" s="1"/>
    </row>
    <row r="47" spans="1:15" ht="12.75" customHeight="1">
      <c r="A47" s="30">
        <v>37</v>
      </c>
      <c r="B47" s="215" t="s">
        <v>55</v>
      </c>
      <c r="C47" s="229">
        <v>153</v>
      </c>
      <c r="D47" s="230">
        <v>152.76666666666668</v>
      </c>
      <c r="E47" s="230">
        <v>151.78333333333336</v>
      </c>
      <c r="F47" s="230">
        <v>150.56666666666669</v>
      </c>
      <c r="G47" s="230">
        <v>149.58333333333337</v>
      </c>
      <c r="H47" s="230">
        <v>153.98333333333335</v>
      </c>
      <c r="I47" s="230">
        <v>154.96666666666664</v>
      </c>
      <c r="J47" s="230">
        <v>156.18333333333334</v>
      </c>
      <c r="K47" s="229">
        <v>153.75</v>
      </c>
      <c r="L47" s="229">
        <v>151.55000000000001</v>
      </c>
      <c r="M47" s="229">
        <v>102.61501</v>
      </c>
      <c r="N47" s="1"/>
      <c r="O47" s="1"/>
    </row>
    <row r="48" spans="1:15" ht="12.75" customHeight="1">
      <c r="A48" s="30">
        <v>38</v>
      </c>
      <c r="B48" s="215" t="s">
        <v>57</v>
      </c>
      <c r="C48" s="229">
        <v>3212.25</v>
      </c>
      <c r="D48" s="230">
        <v>3217.4166666666665</v>
      </c>
      <c r="E48" s="230">
        <v>3187.833333333333</v>
      </c>
      <c r="F48" s="230">
        <v>3163.4166666666665</v>
      </c>
      <c r="G48" s="230">
        <v>3133.833333333333</v>
      </c>
      <c r="H48" s="230">
        <v>3241.833333333333</v>
      </c>
      <c r="I48" s="230">
        <v>3271.4166666666661</v>
      </c>
      <c r="J48" s="230">
        <v>3295.833333333333</v>
      </c>
      <c r="K48" s="229">
        <v>3247</v>
      </c>
      <c r="L48" s="229">
        <v>3193</v>
      </c>
      <c r="M48" s="229">
        <v>5.6116099999999998</v>
      </c>
      <c r="N48" s="1"/>
      <c r="O48" s="1"/>
    </row>
    <row r="49" spans="1:15" ht="12.75" customHeight="1">
      <c r="A49" s="30">
        <v>39</v>
      </c>
      <c r="B49" s="215" t="s">
        <v>295</v>
      </c>
      <c r="C49" s="229">
        <v>278.55</v>
      </c>
      <c r="D49" s="230">
        <v>280.91666666666669</v>
      </c>
      <c r="E49" s="230">
        <v>274.83333333333337</v>
      </c>
      <c r="F49" s="230">
        <v>271.11666666666667</v>
      </c>
      <c r="G49" s="230">
        <v>265.03333333333336</v>
      </c>
      <c r="H49" s="230">
        <v>284.63333333333338</v>
      </c>
      <c r="I49" s="230">
        <v>290.71666666666675</v>
      </c>
      <c r="J49" s="230">
        <v>294.43333333333339</v>
      </c>
      <c r="K49" s="229">
        <v>287</v>
      </c>
      <c r="L49" s="229">
        <v>277.2</v>
      </c>
      <c r="M49" s="229">
        <v>3.5303800000000001</v>
      </c>
      <c r="N49" s="1"/>
      <c r="O49" s="1"/>
    </row>
    <row r="50" spans="1:15" ht="12.75" customHeight="1">
      <c r="A50" s="30">
        <v>40</v>
      </c>
      <c r="B50" s="215" t="s">
        <v>296</v>
      </c>
      <c r="C50" s="229">
        <v>3482.45</v>
      </c>
      <c r="D50" s="230">
        <v>3480.5</v>
      </c>
      <c r="E50" s="230">
        <v>3452.95</v>
      </c>
      <c r="F50" s="230">
        <v>3423.45</v>
      </c>
      <c r="G50" s="230">
        <v>3395.8999999999996</v>
      </c>
      <c r="H50" s="230">
        <v>3510</v>
      </c>
      <c r="I50" s="230">
        <v>3537.55</v>
      </c>
      <c r="J50" s="230">
        <v>3567.05</v>
      </c>
      <c r="K50" s="229">
        <v>3508.05</v>
      </c>
      <c r="L50" s="229">
        <v>3451</v>
      </c>
      <c r="M50" s="229">
        <v>3.039E-2</v>
      </c>
      <c r="N50" s="1"/>
      <c r="O50" s="1"/>
    </row>
    <row r="51" spans="1:15" ht="12.75" customHeight="1">
      <c r="A51" s="30">
        <v>41</v>
      </c>
      <c r="B51" s="215" t="s">
        <v>297</v>
      </c>
      <c r="C51" s="229">
        <v>1951.9</v>
      </c>
      <c r="D51" s="230">
        <v>1942.55</v>
      </c>
      <c r="E51" s="230">
        <v>1927.35</v>
      </c>
      <c r="F51" s="230">
        <v>1902.8</v>
      </c>
      <c r="G51" s="230">
        <v>1887.6</v>
      </c>
      <c r="H51" s="230">
        <v>1967.1</v>
      </c>
      <c r="I51" s="230">
        <v>1982.3000000000002</v>
      </c>
      <c r="J51" s="230">
        <v>2006.85</v>
      </c>
      <c r="K51" s="229">
        <v>1957.75</v>
      </c>
      <c r="L51" s="229">
        <v>1918</v>
      </c>
      <c r="M51" s="229">
        <v>9.2000799999999998</v>
      </c>
      <c r="N51" s="1"/>
      <c r="O51" s="1"/>
    </row>
    <row r="52" spans="1:15" ht="12.75" customHeight="1">
      <c r="A52" s="30">
        <v>42</v>
      </c>
      <c r="B52" s="215" t="s">
        <v>298</v>
      </c>
      <c r="C52" s="229">
        <v>6805.8</v>
      </c>
      <c r="D52" s="230">
        <v>6861.6499999999987</v>
      </c>
      <c r="E52" s="230">
        <v>6732.2999999999975</v>
      </c>
      <c r="F52" s="230">
        <v>6658.7999999999984</v>
      </c>
      <c r="G52" s="230">
        <v>6529.4499999999971</v>
      </c>
      <c r="H52" s="230">
        <v>6935.1499999999978</v>
      </c>
      <c r="I52" s="230">
        <v>7064.4999999999982</v>
      </c>
      <c r="J52" s="230">
        <v>7137.9999999999982</v>
      </c>
      <c r="K52" s="229">
        <v>6991</v>
      </c>
      <c r="L52" s="229">
        <v>6788.15</v>
      </c>
      <c r="M52" s="229">
        <v>0.28528999999999999</v>
      </c>
      <c r="N52" s="1"/>
      <c r="O52" s="1"/>
    </row>
    <row r="53" spans="1:15" ht="12.75" customHeight="1">
      <c r="A53" s="30">
        <v>43</v>
      </c>
      <c r="B53" s="215" t="s">
        <v>60</v>
      </c>
      <c r="C53" s="229">
        <v>668.5</v>
      </c>
      <c r="D53" s="230">
        <v>669.68333333333339</v>
      </c>
      <c r="E53" s="230">
        <v>664.46666666666681</v>
      </c>
      <c r="F53" s="230">
        <v>660.43333333333339</v>
      </c>
      <c r="G53" s="230">
        <v>655.21666666666681</v>
      </c>
      <c r="H53" s="230">
        <v>673.71666666666681</v>
      </c>
      <c r="I53" s="230">
        <v>678.93333333333351</v>
      </c>
      <c r="J53" s="230">
        <v>682.96666666666681</v>
      </c>
      <c r="K53" s="229">
        <v>674.9</v>
      </c>
      <c r="L53" s="229">
        <v>665.65</v>
      </c>
      <c r="M53" s="229">
        <v>7.9034399999999998</v>
      </c>
      <c r="N53" s="1"/>
      <c r="O53" s="1"/>
    </row>
    <row r="54" spans="1:15" ht="12.75" customHeight="1">
      <c r="A54" s="30">
        <v>44</v>
      </c>
      <c r="B54" s="215" t="s">
        <v>299</v>
      </c>
      <c r="C54" s="229">
        <v>385.5</v>
      </c>
      <c r="D54" s="230">
        <v>387.55</v>
      </c>
      <c r="E54" s="230">
        <v>382</v>
      </c>
      <c r="F54" s="230">
        <v>378.5</v>
      </c>
      <c r="G54" s="230">
        <v>372.95</v>
      </c>
      <c r="H54" s="230">
        <v>391.05</v>
      </c>
      <c r="I54" s="230">
        <v>396.60000000000008</v>
      </c>
      <c r="J54" s="230">
        <v>400.1</v>
      </c>
      <c r="K54" s="229">
        <v>393.1</v>
      </c>
      <c r="L54" s="229">
        <v>384.05</v>
      </c>
      <c r="M54" s="229">
        <v>1.1003000000000001</v>
      </c>
      <c r="N54" s="1"/>
      <c r="O54" s="1"/>
    </row>
    <row r="55" spans="1:15" ht="12.75" customHeight="1">
      <c r="A55" s="30">
        <v>45</v>
      </c>
      <c r="B55" s="215" t="s">
        <v>239</v>
      </c>
      <c r="C55" s="229">
        <v>3546.8</v>
      </c>
      <c r="D55" s="230">
        <v>3551.5</v>
      </c>
      <c r="E55" s="230">
        <v>3530.3</v>
      </c>
      <c r="F55" s="230">
        <v>3513.8</v>
      </c>
      <c r="G55" s="230">
        <v>3492.6000000000004</v>
      </c>
      <c r="H55" s="230">
        <v>3568</v>
      </c>
      <c r="I55" s="230">
        <v>3589.2</v>
      </c>
      <c r="J55" s="230">
        <v>3605.7</v>
      </c>
      <c r="K55" s="229">
        <v>3572.7</v>
      </c>
      <c r="L55" s="229">
        <v>3535</v>
      </c>
      <c r="M55" s="229">
        <v>1.8509899999999999</v>
      </c>
      <c r="N55" s="1"/>
      <c r="O55" s="1"/>
    </row>
    <row r="56" spans="1:15" ht="12.75" customHeight="1">
      <c r="A56" s="30">
        <v>46</v>
      </c>
      <c r="B56" s="215" t="s">
        <v>61</v>
      </c>
      <c r="C56" s="229">
        <v>962.1</v>
      </c>
      <c r="D56" s="230">
        <v>965.61666666666667</v>
      </c>
      <c r="E56" s="230">
        <v>956.38333333333333</v>
      </c>
      <c r="F56" s="230">
        <v>950.66666666666663</v>
      </c>
      <c r="G56" s="230">
        <v>941.43333333333328</v>
      </c>
      <c r="H56" s="230">
        <v>971.33333333333337</v>
      </c>
      <c r="I56" s="230">
        <v>980.56666666666672</v>
      </c>
      <c r="J56" s="230">
        <v>986.28333333333342</v>
      </c>
      <c r="K56" s="229">
        <v>974.85</v>
      </c>
      <c r="L56" s="229">
        <v>959.9</v>
      </c>
      <c r="M56" s="229">
        <v>102.09981999999999</v>
      </c>
      <c r="N56" s="1"/>
      <c r="O56" s="1"/>
    </row>
    <row r="57" spans="1:15" ht="12" customHeight="1">
      <c r="A57" s="30">
        <v>47</v>
      </c>
      <c r="B57" s="215" t="s">
        <v>300</v>
      </c>
      <c r="C57" s="229">
        <v>2573.4</v>
      </c>
      <c r="D57" s="230">
        <v>2575.2999999999997</v>
      </c>
      <c r="E57" s="230">
        <v>2540.6999999999994</v>
      </c>
      <c r="F57" s="230">
        <v>2507.9999999999995</v>
      </c>
      <c r="G57" s="230">
        <v>2473.3999999999992</v>
      </c>
      <c r="H57" s="230">
        <v>2607.9999999999995</v>
      </c>
      <c r="I57" s="230">
        <v>2642.6</v>
      </c>
      <c r="J57" s="230">
        <v>2675.2999999999997</v>
      </c>
      <c r="K57" s="229">
        <v>2609.9</v>
      </c>
      <c r="L57" s="229">
        <v>2542.6</v>
      </c>
      <c r="M57" s="229">
        <v>1.2260800000000001</v>
      </c>
      <c r="N57" s="1"/>
      <c r="O57" s="1"/>
    </row>
    <row r="58" spans="1:15" ht="12.75" customHeight="1">
      <c r="A58" s="30">
        <v>48</v>
      </c>
      <c r="B58" s="215" t="s">
        <v>867</v>
      </c>
      <c r="C58" s="229">
        <v>1512.25</v>
      </c>
      <c r="D58" s="230">
        <v>1513.3166666666666</v>
      </c>
      <c r="E58" s="230">
        <v>1497.9333333333332</v>
      </c>
      <c r="F58" s="230">
        <v>1483.6166666666666</v>
      </c>
      <c r="G58" s="230">
        <v>1468.2333333333331</v>
      </c>
      <c r="H58" s="230">
        <v>1527.6333333333332</v>
      </c>
      <c r="I58" s="230">
        <v>1543.0166666666664</v>
      </c>
      <c r="J58" s="230">
        <v>1557.3333333333333</v>
      </c>
      <c r="K58" s="229">
        <v>1528.7</v>
      </c>
      <c r="L58" s="229">
        <v>1499</v>
      </c>
      <c r="M58" s="229">
        <v>1.14846</v>
      </c>
      <c r="N58" s="1"/>
      <c r="O58" s="1"/>
    </row>
    <row r="59" spans="1:15" ht="12.75" customHeight="1">
      <c r="A59" s="30">
        <v>49</v>
      </c>
      <c r="B59" s="215" t="s">
        <v>301</v>
      </c>
      <c r="C59" s="229">
        <v>558.79999999999995</v>
      </c>
      <c r="D59" s="230">
        <v>561.88333333333333</v>
      </c>
      <c r="E59" s="230">
        <v>553.41666666666663</v>
      </c>
      <c r="F59" s="230">
        <v>548.0333333333333</v>
      </c>
      <c r="G59" s="230">
        <v>539.56666666666661</v>
      </c>
      <c r="H59" s="230">
        <v>567.26666666666665</v>
      </c>
      <c r="I59" s="230">
        <v>575.73333333333335</v>
      </c>
      <c r="J59" s="230">
        <v>581.11666666666667</v>
      </c>
      <c r="K59" s="229">
        <v>570.35</v>
      </c>
      <c r="L59" s="229">
        <v>556.5</v>
      </c>
      <c r="M59" s="229">
        <v>5.4851900000000002</v>
      </c>
      <c r="N59" s="1"/>
      <c r="O59" s="1"/>
    </row>
    <row r="60" spans="1:15" ht="12.75" customHeight="1">
      <c r="A60" s="30">
        <v>50</v>
      </c>
      <c r="B60" s="215" t="s">
        <v>62</v>
      </c>
      <c r="C60" s="229">
        <v>4800.6499999999996</v>
      </c>
      <c r="D60" s="230">
        <v>4802.45</v>
      </c>
      <c r="E60" s="230">
        <v>4775</v>
      </c>
      <c r="F60" s="230">
        <v>4749.3500000000004</v>
      </c>
      <c r="G60" s="230">
        <v>4721.9000000000005</v>
      </c>
      <c r="H60" s="230">
        <v>4828.0999999999995</v>
      </c>
      <c r="I60" s="230">
        <v>4855.5499999999984</v>
      </c>
      <c r="J60" s="230">
        <v>4881.1999999999989</v>
      </c>
      <c r="K60" s="229">
        <v>4829.8999999999996</v>
      </c>
      <c r="L60" s="229">
        <v>4776.8</v>
      </c>
      <c r="M60" s="229">
        <v>2.95499</v>
      </c>
      <c r="N60" s="1"/>
      <c r="O60" s="1"/>
    </row>
    <row r="61" spans="1:15" ht="12.75" customHeight="1">
      <c r="A61" s="30">
        <v>51</v>
      </c>
      <c r="B61" s="215" t="s">
        <v>302</v>
      </c>
      <c r="C61" s="229">
        <v>1182.25</v>
      </c>
      <c r="D61" s="230">
        <v>1181.9833333333333</v>
      </c>
      <c r="E61" s="230">
        <v>1170.3166666666666</v>
      </c>
      <c r="F61" s="230">
        <v>1158.3833333333332</v>
      </c>
      <c r="G61" s="230">
        <v>1146.7166666666665</v>
      </c>
      <c r="H61" s="230">
        <v>1193.9166666666667</v>
      </c>
      <c r="I61" s="230">
        <v>1205.5833333333333</v>
      </c>
      <c r="J61" s="230">
        <v>1217.5166666666669</v>
      </c>
      <c r="K61" s="229">
        <v>1193.6500000000001</v>
      </c>
      <c r="L61" s="229">
        <v>1170.05</v>
      </c>
      <c r="M61" s="229">
        <v>0.41038999999999998</v>
      </c>
      <c r="N61" s="1"/>
      <c r="O61" s="1"/>
    </row>
    <row r="62" spans="1:15" ht="12.75" customHeight="1">
      <c r="A62" s="30">
        <v>52</v>
      </c>
      <c r="B62" s="215" t="s">
        <v>65</v>
      </c>
      <c r="C62" s="229">
        <v>7010.1</v>
      </c>
      <c r="D62" s="230">
        <v>7038.75</v>
      </c>
      <c r="E62" s="230">
        <v>6966.5</v>
      </c>
      <c r="F62" s="230">
        <v>6922.9</v>
      </c>
      <c r="G62" s="230">
        <v>6850.65</v>
      </c>
      <c r="H62" s="230">
        <v>7082.35</v>
      </c>
      <c r="I62" s="230">
        <v>7154.6</v>
      </c>
      <c r="J62" s="230">
        <v>7198.2000000000007</v>
      </c>
      <c r="K62" s="229">
        <v>7111</v>
      </c>
      <c r="L62" s="229">
        <v>6995.15</v>
      </c>
      <c r="M62" s="229">
        <v>4.5536000000000003</v>
      </c>
      <c r="N62" s="1"/>
      <c r="O62" s="1"/>
    </row>
    <row r="63" spans="1:15" ht="12.75" customHeight="1">
      <c r="A63" s="30">
        <v>53</v>
      </c>
      <c r="B63" s="215" t="s">
        <v>64</v>
      </c>
      <c r="C63" s="229">
        <v>1467.4</v>
      </c>
      <c r="D63" s="230">
        <v>1471.8</v>
      </c>
      <c r="E63" s="230">
        <v>1458.6</v>
      </c>
      <c r="F63" s="230">
        <v>1449.8</v>
      </c>
      <c r="G63" s="230">
        <v>1436.6</v>
      </c>
      <c r="H63" s="230">
        <v>1480.6</v>
      </c>
      <c r="I63" s="230">
        <v>1493.8000000000002</v>
      </c>
      <c r="J63" s="230">
        <v>1502.6</v>
      </c>
      <c r="K63" s="229">
        <v>1485</v>
      </c>
      <c r="L63" s="229">
        <v>1463</v>
      </c>
      <c r="M63" s="229">
        <v>7.2206799999999998</v>
      </c>
      <c r="N63" s="1"/>
      <c r="O63" s="1"/>
    </row>
    <row r="64" spans="1:15" ht="12.75" customHeight="1">
      <c r="A64" s="30">
        <v>54</v>
      </c>
      <c r="B64" s="215" t="s">
        <v>240</v>
      </c>
      <c r="C64" s="229">
        <v>6838.2</v>
      </c>
      <c r="D64" s="230">
        <v>6889.333333333333</v>
      </c>
      <c r="E64" s="230">
        <v>6758.7166666666662</v>
      </c>
      <c r="F64" s="230">
        <v>6679.2333333333336</v>
      </c>
      <c r="G64" s="230">
        <v>6548.6166666666668</v>
      </c>
      <c r="H64" s="230">
        <v>6968.8166666666657</v>
      </c>
      <c r="I64" s="230">
        <v>7099.4333333333325</v>
      </c>
      <c r="J64" s="230">
        <v>7178.9166666666652</v>
      </c>
      <c r="K64" s="229">
        <v>7019.95</v>
      </c>
      <c r="L64" s="229">
        <v>6809.85</v>
      </c>
      <c r="M64" s="229">
        <v>0.17535999999999999</v>
      </c>
      <c r="N64" s="1"/>
      <c r="O64" s="1"/>
    </row>
    <row r="65" spans="1:15" ht="12.75" customHeight="1">
      <c r="A65" s="30">
        <v>55</v>
      </c>
      <c r="B65" s="215" t="s">
        <v>303</v>
      </c>
      <c r="C65" s="229">
        <v>2177.85</v>
      </c>
      <c r="D65" s="230">
        <v>2179.6333333333332</v>
      </c>
      <c r="E65" s="230">
        <v>2162.2166666666662</v>
      </c>
      <c r="F65" s="230">
        <v>2146.583333333333</v>
      </c>
      <c r="G65" s="230">
        <v>2129.1666666666661</v>
      </c>
      <c r="H65" s="230">
        <v>2195.2666666666664</v>
      </c>
      <c r="I65" s="230">
        <v>2212.6833333333334</v>
      </c>
      <c r="J65" s="230">
        <v>2228.3166666666666</v>
      </c>
      <c r="K65" s="229">
        <v>2197.0500000000002</v>
      </c>
      <c r="L65" s="229">
        <v>2164</v>
      </c>
      <c r="M65" s="229">
        <v>0.59111999999999998</v>
      </c>
      <c r="N65" s="1"/>
      <c r="O65" s="1"/>
    </row>
    <row r="66" spans="1:15" ht="12.75" customHeight="1">
      <c r="A66" s="30">
        <v>56</v>
      </c>
      <c r="B66" s="215" t="s">
        <v>66</v>
      </c>
      <c r="C66" s="229">
        <v>2276.15</v>
      </c>
      <c r="D66" s="230">
        <v>2286.1166666666668</v>
      </c>
      <c r="E66" s="230">
        <v>2263.0333333333338</v>
      </c>
      <c r="F66" s="230">
        <v>2249.916666666667</v>
      </c>
      <c r="G66" s="230">
        <v>2226.8333333333339</v>
      </c>
      <c r="H66" s="230">
        <v>2299.2333333333336</v>
      </c>
      <c r="I66" s="230">
        <v>2322.3166666666666</v>
      </c>
      <c r="J66" s="230">
        <v>2335.4333333333334</v>
      </c>
      <c r="K66" s="229">
        <v>2309.1999999999998</v>
      </c>
      <c r="L66" s="229">
        <v>2273</v>
      </c>
      <c r="M66" s="229">
        <v>1.3498300000000001</v>
      </c>
      <c r="N66" s="1"/>
      <c r="O66" s="1"/>
    </row>
    <row r="67" spans="1:15" ht="12.75" customHeight="1">
      <c r="A67" s="30">
        <v>57</v>
      </c>
      <c r="B67" s="215" t="s">
        <v>304</v>
      </c>
      <c r="C67" s="229">
        <v>395.55</v>
      </c>
      <c r="D67" s="230">
        <v>399.26666666666671</v>
      </c>
      <c r="E67" s="230">
        <v>390.93333333333339</v>
      </c>
      <c r="F67" s="230">
        <v>386.31666666666666</v>
      </c>
      <c r="G67" s="230">
        <v>377.98333333333335</v>
      </c>
      <c r="H67" s="230">
        <v>403.88333333333344</v>
      </c>
      <c r="I67" s="230">
        <v>412.21666666666681</v>
      </c>
      <c r="J67" s="230">
        <v>416.83333333333348</v>
      </c>
      <c r="K67" s="229">
        <v>407.6</v>
      </c>
      <c r="L67" s="229">
        <v>394.65</v>
      </c>
      <c r="M67" s="229">
        <v>10.64836</v>
      </c>
      <c r="N67" s="1"/>
      <c r="O67" s="1"/>
    </row>
    <row r="68" spans="1:15" ht="12.75" customHeight="1">
      <c r="A68" s="30">
        <v>58</v>
      </c>
      <c r="B68" s="215" t="s">
        <v>67</v>
      </c>
      <c r="C68" s="229">
        <v>260.2</v>
      </c>
      <c r="D68" s="230">
        <v>262.18333333333334</v>
      </c>
      <c r="E68" s="230">
        <v>257.51666666666665</v>
      </c>
      <c r="F68" s="230">
        <v>254.83333333333331</v>
      </c>
      <c r="G68" s="230">
        <v>250.16666666666663</v>
      </c>
      <c r="H68" s="230">
        <v>264.86666666666667</v>
      </c>
      <c r="I68" s="230">
        <v>269.5333333333333</v>
      </c>
      <c r="J68" s="230">
        <v>272.2166666666667</v>
      </c>
      <c r="K68" s="229">
        <v>266.85000000000002</v>
      </c>
      <c r="L68" s="229">
        <v>259.5</v>
      </c>
      <c r="M68" s="229">
        <v>48.20823</v>
      </c>
      <c r="N68" s="1"/>
      <c r="O68" s="1"/>
    </row>
    <row r="69" spans="1:15" ht="12.75" customHeight="1">
      <c r="A69" s="30">
        <v>59</v>
      </c>
      <c r="B69" s="215" t="s">
        <v>68</v>
      </c>
      <c r="C69" s="229">
        <v>187.45</v>
      </c>
      <c r="D69" s="230">
        <v>187.56666666666669</v>
      </c>
      <c r="E69" s="230">
        <v>185.98333333333338</v>
      </c>
      <c r="F69" s="230">
        <v>184.51666666666668</v>
      </c>
      <c r="G69" s="230">
        <v>182.93333333333337</v>
      </c>
      <c r="H69" s="230">
        <v>189.03333333333339</v>
      </c>
      <c r="I69" s="230">
        <v>190.6166666666667</v>
      </c>
      <c r="J69" s="230">
        <v>192.0833333333334</v>
      </c>
      <c r="K69" s="229">
        <v>189.15</v>
      </c>
      <c r="L69" s="229">
        <v>186.1</v>
      </c>
      <c r="M69" s="229">
        <v>133.67812000000001</v>
      </c>
      <c r="N69" s="1"/>
      <c r="O69" s="1"/>
    </row>
    <row r="70" spans="1:15" ht="12.75" customHeight="1">
      <c r="A70" s="30">
        <v>60</v>
      </c>
      <c r="B70" s="215" t="s">
        <v>241</v>
      </c>
      <c r="C70" s="229">
        <v>74.2</v>
      </c>
      <c r="D70" s="230">
        <v>74.399999999999991</v>
      </c>
      <c r="E70" s="230">
        <v>73.799999999999983</v>
      </c>
      <c r="F70" s="230">
        <v>73.399999999999991</v>
      </c>
      <c r="G70" s="230">
        <v>72.799999999999983</v>
      </c>
      <c r="H70" s="230">
        <v>74.799999999999983</v>
      </c>
      <c r="I70" s="230">
        <v>75.399999999999977</v>
      </c>
      <c r="J70" s="230">
        <v>75.799999999999983</v>
      </c>
      <c r="K70" s="229">
        <v>75</v>
      </c>
      <c r="L70" s="229">
        <v>74</v>
      </c>
      <c r="M70" s="229">
        <v>42.11618</v>
      </c>
      <c r="N70" s="1"/>
      <c r="O70" s="1"/>
    </row>
    <row r="71" spans="1:15" ht="12.75" customHeight="1">
      <c r="A71" s="30">
        <v>61</v>
      </c>
      <c r="B71" s="215" t="s">
        <v>305</v>
      </c>
      <c r="C71" s="229">
        <v>30.35</v>
      </c>
      <c r="D71" s="230">
        <v>30.583333333333332</v>
      </c>
      <c r="E71" s="230">
        <v>30.016666666666666</v>
      </c>
      <c r="F71" s="230">
        <v>29.683333333333334</v>
      </c>
      <c r="G71" s="230">
        <v>29.116666666666667</v>
      </c>
      <c r="H71" s="230">
        <v>30.916666666666664</v>
      </c>
      <c r="I71" s="230">
        <v>31.483333333333334</v>
      </c>
      <c r="J71" s="230">
        <v>31.816666666666663</v>
      </c>
      <c r="K71" s="229">
        <v>31.15</v>
      </c>
      <c r="L71" s="229">
        <v>30.25</v>
      </c>
      <c r="M71" s="229">
        <v>103.47501</v>
      </c>
      <c r="N71" s="1"/>
      <c r="O71" s="1"/>
    </row>
    <row r="72" spans="1:15" ht="12.75" customHeight="1">
      <c r="A72" s="30">
        <v>62</v>
      </c>
      <c r="B72" s="215" t="s">
        <v>69</v>
      </c>
      <c r="C72" s="229">
        <v>1581.2</v>
      </c>
      <c r="D72" s="230">
        <v>1581.7833333333335</v>
      </c>
      <c r="E72" s="230">
        <v>1566.5166666666671</v>
      </c>
      <c r="F72" s="230">
        <v>1551.8333333333335</v>
      </c>
      <c r="G72" s="230">
        <v>1536.5666666666671</v>
      </c>
      <c r="H72" s="230">
        <v>1596.4666666666672</v>
      </c>
      <c r="I72" s="230">
        <v>1611.7333333333336</v>
      </c>
      <c r="J72" s="230">
        <v>1626.4166666666672</v>
      </c>
      <c r="K72" s="229">
        <v>1597.05</v>
      </c>
      <c r="L72" s="229">
        <v>1567.1</v>
      </c>
      <c r="M72" s="229">
        <v>1.5226599999999999</v>
      </c>
      <c r="N72" s="1"/>
      <c r="O72" s="1"/>
    </row>
    <row r="73" spans="1:15" ht="12.75" customHeight="1">
      <c r="A73" s="30">
        <v>63</v>
      </c>
      <c r="B73" s="215" t="s">
        <v>306</v>
      </c>
      <c r="C73" s="229">
        <v>4343.8500000000004</v>
      </c>
      <c r="D73" s="230">
        <v>4364.5166666666664</v>
      </c>
      <c r="E73" s="230">
        <v>4315.6333333333332</v>
      </c>
      <c r="F73" s="230">
        <v>4287.416666666667</v>
      </c>
      <c r="G73" s="230">
        <v>4238.5333333333338</v>
      </c>
      <c r="H73" s="230">
        <v>4392.7333333333327</v>
      </c>
      <c r="I73" s="230">
        <v>4441.6166666666659</v>
      </c>
      <c r="J73" s="230">
        <v>4469.8333333333321</v>
      </c>
      <c r="K73" s="229">
        <v>4413.3999999999996</v>
      </c>
      <c r="L73" s="229">
        <v>4336.3</v>
      </c>
      <c r="M73" s="229">
        <v>5.4690000000000003E-2</v>
      </c>
      <c r="N73" s="1"/>
      <c r="O73" s="1"/>
    </row>
    <row r="74" spans="1:15" ht="12.75" customHeight="1">
      <c r="A74" s="30">
        <v>64</v>
      </c>
      <c r="B74" s="215" t="s">
        <v>72</v>
      </c>
      <c r="C74" s="229">
        <v>650.29999999999995</v>
      </c>
      <c r="D74" s="230">
        <v>651.7833333333333</v>
      </c>
      <c r="E74" s="230">
        <v>646.11666666666656</v>
      </c>
      <c r="F74" s="230">
        <v>641.93333333333328</v>
      </c>
      <c r="G74" s="230">
        <v>636.26666666666654</v>
      </c>
      <c r="H74" s="230">
        <v>655.96666666666658</v>
      </c>
      <c r="I74" s="230">
        <v>661.63333333333333</v>
      </c>
      <c r="J74" s="230">
        <v>665.81666666666661</v>
      </c>
      <c r="K74" s="229">
        <v>657.45</v>
      </c>
      <c r="L74" s="229">
        <v>647.6</v>
      </c>
      <c r="M74" s="229">
        <v>2.9082300000000001</v>
      </c>
      <c r="N74" s="1"/>
      <c r="O74" s="1"/>
    </row>
    <row r="75" spans="1:15" ht="12.75" customHeight="1">
      <c r="A75" s="30">
        <v>65</v>
      </c>
      <c r="B75" s="215" t="s">
        <v>307</v>
      </c>
      <c r="C75" s="229">
        <v>1154</v>
      </c>
      <c r="D75" s="230">
        <v>1156.75</v>
      </c>
      <c r="E75" s="230">
        <v>1139.7</v>
      </c>
      <c r="F75" s="230">
        <v>1125.4000000000001</v>
      </c>
      <c r="G75" s="230">
        <v>1108.3500000000001</v>
      </c>
      <c r="H75" s="230">
        <v>1171.05</v>
      </c>
      <c r="I75" s="230">
        <v>1188.1000000000001</v>
      </c>
      <c r="J75" s="230">
        <v>1202.3999999999999</v>
      </c>
      <c r="K75" s="229">
        <v>1173.8</v>
      </c>
      <c r="L75" s="229">
        <v>1142.45</v>
      </c>
      <c r="M75" s="229">
        <v>4.78071</v>
      </c>
      <c r="N75" s="1"/>
      <c r="O75" s="1"/>
    </row>
    <row r="76" spans="1:15" ht="12.75" customHeight="1">
      <c r="A76" s="30">
        <v>66</v>
      </c>
      <c r="B76" s="215" t="s">
        <v>71</v>
      </c>
      <c r="C76" s="229">
        <v>117.55</v>
      </c>
      <c r="D76" s="230">
        <v>117.55</v>
      </c>
      <c r="E76" s="230">
        <v>116.39999999999999</v>
      </c>
      <c r="F76" s="230">
        <v>115.25</v>
      </c>
      <c r="G76" s="230">
        <v>114.1</v>
      </c>
      <c r="H76" s="230">
        <v>118.69999999999999</v>
      </c>
      <c r="I76" s="230">
        <v>119.85</v>
      </c>
      <c r="J76" s="230">
        <v>120.99999999999999</v>
      </c>
      <c r="K76" s="229">
        <v>118.7</v>
      </c>
      <c r="L76" s="229">
        <v>116.4</v>
      </c>
      <c r="M76" s="229">
        <v>111.88999</v>
      </c>
      <c r="N76" s="1"/>
      <c r="O76" s="1"/>
    </row>
    <row r="77" spans="1:15" ht="12.75" customHeight="1">
      <c r="A77" s="30">
        <v>67</v>
      </c>
      <c r="B77" s="215" t="s">
        <v>73</v>
      </c>
      <c r="C77" s="229">
        <v>818</v>
      </c>
      <c r="D77" s="230">
        <v>819.5</v>
      </c>
      <c r="E77" s="230">
        <v>809</v>
      </c>
      <c r="F77" s="230">
        <v>800</v>
      </c>
      <c r="G77" s="230">
        <v>789.5</v>
      </c>
      <c r="H77" s="230">
        <v>828.5</v>
      </c>
      <c r="I77" s="230">
        <v>839</v>
      </c>
      <c r="J77" s="230">
        <v>848</v>
      </c>
      <c r="K77" s="229">
        <v>830</v>
      </c>
      <c r="L77" s="229">
        <v>810.5</v>
      </c>
      <c r="M77" s="229">
        <v>18.57339</v>
      </c>
      <c r="N77" s="1"/>
      <c r="O77" s="1"/>
    </row>
    <row r="78" spans="1:15" ht="12.75" customHeight="1">
      <c r="A78" s="30">
        <v>68</v>
      </c>
      <c r="B78" s="215" t="s">
        <v>76</v>
      </c>
      <c r="C78" s="229">
        <v>84.3</v>
      </c>
      <c r="D78" s="230">
        <v>84.766666666666666</v>
      </c>
      <c r="E78" s="230">
        <v>83.633333333333326</v>
      </c>
      <c r="F78" s="230">
        <v>82.966666666666654</v>
      </c>
      <c r="G78" s="230">
        <v>81.833333333333314</v>
      </c>
      <c r="H78" s="230">
        <v>85.433333333333337</v>
      </c>
      <c r="I78" s="230">
        <v>86.566666666666691</v>
      </c>
      <c r="J78" s="230">
        <v>87.233333333333348</v>
      </c>
      <c r="K78" s="229">
        <v>85.9</v>
      </c>
      <c r="L78" s="229">
        <v>84.1</v>
      </c>
      <c r="M78" s="229">
        <v>178.59626</v>
      </c>
      <c r="N78" s="1"/>
      <c r="O78" s="1"/>
    </row>
    <row r="79" spans="1:15" ht="12.75" customHeight="1">
      <c r="A79" s="30">
        <v>69</v>
      </c>
      <c r="B79" s="215" t="s">
        <v>80</v>
      </c>
      <c r="C79" s="229">
        <v>361.1</v>
      </c>
      <c r="D79" s="230">
        <v>363</v>
      </c>
      <c r="E79" s="230">
        <v>358.4</v>
      </c>
      <c r="F79" s="230">
        <v>355.7</v>
      </c>
      <c r="G79" s="230">
        <v>351.09999999999997</v>
      </c>
      <c r="H79" s="230">
        <v>365.7</v>
      </c>
      <c r="I79" s="230">
        <v>370.3</v>
      </c>
      <c r="J79" s="230">
        <v>373</v>
      </c>
      <c r="K79" s="229">
        <v>367.6</v>
      </c>
      <c r="L79" s="229">
        <v>360.3</v>
      </c>
      <c r="M79" s="229">
        <v>35.821910000000003</v>
      </c>
      <c r="N79" s="1"/>
      <c r="O79" s="1"/>
    </row>
    <row r="80" spans="1:15" ht="12.75" customHeight="1">
      <c r="A80" s="30">
        <v>70</v>
      </c>
      <c r="B80" s="215" t="s">
        <v>846</v>
      </c>
      <c r="C80" s="229">
        <v>9973.4</v>
      </c>
      <c r="D80" s="230">
        <v>9967.4500000000007</v>
      </c>
      <c r="E80" s="230">
        <v>9924.9000000000015</v>
      </c>
      <c r="F80" s="230">
        <v>9876.4000000000015</v>
      </c>
      <c r="G80" s="230">
        <v>9833.8500000000022</v>
      </c>
      <c r="H80" s="230">
        <v>10015.950000000001</v>
      </c>
      <c r="I80" s="230">
        <v>10058.5</v>
      </c>
      <c r="J80" s="230">
        <v>10107</v>
      </c>
      <c r="K80" s="229">
        <v>10010</v>
      </c>
      <c r="L80" s="229">
        <v>9918.9500000000007</v>
      </c>
      <c r="M80" s="229">
        <v>1.1639999999999999E-2</v>
      </c>
      <c r="N80" s="1"/>
      <c r="O80" s="1"/>
    </row>
    <row r="81" spans="1:15" ht="12.75" customHeight="1">
      <c r="A81" s="30">
        <v>71</v>
      </c>
      <c r="B81" s="215" t="s">
        <v>75</v>
      </c>
      <c r="C81" s="229">
        <v>836</v>
      </c>
      <c r="D81" s="230">
        <v>839.98333333333323</v>
      </c>
      <c r="E81" s="230">
        <v>830.56666666666649</v>
      </c>
      <c r="F81" s="230">
        <v>825.13333333333321</v>
      </c>
      <c r="G81" s="230">
        <v>815.71666666666647</v>
      </c>
      <c r="H81" s="230">
        <v>845.41666666666652</v>
      </c>
      <c r="I81" s="230">
        <v>854.83333333333326</v>
      </c>
      <c r="J81" s="230">
        <v>860.26666666666654</v>
      </c>
      <c r="K81" s="229">
        <v>849.4</v>
      </c>
      <c r="L81" s="229">
        <v>834.55</v>
      </c>
      <c r="M81" s="229">
        <v>40.506210000000003</v>
      </c>
      <c r="N81" s="1"/>
      <c r="O81" s="1"/>
    </row>
    <row r="82" spans="1:15" ht="12.75" customHeight="1">
      <c r="A82" s="30">
        <v>72</v>
      </c>
      <c r="B82" s="215" t="s">
        <v>77</v>
      </c>
      <c r="C82" s="229">
        <v>241.55</v>
      </c>
      <c r="D82" s="230">
        <v>242.33333333333334</v>
      </c>
      <c r="E82" s="230">
        <v>240.11666666666667</v>
      </c>
      <c r="F82" s="230">
        <v>238.68333333333334</v>
      </c>
      <c r="G82" s="230">
        <v>236.46666666666667</v>
      </c>
      <c r="H82" s="230">
        <v>243.76666666666668</v>
      </c>
      <c r="I82" s="230">
        <v>245.98333333333332</v>
      </c>
      <c r="J82" s="230">
        <v>247.41666666666669</v>
      </c>
      <c r="K82" s="229">
        <v>244.55</v>
      </c>
      <c r="L82" s="229">
        <v>240.9</v>
      </c>
      <c r="M82" s="229">
        <v>17.98133</v>
      </c>
      <c r="N82" s="1"/>
      <c r="O82" s="1"/>
    </row>
    <row r="83" spans="1:15" ht="12.75" customHeight="1">
      <c r="A83" s="30">
        <v>73</v>
      </c>
      <c r="B83" s="215" t="s">
        <v>308</v>
      </c>
      <c r="C83" s="229">
        <v>1213.8</v>
      </c>
      <c r="D83" s="230">
        <v>1213.45</v>
      </c>
      <c r="E83" s="230">
        <v>1193.9000000000001</v>
      </c>
      <c r="F83" s="230">
        <v>1174</v>
      </c>
      <c r="G83" s="230">
        <v>1154.45</v>
      </c>
      <c r="H83" s="230">
        <v>1233.3500000000001</v>
      </c>
      <c r="I83" s="230">
        <v>1252.8999999999999</v>
      </c>
      <c r="J83" s="230">
        <v>1272.8000000000002</v>
      </c>
      <c r="K83" s="229">
        <v>1233</v>
      </c>
      <c r="L83" s="229">
        <v>1193.55</v>
      </c>
      <c r="M83" s="229">
        <v>1.8156600000000001</v>
      </c>
      <c r="N83" s="1"/>
      <c r="O83" s="1"/>
    </row>
    <row r="84" spans="1:15" ht="12.75" customHeight="1">
      <c r="A84" s="30">
        <v>74</v>
      </c>
      <c r="B84" s="215" t="s">
        <v>309</v>
      </c>
      <c r="C84" s="229">
        <v>333.7</v>
      </c>
      <c r="D84" s="230">
        <v>335.46666666666664</v>
      </c>
      <c r="E84" s="230">
        <v>330.33333333333326</v>
      </c>
      <c r="F84" s="230">
        <v>326.96666666666664</v>
      </c>
      <c r="G84" s="230">
        <v>321.83333333333326</v>
      </c>
      <c r="H84" s="230">
        <v>338.83333333333326</v>
      </c>
      <c r="I84" s="230">
        <v>343.96666666666658</v>
      </c>
      <c r="J84" s="230">
        <v>347.33333333333326</v>
      </c>
      <c r="K84" s="229">
        <v>340.6</v>
      </c>
      <c r="L84" s="229">
        <v>332.1</v>
      </c>
      <c r="M84" s="229">
        <v>14.931509999999999</v>
      </c>
      <c r="N84" s="1"/>
      <c r="O84" s="1"/>
    </row>
    <row r="85" spans="1:15" ht="12.75" customHeight="1">
      <c r="A85" s="30">
        <v>75</v>
      </c>
      <c r="B85" s="215" t="s">
        <v>310</v>
      </c>
      <c r="C85" s="229">
        <v>6425.9</v>
      </c>
      <c r="D85" s="230">
        <v>6416.95</v>
      </c>
      <c r="E85" s="230">
        <v>6383.9</v>
      </c>
      <c r="F85" s="230">
        <v>6341.9</v>
      </c>
      <c r="G85" s="230">
        <v>6308.8499999999995</v>
      </c>
      <c r="H85" s="230">
        <v>6458.95</v>
      </c>
      <c r="I85" s="230">
        <v>6492.0000000000009</v>
      </c>
      <c r="J85" s="230">
        <v>6534</v>
      </c>
      <c r="K85" s="229">
        <v>6450</v>
      </c>
      <c r="L85" s="229">
        <v>6374.95</v>
      </c>
      <c r="M85" s="229">
        <v>0.12853000000000001</v>
      </c>
      <c r="N85" s="1"/>
      <c r="O85" s="1"/>
    </row>
    <row r="86" spans="1:15" ht="12.75" customHeight="1">
      <c r="A86" s="30">
        <v>76</v>
      </c>
      <c r="B86" s="215" t="s">
        <v>311</v>
      </c>
      <c r="C86" s="229">
        <v>1460</v>
      </c>
      <c r="D86" s="230">
        <v>1460.1666666666667</v>
      </c>
      <c r="E86" s="230">
        <v>1447.2333333333336</v>
      </c>
      <c r="F86" s="230">
        <v>1434.4666666666669</v>
      </c>
      <c r="G86" s="230">
        <v>1421.5333333333338</v>
      </c>
      <c r="H86" s="230">
        <v>1472.9333333333334</v>
      </c>
      <c r="I86" s="230">
        <v>1485.8666666666663</v>
      </c>
      <c r="J86" s="230">
        <v>1498.6333333333332</v>
      </c>
      <c r="K86" s="229">
        <v>1473.1</v>
      </c>
      <c r="L86" s="229">
        <v>1447.4</v>
      </c>
      <c r="M86" s="229">
        <v>0.71253</v>
      </c>
      <c r="N86" s="1"/>
      <c r="O86" s="1"/>
    </row>
    <row r="87" spans="1:15" ht="12.75" customHeight="1">
      <c r="A87" s="30">
        <v>77</v>
      </c>
      <c r="B87" s="215" t="s">
        <v>242</v>
      </c>
      <c r="C87" s="229">
        <v>964.45</v>
      </c>
      <c r="D87" s="230">
        <v>967.98333333333323</v>
      </c>
      <c r="E87" s="230">
        <v>956.56666666666649</v>
      </c>
      <c r="F87" s="230">
        <v>948.68333333333328</v>
      </c>
      <c r="G87" s="230">
        <v>937.26666666666654</v>
      </c>
      <c r="H87" s="230">
        <v>975.86666666666645</v>
      </c>
      <c r="I87" s="230">
        <v>987.28333333333319</v>
      </c>
      <c r="J87" s="230">
        <v>995.1666666666664</v>
      </c>
      <c r="K87" s="229">
        <v>979.4</v>
      </c>
      <c r="L87" s="229">
        <v>960.1</v>
      </c>
      <c r="M87" s="229">
        <v>0.37781999999999999</v>
      </c>
      <c r="N87" s="1"/>
      <c r="O87" s="1"/>
    </row>
    <row r="88" spans="1:15" ht="12.75" customHeight="1">
      <c r="A88" s="30">
        <v>78</v>
      </c>
      <c r="B88" s="215" t="s">
        <v>807</v>
      </c>
      <c r="C88" s="229">
        <v>528.04999999999995</v>
      </c>
      <c r="D88" s="230">
        <v>530.79999999999995</v>
      </c>
      <c r="E88" s="230">
        <v>519.79999999999995</v>
      </c>
      <c r="F88" s="230">
        <v>511.54999999999995</v>
      </c>
      <c r="G88" s="230">
        <v>500.54999999999995</v>
      </c>
      <c r="H88" s="230">
        <v>539.04999999999995</v>
      </c>
      <c r="I88" s="230">
        <v>550.04999999999995</v>
      </c>
      <c r="J88" s="230">
        <v>558.29999999999995</v>
      </c>
      <c r="K88" s="229">
        <v>541.79999999999995</v>
      </c>
      <c r="L88" s="229">
        <v>522.54999999999995</v>
      </c>
      <c r="M88" s="229">
        <v>2.0771899999999999</v>
      </c>
      <c r="N88" s="1"/>
      <c r="O88" s="1"/>
    </row>
    <row r="89" spans="1:15" ht="12.75" customHeight="1">
      <c r="A89" s="30">
        <v>79</v>
      </c>
      <c r="B89" s="215" t="s">
        <v>78</v>
      </c>
      <c r="C89" s="229">
        <v>18766.900000000001</v>
      </c>
      <c r="D89" s="230">
        <v>18852.166666666668</v>
      </c>
      <c r="E89" s="230">
        <v>18643.133333333335</v>
      </c>
      <c r="F89" s="230">
        <v>18519.366666666669</v>
      </c>
      <c r="G89" s="230">
        <v>18310.333333333336</v>
      </c>
      <c r="H89" s="230">
        <v>18975.933333333334</v>
      </c>
      <c r="I89" s="230">
        <v>19184.966666666667</v>
      </c>
      <c r="J89" s="230">
        <v>19308.733333333334</v>
      </c>
      <c r="K89" s="229">
        <v>19061.2</v>
      </c>
      <c r="L89" s="229">
        <v>18728.400000000001</v>
      </c>
      <c r="M89" s="229">
        <v>0.10888</v>
      </c>
      <c r="N89" s="1"/>
      <c r="O89" s="1"/>
    </row>
    <row r="90" spans="1:15" ht="12.75" customHeight="1">
      <c r="A90" s="30">
        <v>80</v>
      </c>
      <c r="B90" s="215" t="s">
        <v>312</v>
      </c>
      <c r="C90" s="229">
        <v>559.04999999999995</v>
      </c>
      <c r="D90" s="230">
        <v>561.94999999999993</v>
      </c>
      <c r="E90" s="230">
        <v>549.24999999999989</v>
      </c>
      <c r="F90" s="230">
        <v>539.44999999999993</v>
      </c>
      <c r="G90" s="230">
        <v>526.74999999999989</v>
      </c>
      <c r="H90" s="230">
        <v>571.74999999999989</v>
      </c>
      <c r="I90" s="230">
        <v>584.44999999999993</v>
      </c>
      <c r="J90" s="230">
        <v>594.24999999999989</v>
      </c>
      <c r="K90" s="229">
        <v>574.65</v>
      </c>
      <c r="L90" s="229">
        <v>552.15</v>
      </c>
      <c r="M90" s="229">
        <v>0.86606000000000005</v>
      </c>
      <c r="N90" s="1"/>
      <c r="O90" s="1"/>
    </row>
    <row r="91" spans="1:15" ht="12.75" customHeight="1">
      <c r="A91" s="30">
        <v>81</v>
      </c>
      <c r="B91" s="215" t="s">
        <v>808</v>
      </c>
      <c r="C91" s="229">
        <v>22.55</v>
      </c>
      <c r="D91" s="230">
        <v>22.55</v>
      </c>
      <c r="E91" s="230">
        <v>22.55</v>
      </c>
      <c r="F91" s="230">
        <v>22.55</v>
      </c>
      <c r="G91" s="230">
        <v>22.55</v>
      </c>
      <c r="H91" s="230">
        <v>22.55</v>
      </c>
      <c r="I91" s="230">
        <v>22.55</v>
      </c>
      <c r="J91" s="230">
        <v>22.55</v>
      </c>
      <c r="K91" s="229">
        <v>22.55</v>
      </c>
      <c r="L91" s="229">
        <v>22.55</v>
      </c>
      <c r="M91" s="229">
        <v>23.289819999999999</v>
      </c>
      <c r="N91" s="1"/>
      <c r="O91" s="1"/>
    </row>
    <row r="92" spans="1:15" ht="12.75" customHeight="1">
      <c r="A92" s="30">
        <v>82</v>
      </c>
      <c r="B92" s="215" t="s">
        <v>81</v>
      </c>
      <c r="C92" s="229">
        <v>4875.05</v>
      </c>
      <c r="D92" s="230">
        <v>4882.0999999999995</v>
      </c>
      <c r="E92" s="230">
        <v>4849.4499999999989</v>
      </c>
      <c r="F92" s="230">
        <v>4823.8499999999995</v>
      </c>
      <c r="G92" s="230">
        <v>4791.1999999999989</v>
      </c>
      <c r="H92" s="230">
        <v>4907.6999999999989</v>
      </c>
      <c r="I92" s="230">
        <v>4940.3499999999985</v>
      </c>
      <c r="J92" s="230">
        <v>4965.9499999999989</v>
      </c>
      <c r="K92" s="229">
        <v>4914.75</v>
      </c>
      <c r="L92" s="229">
        <v>4856.5</v>
      </c>
      <c r="M92" s="229">
        <v>3.8145199999999999</v>
      </c>
      <c r="N92" s="1"/>
      <c r="O92" s="1"/>
    </row>
    <row r="93" spans="1:15" ht="12.75" customHeight="1">
      <c r="A93" s="30">
        <v>83</v>
      </c>
      <c r="B93" s="215" t="s">
        <v>809</v>
      </c>
      <c r="C93" s="229">
        <v>1167.8</v>
      </c>
      <c r="D93" s="230">
        <v>1166.1666666666667</v>
      </c>
      <c r="E93" s="230">
        <v>1157.3833333333334</v>
      </c>
      <c r="F93" s="230">
        <v>1146.9666666666667</v>
      </c>
      <c r="G93" s="230">
        <v>1138.1833333333334</v>
      </c>
      <c r="H93" s="230">
        <v>1176.5833333333335</v>
      </c>
      <c r="I93" s="230">
        <v>1185.3666666666668</v>
      </c>
      <c r="J93" s="230">
        <v>1195.7833333333335</v>
      </c>
      <c r="K93" s="229">
        <v>1174.95</v>
      </c>
      <c r="L93" s="229">
        <v>1155.75</v>
      </c>
      <c r="M93" s="229">
        <v>0.94032000000000004</v>
      </c>
      <c r="N93" s="1"/>
      <c r="O93" s="1"/>
    </row>
    <row r="94" spans="1:15" ht="12.75" customHeight="1">
      <c r="A94" s="30">
        <v>84</v>
      </c>
      <c r="B94" s="215" t="s">
        <v>313</v>
      </c>
      <c r="C94" s="229">
        <v>633.4</v>
      </c>
      <c r="D94" s="230">
        <v>634.85</v>
      </c>
      <c r="E94" s="230">
        <v>626.35</v>
      </c>
      <c r="F94" s="230">
        <v>619.29999999999995</v>
      </c>
      <c r="G94" s="230">
        <v>610.79999999999995</v>
      </c>
      <c r="H94" s="230">
        <v>641.90000000000009</v>
      </c>
      <c r="I94" s="230">
        <v>650.40000000000009</v>
      </c>
      <c r="J94" s="230">
        <v>657.45000000000016</v>
      </c>
      <c r="K94" s="229">
        <v>643.35</v>
      </c>
      <c r="L94" s="229">
        <v>627.79999999999995</v>
      </c>
      <c r="M94" s="229">
        <v>1.6836100000000001</v>
      </c>
      <c r="N94" s="1"/>
      <c r="O94" s="1"/>
    </row>
    <row r="95" spans="1:15" ht="12.75" customHeight="1">
      <c r="A95" s="30">
        <v>85</v>
      </c>
      <c r="B95" s="215" t="s">
        <v>243</v>
      </c>
      <c r="C95" s="229">
        <v>71.55</v>
      </c>
      <c r="D95" s="230">
        <v>71.833333333333329</v>
      </c>
      <c r="E95" s="230">
        <v>71.166666666666657</v>
      </c>
      <c r="F95" s="230">
        <v>70.783333333333331</v>
      </c>
      <c r="G95" s="230">
        <v>70.11666666666666</v>
      </c>
      <c r="H95" s="230">
        <v>72.216666666666654</v>
      </c>
      <c r="I95" s="230">
        <v>72.883333333333312</v>
      </c>
      <c r="J95" s="230">
        <v>73.266666666666652</v>
      </c>
      <c r="K95" s="229">
        <v>72.5</v>
      </c>
      <c r="L95" s="229">
        <v>71.45</v>
      </c>
      <c r="M95" s="229">
        <v>25.761209999999998</v>
      </c>
      <c r="N95" s="1"/>
      <c r="O95" s="1"/>
    </row>
    <row r="96" spans="1:15" ht="12.75" customHeight="1">
      <c r="A96" s="30">
        <v>86</v>
      </c>
      <c r="B96" s="215" t="s">
        <v>768</v>
      </c>
      <c r="C96" s="229">
        <v>375.05</v>
      </c>
      <c r="D96" s="230">
        <v>374.38333333333338</v>
      </c>
      <c r="E96" s="230">
        <v>371.76666666666677</v>
      </c>
      <c r="F96" s="230">
        <v>368.48333333333341</v>
      </c>
      <c r="G96" s="230">
        <v>365.86666666666679</v>
      </c>
      <c r="H96" s="230">
        <v>377.66666666666674</v>
      </c>
      <c r="I96" s="230">
        <v>380.28333333333342</v>
      </c>
      <c r="J96" s="230">
        <v>383.56666666666672</v>
      </c>
      <c r="K96" s="229">
        <v>377</v>
      </c>
      <c r="L96" s="229">
        <v>371.1</v>
      </c>
      <c r="M96" s="229">
        <v>13.31695</v>
      </c>
      <c r="N96" s="1"/>
      <c r="O96" s="1"/>
    </row>
    <row r="97" spans="1:15" ht="12.75" customHeight="1">
      <c r="A97" s="30">
        <v>87</v>
      </c>
      <c r="B97" s="215" t="s">
        <v>314</v>
      </c>
      <c r="C97" s="229">
        <v>3863.1</v>
      </c>
      <c r="D97" s="230">
        <v>3898.7666666666664</v>
      </c>
      <c r="E97" s="230">
        <v>3804.333333333333</v>
      </c>
      <c r="F97" s="230">
        <v>3745.5666666666666</v>
      </c>
      <c r="G97" s="230">
        <v>3651.1333333333332</v>
      </c>
      <c r="H97" s="230">
        <v>3957.5333333333328</v>
      </c>
      <c r="I97" s="230">
        <v>4051.9666666666662</v>
      </c>
      <c r="J97" s="230">
        <v>4110.7333333333327</v>
      </c>
      <c r="K97" s="229">
        <v>3993.2</v>
      </c>
      <c r="L97" s="229">
        <v>3840</v>
      </c>
      <c r="M97" s="229">
        <v>0.35515999999999998</v>
      </c>
      <c r="N97" s="1"/>
      <c r="O97" s="1"/>
    </row>
    <row r="98" spans="1:15" ht="12.75" customHeight="1">
      <c r="A98" s="30">
        <v>88</v>
      </c>
      <c r="B98" s="215" t="s">
        <v>315</v>
      </c>
      <c r="C98" s="229">
        <v>265.35000000000002</v>
      </c>
      <c r="D98" s="230">
        <v>267.95</v>
      </c>
      <c r="E98" s="230">
        <v>261.45</v>
      </c>
      <c r="F98" s="230">
        <v>257.55</v>
      </c>
      <c r="G98" s="230">
        <v>251.05</v>
      </c>
      <c r="H98" s="230">
        <v>271.84999999999997</v>
      </c>
      <c r="I98" s="230">
        <v>278.34999999999997</v>
      </c>
      <c r="J98" s="230">
        <v>282.24999999999994</v>
      </c>
      <c r="K98" s="229">
        <v>274.45</v>
      </c>
      <c r="L98" s="229">
        <v>264.05</v>
      </c>
      <c r="M98" s="229">
        <v>2.4464899999999998</v>
      </c>
      <c r="N98" s="1"/>
      <c r="O98" s="1"/>
    </row>
    <row r="99" spans="1:15" ht="12.75" customHeight="1">
      <c r="A99" s="30">
        <v>89</v>
      </c>
      <c r="B99" s="215" t="s">
        <v>847</v>
      </c>
      <c r="C99" s="229">
        <v>318.5</v>
      </c>
      <c r="D99" s="230">
        <v>318.68333333333334</v>
      </c>
      <c r="E99" s="230">
        <v>316.36666666666667</v>
      </c>
      <c r="F99" s="230">
        <v>314.23333333333335</v>
      </c>
      <c r="G99" s="230">
        <v>311.91666666666669</v>
      </c>
      <c r="H99" s="230">
        <v>320.81666666666666</v>
      </c>
      <c r="I99" s="230">
        <v>323.13333333333338</v>
      </c>
      <c r="J99" s="230">
        <v>325.26666666666665</v>
      </c>
      <c r="K99" s="229">
        <v>321</v>
      </c>
      <c r="L99" s="229">
        <v>316.55</v>
      </c>
      <c r="M99" s="229">
        <v>3.4782199999999999</v>
      </c>
      <c r="N99" s="1"/>
      <c r="O99" s="1"/>
    </row>
    <row r="100" spans="1:15" ht="12.75" customHeight="1">
      <c r="A100" s="30">
        <v>90</v>
      </c>
      <c r="B100" s="215" t="s">
        <v>316</v>
      </c>
      <c r="C100" s="229">
        <v>741.25</v>
      </c>
      <c r="D100" s="230">
        <v>744.18333333333339</v>
      </c>
      <c r="E100" s="230">
        <v>736.11666666666679</v>
      </c>
      <c r="F100" s="230">
        <v>730.98333333333335</v>
      </c>
      <c r="G100" s="230">
        <v>722.91666666666674</v>
      </c>
      <c r="H100" s="230">
        <v>749.31666666666683</v>
      </c>
      <c r="I100" s="230">
        <v>757.38333333333344</v>
      </c>
      <c r="J100" s="230">
        <v>762.51666666666688</v>
      </c>
      <c r="K100" s="229">
        <v>752.25</v>
      </c>
      <c r="L100" s="229">
        <v>739.05</v>
      </c>
      <c r="M100" s="229">
        <v>4.64175</v>
      </c>
      <c r="N100" s="1"/>
      <c r="O100" s="1"/>
    </row>
    <row r="101" spans="1:15" ht="12.75" customHeight="1">
      <c r="A101" s="30">
        <v>91</v>
      </c>
      <c r="B101" s="215" t="s">
        <v>82</v>
      </c>
      <c r="C101" s="229">
        <v>312.3</v>
      </c>
      <c r="D101" s="230">
        <v>313.28333333333336</v>
      </c>
      <c r="E101" s="230">
        <v>310.01666666666671</v>
      </c>
      <c r="F101" s="230">
        <v>307.73333333333335</v>
      </c>
      <c r="G101" s="230">
        <v>304.4666666666667</v>
      </c>
      <c r="H101" s="230">
        <v>315.56666666666672</v>
      </c>
      <c r="I101" s="230">
        <v>318.83333333333337</v>
      </c>
      <c r="J101" s="230">
        <v>321.11666666666673</v>
      </c>
      <c r="K101" s="229">
        <v>316.55</v>
      </c>
      <c r="L101" s="229">
        <v>311</v>
      </c>
      <c r="M101" s="229">
        <v>37.073340000000002</v>
      </c>
      <c r="N101" s="1"/>
      <c r="O101" s="1"/>
    </row>
    <row r="102" spans="1:15" ht="12.75" customHeight="1">
      <c r="A102" s="30">
        <v>92</v>
      </c>
      <c r="B102" s="215" t="s">
        <v>317</v>
      </c>
      <c r="C102" s="229">
        <v>809</v>
      </c>
      <c r="D102" s="230">
        <v>806.4666666666667</v>
      </c>
      <c r="E102" s="230">
        <v>779.93333333333339</v>
      </c>
      <c r="F102" s="230">
        <v>750.86666666666667</v>
      </c>
      <c r="G102" s="230">
        <v>724.33333333333337</v>
      </c>
      <c r="H102" s="230">
        <v>835.53333333333342</v>
      </c>
      <c r="I102" s="230">
        <v>862.06666666666672</v>
      </c>
      <c r="J102" s="230">
        <v>891.13333333333344</v>
      </c>
      <c r="K102" s="229">
        <v>833</v>
      </c>
      <c r="L102" s="229">
        <v>777.4</v>
      </c>
      <c r="M102" s="229">
        <v>6.7498699999999996</v>
      </c>
      <c r="N102" s="1"/>
      <c r="O102" s="1"/>
    </row>
    <row r="103" spans="1:15" ht="12.75" customHeight="1">
      <c r="A103" s="30">
        <v>93</v>
      </c>
      <c r="B103" s="215" t="s">
        <v>318</v>
      </c>
      <c r="C103" s="229">
        <v>747.3</v>
      </c>
      <c r="D103" s="230">
        <v>749.06666666666661</v>
      </c>
      <c r="E103" s="230">
        <v>740.08333333333326</v>
      </c>
      <c r="F103" s="230">
        <v>732.86666666666667</v>
      </c>
      <c r="G103" s="230">
        <v>723.88333333333333</v>
      </c>
      <c r="H103" s="230">
        <v>756.28333333333319</v>
      </c>
      <c r="I103" s="230">
        <v>765.26666666666654</v>
      </c>
      <c r="J103" s="230">
        <v>772.48333333333312</v>
      </c>
      <c r="K103" s="229">
        <v>758.05</v>
      </c>
      <c r="L103" s="229">
        <v>741.85</v>
      </c>
      <c r="M103" s="229">
        <v>1.82117</v>
      </c>
      <c r="N103" s="1"/>
      <c r="O103" s="1"/>
    </row>
    <row r="104" spans="1:15" ht="12.75" customHeight="1">
      <c r="A104" s="30">
        <v>94</v>
      </c>
      <c r="B104" s="215" t="s">
        <v>319</v>
      </c>
      <c r="C104" s="229">
        <v>1197.2</v>
      </c>
      <c r="D104" s="230">
        <v>1195.8</v>
      </c>
      <c r="E104" s="230">
        <v>1188.5999999999999</v>
      </c>
      <c r="F104" s="230">
        <v>1180</v>
      </c>
      <c r="G104" s="230">
        <v>1172.8</v>
      </c>
      <c r="H104" s="230">
        <v>1204.3999999999999</v>
      </c>
      <c r="I104" s="230">
        <v>1211.6000000000001</v>
      </c>
      <c r="J104" s="230">
        <v>1220.1999999999998</v>
      </c>
      <c r="K104" s="229">
        <v>1203</v>
      </c>
      <c r="L104" s="229">
        <v>1187.2</v>
      </c>
      <c r="M104" s="229">
        <v>1.7029700000000001</v>
      </c>
      <c r="N104" s="1"/>
      <c r="O104" s="1"/>
    </row>
    <row r="105" spans="1:15" ht="12.75" customHeight="1">
      <c r="A105" s="30">
        <v>95</v>
      </c>
      <c r="B105" s="215" t="s">
        <v>244</v>
      </c>
      <c r="C105" s="229">
        <v>113.45</v>
      </c>
      <c r="D105" s="230">
        <v>113.58333333333333</v>
      </c>
      <c r="E105" s="230">
        <v>112.91666666666666</v>
      </c>
      <c r="F105" s="230">
        <v>112.38333333333333</v>
      </c>
      <c r="G105" s="230">
        <v>111.71666666666665</v>
      </c>
      <c r="H105" s="230">
        <v>114.11666666666666</v>
      </c>
      <c r="I105" s="230">
        <v>114.78333333333332</v>
      </c>
      <c r="J105" s="230">
        <v>115.31666666666666</v>
      </c>
      <c r="K105" s="229">
        <v>114.25</v>
      </c>
      <c r="L105" s="229">
        <v>113.05</v>
      </c>
      <c r="M105" s="229">
        <v>7.5814300000000001</v>
      </c>
      <c r="N105" s="1"/>
      <c r="O105" s="1"/>
    </row>
    <row r="106" spans="1:15" ht="12.75" customHeight="1">
      <c r="A106" s="30">
        <v>96</v>
      </c>
      <c r="B106" s="215" t="s">
        <v>320</v>
      </c>
      <c r="C106" s="229">
        <v>1944.05</v>
      </c>
      <c r="D106" s="230">
        <v>1959.6333333333332</v>
      </c>
      <c r="E106" s="230">
        <v>1924.2666666666664</v>
      </c>
      <c r="F106" s="230">
        <v>1904.4833333333331</v>
      </c>
      <c r="G106" s="230">
        <v>1869.1166666666663</v>
      </c>
      <c r="H106" s="230">
        <v>1979.4166666666665</v>
      </c>
      <c r="I106" s="230">
        <v>2014.7833333333333</v>
      </c>
      <c r="J106" s="230">
        <v>2034.5666666666666</v>
      </c>
      <c r="K106" s="229">
        <v>1995</v>
      </c>
      <c r="L106" s="229">
        <v>1939.85</v>
      </c>
      <c r="M106" s="229">
        <v>2.33107</v>
      </c>
      <c r="N106" s="1"/>
      <c r="O106" s="1"/>
    </row>
    <row r="107" spans="1:15" ht="12.75" customHeight="1">
      <c r="A107" s="30">
        <v>97</v>
      </c>
      <c r="B107" s="215" t="s">
        <v>321</v>
      </c>
      <c r="C107" s="229">
        <v>27.3</v>
      </c>
      <c r="D107" s="230">
        <v>27.516666666666666</v>
      </c>
      <c r="E107" s="230">
        <v>26.983333333333331</v>
      </c>
      <c r="F107" s="230">
        <v>26.666666666666664</v>
      </c>
      <c r="G107" s="230">
        <v>26.133333333333329</v>
      </c>
      <c r="H107" s="230">
        <v>27.833333333333332</v>
      </c>
      <c r="I107" s="230">
        <v>28.366666666666664</v>
      </c>
      <c r="J107" s="230">
        <v>28.683333333333334</v>
      </c>
      <c r="K107" s="229">
        <v>28.05</v>
      </c>
      <c r="L107" s="229">
        <v>27.2</v>
      </c>
      <c r="M107" s="229">
        <v>66.218990000000005</v>
      </c>
      <c r="N107" s="1"/>
      <c r="O107" s="1"/>
    </row>
    <row r="108" spans="1:15" ht="12.75" customHeight="1">
      <c r="A108" s="30">
        <v>98</v>
      </c>
      <c r="B108" s="215" t="s">
        <v>322</v>
      </c>
      <c r="C108" s="229">
        <v>1038.7</v>
      </c>
      <c r="D108" s="230">
        <v>1043.2666666666667</v>
      </c>
      <c r="E108" s="230">
        <v>1030.5333333333333</v>
      </c>
      <c r="F108" s="230">
        <v>1022.3666666666666</v>
      </c>
      <c r="G108" s="230">
        <v>1009.6333333333332</v>
      </c>
      <c r="H108" s="230">
        <v>1051.4333333333334</v>
      </c>
      <c r="I108" s="230">
        <v>1064.1666666666665</v>
      </c>
      <c r="J108" s="230">
        <v>1072.3333333333335</v>
      </c>
      <c r="K108" s="229">
        <v>1056</v>
      </c>
      <c r="L108" s="229">
        <v>1035.0999999999999</v>
      </c>
      <c r="M108" s="229">
        <v>5.4236899999999997</v>
      </c>
      <c r="N108" s="1"/>
      <c r="O108" s="1"/>
    </row>
    <row r="109" spans="1:15" ht="12.75" customHeight="1">
      <c r="A109" s="30">
        <v>99</v>
      </c>
      <c r="B109" s="215" t="s">
        <v>323</v>
      </c>
      <c r="C109" s="229">
        <v>575.35</v>
      </c>
      <c r="D109" s="230">
        <v>576.18333333333328</v>
      </c>
      <c r="E109" s="230">
        <v>573.46666666666658</v>
      </c>
      <c r="F109" s="230">
        <v>571.58333333333326</v>
      </c>
      <c r="G109" s="230">
        <v>568.86666666666656</v>
      </c>
      <c r="H109" s="230">
        <v>578.06666666666661</v>
      </c>
      <c r="I109" s="230">
        <v>580.7833333333333</v>
      </c>
      <c r="J109" s="230">
        <v>582.66666666666663</v>
      </c>
      <c r="K109" s="229">
        <v>578.9</v>
      </c>
      <c r="L109" s="229">
        <v>574.29999999999995</v>
      </c>
      <c r="M109" s="229">
        <v>0.80152999999999996</v>
      </c>
      <c r="N109" s="1"/>
      <c r="O109" s="1"/>
    </row>
    <row r="110" spans="1:15" ht="12.75" customHeight="1">
      <c r="A110" s="30">
        <v>100</v>
      </c>
      <c r="B110" s="215" t="s">
        <v>324</v>
      </c>
      <c r="C110" s="229">
        <v>804.65</v>
      </c>
      <c r="D110" s="230">
        <v>808.69999999999993</v>
      </c>
      <c r="E110" s="230">
        <v>798.19999999999982</v>
      </c>
      <c r="F110" s="230">
        <v>791.74999999999989</v>
      </c>
      <c r="G110" s="230">
        <v>781.24999999999977</v>
      </c>
      <c r="H110" s="230">
        <v>815.14999999999986</v>
      </c>
      <c r="I110" s="230">
        <v>825.65000000000009</v>
      </c>
      <c r="J110" s="230">
        <v>832.09999999999991</v>
      </c>
      <c r="K110" s="229">
        <v>819.2</v>
      </c>
      <c r="L110" s="229">
        <v>802.25</v>
      </c>
      <c r="M110" s="229">
        <v>1.4740200000000001</v>
      </c>
      <c r="N110" s="1"/>
      <c r="O110" s="1"/>
    </row>
    <row r="111" spans="1:15" ht="12.75" customHeight="1">
      <c r="A111" s="30">
        <v>101</v>
      </c>
      <c r="B111" s="215" t="s">
        <v>325</v>
      </c>
      <c r="C111" s="229">
        <v>7977.5</v>
      </c>
      <c r="D111" s="230">
        <v>7967.1833333333334</v>
      </c>
      <c r="E111" s="230">
        <v>7738.3666666666668</v>
      </c>
      <c r="F111" s="230">
        <v>7499.2333333333336</v>
      </c>
      <c r="G111" s="230">
        <v>7270.416666666667</v>
      </c>
      <c r="H111" s="230">
        <v>8206.3166666666657</v>
      </c>
      <c r="I111" s="230">
        <v>8435.133333333335</v>
      </c>
      <c r="J111" s="230">
        <v>8674.2666666666664</v>
      </c>
      <c r="K111" s="229">
        <v>8196</v>
      </c>
      <c r="L111" s="229">
        <v>7728.05</v>
      </c>
      <c r="M111" s="229">
        <v>1.33203</v>
      </c>
      <c r="N111" s="1"/>
      <c r="O111" s="1"/>
    </row>
    <row r="112" spans="1:15" ht="12.75" customHeight="1">
      <c r="A112" s="30">
        <v>102</v>
      </c>
      <c r="B112" s="215" t="s">
        <v>326</v>
      </c>
      <c r="C112" s="229">
        <v>437.4</v>
      </c>
      <c r="D112" s="230">
        <v>437.7</v>
      </c>
      <c r="E112" s="230">
        <v>432.75</v>
      </c>
      <c r="F112" s="230">
        <v>428.1</v>
      </c>
      <c r="G112" s="230">
        <v>423.15000000000003</v>
      </c>
      <c r="H112" s="230">
        <v>442.34999999999997</v>
      </c>
      <c r="I112" s="230">
        <v>447.2999999999999</v>
      </c>
      <c r="J112" s="230">
        <v>451.94999999999993</v>
      </c>
      <c r="K112" s="229">
        <v>442.65</v>
      </c>
      <c r="L112" s="229">
        <v>433.05</v>
      </c>
      <c r="M112" s="229">
        <v>0.76134000000000002</v>
      </c>
      <c r="N112" s="1"/>
      <c r="O112" s="1"/>
    </row>
    <row r="113" spans="1:15" ht="12.75" customHeight="1">
      <c r="A113" s="30">
        <v>103</v>
      </c>
      <c r="B113" s="215" t="s">
        <v>327</v>
      </c>
      <c r="C113" s="229">
        <v>278.95</v>
      </c>
      <c r="D113" s="230">
        <v>279.73333333333335</v>
      </c>
      <c r="E113" s="230">
        <v>277.26666666666671</v>
      </c>
      <c r="F113" s="230">
        <v>275.58333333333337</v>
      </c>
      <c r="G113" s="230">
        <v>273.11666666666673</v>
      </c>
      <c r="H113" s="230">
        <v>281.41666666666669</v>
      </c>
      <c r="I113" s="230">
        <v>283.88333333333338</v>
      </c>
      <c r="J113" s="230">
        <v>285.56666666666666</v>
      </c>
      <c r="K113" s="229">
        <v>282.2</v>
      </c>
      <c r="L113" s="229">
        <v>278.05</v>
      </c>
      <c r="M113" s="229">
        <v>6.9777399999999998</v>
      </c>
      <c r="N113" s="1"/>
      <c r="O113" s="1"/>
    </row>
    <row r="114" spans="1:15" ht="12.75" customHeight="1">
      <c r="A114" s="30">
        <v>104</v>
      </c>
      <c r="B114" s="215" t="s">
        <v>810</v>
      </c>
      <c r="C114" s="229">
        <v>457.3</v>
      </c>
      <c r="D114" s="230">
        <v>457.3</v>
      </c>
      <c r="E114" s="230">
        <v>451.1</v>
      </c>
      <c r="F114" s="230">
        <v>444.90000000000003</v>
      </c>
      <c r="G114" s="230">
        <v>438.70000000000005</v>
      </c>
      <c r="H114" s="230">
        <v>463.5</v>
      </c>
      <c r="I114" s="230">
        <v>469.69999999999993</v>
      </c>
      <c r="J114" s="230">
        <v>475.9</v>
      </c>
      <c r="K114" s="229">
        <v>463.5</v>
      </c>
      <c r="L114" s="229">
        <v>451.1</v>
      </c>
      <c r="M114" s="229">
        <v>1.3612599999999999</v>
      </c>
      <c r="N114" s="1"/>
      <c r="O114" s="1"/>
    </row>
    <row r="115" spans="1:15" ht="12.75" customHeight="1">
      <c r="A115" s="30">
        <v>105</v>
      </c>
      <c r="B115" s="215" t="s">
        <v>328</v>
      </c>
      <c r="C115" s="229">
        <v>862</v>
      </c>
      <c r="D115" s="230">
        <v>858.9</v>
      </c>
      <c r="E115" s="230">
        <v>849.8</v>
      </c>
      <c r="F115" s="230">
        <v>837.6</v>
      </c>
      <c r="G115" s="230">
        <v>828.5</v>
      </c>
      <c r="H115" s="230">
        <v>871.09999999999991</v>
      </c>
      <c r="I115" s="230">
        <v>880.2</v>
      </c>
      <c r="J115" s="230">
        <v>892.39999999999986</v>
      </c>
      <c r="K115" s="229">
        <v>868</v>
      </c>
      <c r="L115" s="229">
        <v>846.7</v>
      </c>
      <c r="M115" s="229">
        <v>4.9885000000000002</v>
      </c>
      <c r="N115" s="1"/>
      <c r="O115" s="1"/>
    </row>
    <row r="116" spans="1:15" ht="12.75" customHeight="1">
      <c r="A116" s="30">
        <v>106</v>
      </c>
      <c r="B116" s="215" t="s">
        <v>83</v>
      </c>
      <c r="C116" s="229">
        <v>1061.5999999999999</v>
      </c>
      <c r="D116" s="230">
        <v>1067.3500000000001</v>
      </c>
      <c r="E116" s="230">
        <v>1052.9500000000003</v>
      </c>
      <c r="F116" s="230">
        <v>1044.3000000000002</v>
      </c>
      <c r="G116" s="230">
        <v>1029.9000000000003</v>
      </c>
      <c r="H116" s="230">
        <v>1076.0000000000002</v>
      </c>
      <c r="I116" s="230">
        <v>1090.4000000000003</v>
      </c>
      <c r="J116" s="230">
        <v>1099.0500000000002</v>
      </c>
      <c r="K116" s="229">
        <v>1081.75</v>
      </c>
      <c r="L116" s="229">
        <v>1058.7</v>
      </c>
      <c r="M116" s="229">
        <v>7.4656399999999996</v>
      </c>
      <c r="N116" s="1"/>
      <c r="O116" s="1"/>
    </row>
    <row r="117" spans="1:15" ht="12.75" customHeight="1">
      <c r="A117" s="30">
        <v>107</v>
      </c>
      <c r="B117" s="215" t="s">
        <v>84</v>
      </c>
      <c r="C117" s="229">
        <v>965.4</v>
      </c>
      <c r="D117" s="230">
        <v>966.08333333333337</v>
      </c>
      <c r="E117" s="230">
        <v>962.31666666666672</v>
      </c>
      <c r="F117" s="230">
        <v>959.23333333333335</v>
      </c>
      <c r="G117" s="230">
        <v>955.4666666666667</v>
      </c>
      <c r="H117" s="230">
        <v>969.16666666666674</v>
      </c>
      <c r="I117" s="230">
        <v>972.93333333333339</v>
      </c>
      <c r="J117" s="230">
        <v>976.01666666666677</v>
      </c>
      <c r="K117" s="229">
        <v>969.85</v>
      </c>
      <c r="L117" s="229">
        <v>963</v>
      </c>
      <c r="M117" s="229">
        <v>14.816319999999999</v>
      </c>
      <c r="N117" s="1"/>
      <c r="O117" s="1"/>
    </row>
    <row r="118" spans="1:15" ht="12.75" customHeight="1">
      <c r="A118" s="30">
        <v>108</v>
      </c>
      <c r="B118" s="215" t="s">
        <v>91</v>
      </c>
      <c r="C118" s="229">
        <v>125.5</v>
      </c>
      <c r="D118" s="230">
        <v>125.8</v>
      </c>
      <c r="E118" s="230">
        <v>124.75</v>
      </c>
      <c r="F118" s="230">
        <v>124</v>
      </c>
      <c r="G118" s="230">
        <v>122.95</v>
      </c>
      <c r="H118" s="230">
        <v>126.55</v>
      </c>
      <c r="I118" s="230">
        <v>127.59999999999998</v>
      </c>
      <c r="J118" s="230">
        <v>128.35</v>
      </c>
      <c r="K118" s="229">
        <v>126.85</v>
      </c>
      <c r="L118" s="229">
        <v>125.05</v>
      </c>
      <c r="M118" s="229">
        <v>28.356010000000001</v>
      </c>
      <c r="N118" s="1"/>
      <c r="O118" s="1"/>
    </row>
    <row r="119" spans="1:15" ht="12.75" customHeight="1">
      <c r="A119" s="30">
        <v>109</v>
      </c>
      <c r="B119" s="215" t="s">
        <v>800</v>
      </c>
      <c r="C119" s="229">
        <v>1406.3</v>
      </c>
      <c r="D119" s="230">
        <v>1405.1166666666668</v>
      </c>
      <c r="E119" s="230">
        <v>1389.2333333333336</v>
      </c>
      <c r="F119" s="230">
        <v>1372.1666666666667</v>
      </c>
      <c r="G119" s="230">
        <v>1356.2833333333335</v>
      </c>
      <c r="H119" s="230">
        <v>1422.1833333333336</v>
      </c>
      <c r="I119" s="230">
        <v>1438.0666666666668</v>
      </c>
      <c r="J119" s="230">
        <v>1455.1333333333337</v>
      </c>
      <c r="K119" s="229">
        <v>1421</v>
      </c>
      <c r="L119" s="229">
        <v>1388.05</v>
      </c>
      <c r="M119" s="229">
        <v>1.2553799999999999</v>
      </c>
      <c r="N119" s="1"/>
      <c r="O119" s="1"/>
    </row>
    <row r="120" spans="1:15" ht="12.75" customHeight="1">
      <c r="A120" s="30">
        <v>110</v>
      </c>
      <c r="B120" s="215" t="s">
        <v>85</v>
      </c>
      <c r="C120" s="229">
        <v>228.1</v>
      </c>
      <c r="D120" s="230">
        <v>229.04999999999998</v>
      </c>
      <c r="E120" s="230">
        <v>226.69999999999996</v>
      </c>
      <c r="F120" s="230">
        <v>225.29999999999998</v>
      </c>
      <c r="G120" s="230">
        <v>222.94999999999996</v>
      </c>
      <c r="H120" s="230">
        <v>230.44999999999996</v>
      </c>
      <c r="I120" s="230">
        <v>232.79999999999998</v>
      </c>
      <c r="J120" s="230">
        <v>234.19999999999996</v>
      </c>
      <c r="K120" s="229">
        <v>231.4</v>
      </c>
      <c r="L120" s="229">
        <v>227.65</v>
      </c>
      <c r="M120" s="229">
        <v>85.382559999999998</v>
      </c>
      <c r="N120" s="1"/>
      <c r="O120" s="1"/>
    </row>
    <row r="121" spans="1:15" ht="12.75" customHeight="1">
      <c r="A121" s="30">
        <v>111</v>
      </c>
      <c r="B121" s="215" t="s">
        <v>329</v>
      </c>
      <c r="C121" s="229">
        <v>543.25</v>
      </c>
      <c r="D121" s="230">
        <v>548.6</v>
      </c>
      <c r="E121" s="230">
        <v>532.80000000000007</v>
      </c>
      <c r="F121" s="230">
        <v>522.35</v>
      </c>
      <c r="G121" s="230">
        <v>506.55000000000007</v>
      </c>
      <c r="H121" s="230">
        <v>559.05000000000007</v>
      </c>
      <c r="I121" s="230">
        <v>574.85</v>
      </c>
      <c r="J121" s="230">
        <v>585.30000000000007</v>
      </c>
      <c r="K121" s="229">
        <v>564.4</v>
      </c>
      <c r="L121" s="229">
        <v>538.15</v>
      </c>
      <c r="M121" s="229">
        <v>9.7804099999999998</v>
      </c>
      <c r="N121" s="1"/>
      <c r="O121" s="1"/>
    </row>
    <row r="122" spans="1:15" ht="12.75" customHeight="1">
      <c r="A122" s="30">
        <v>112</v>
      </c>
      <c r="B122" s="215" t="s">
        <v>87</v>
      </c>
      <c r="C122" s="229">
        <v>4385.55</v>
      </c>
      <c r="D122" s="230">
        <v>4408.5999999999995</v>
      </c>
      <c r="E122" s="230">
        <v>4352.1999999999989</v>
      </c>
      <c r="F122" s="230">
        <v>4318.8499999999995</v>
      </c>
      <c r="G122" s="230">
        <v>4262.4499999999989</v>
      </c>
      <c r="H122" s="230">
        <v>4441.9499999999989</v>
      </c>
      <c r="I122" s="230">
        <v>4498.3499999999985</v>
      </c>
      <c r="J122" s="230">
        <v>4531.6999999999989</v>
      </c>
      <c r="K122" s="229">
        <v>4465</v>
      </c>
      <c r="L122" s="229">
        <v>4375.25</v>
      </c>
      <c r="M122" s="229">
        <v>1.2887299999999999</v>
      </c>
      <c r="N122" s="1"/>
      <c r="O122" s="1"/>
    </row>
    <row r="123" spans="1:15" ht="12.75" customHeight="1">
      <c r="A123" s="30">
        <v>113</v>
      </c>
      <c r="B123" s="215" t="s">
        <v>88</v>
      </c>
      <c r="C123" s="229">
        <v>1621.3</v>
      </c>
      <c r="D123" s="230">
        <v>1623.8666666666668</v>
      </c>
      <c r="E123" s="230">
        <v>1608.9333333333336</v>
      </c>
      <c r="F123" s="230">
        <v>1596.5666666666668</v>
      </c>
      <c r="G123" s="230">
        <v>1581.6333333333337</v>
      </c>
      <c r="H123" s="230">
        <v>1636.2333333333336</v>
      </c>
      <c r="I123" s="230">
        <v>1651.166666666667</v>
      </c>
      <c r="J123" s="230">
        <v>1663.5333333333335</v>
      </c>
      <c r="K123" s="229">
        <v>1638.8</v>
      </c>
      <c r="L123" s="229">
        <v>1611.5</v>
      </c>
      <c r="M123" s="229">
        <v>3.7786599999999999</v>
      </c>
      <c r="N123" s="1"/>
      <c r="O123" s="1"/>
    </row>
    <row r="124" spans="1:15" ht="12.75" customHeight="1">
      <c r="A124" s="30">
        <v>114</v>
      </c>
      <c r="B124" s="215" t="s">
        <v>330</v>
      </c>
      <c r="C124" s="229">
        <v>2168.6</v>
      </c>
      <c r="D124" s="230">
        <v>2172.65</v>
      </c>
      <c r="E124" s="230">
        <v>2156.9500000000003</v>
      </c>
      <c r="F124" s="230">
        <v>2145.3000000000002</v>
      </c>
      <c r="G124" s="230">
        <v>2129.6000000000004</v>
      </c>
      <c r="H124" s="230">
        <v>2184.3000000000002</v>
      </c>
      <c r="I124" s="230">
        <v>2200</v>
      </c>
      <c r="J124" s="230">
        <v>2211.65</v>
      </c>
      <c r="K124" s="229">
        <v>2188.35</v>
      </c>
      <c r="L124" s="229">
        <v>2161</v>
      </c>
      <c r="M124" s="229">
        <v>0.29104000000000002</v>
      </c>
      <c r="N124" s="1"/>
      <c r="O124" s="1"/>
    </row>
    <row r="125" spans="1:15" ht="12.75" customHeight="1">
      <c r="A125" s="30">
        <v>115</v>
      </c>
      <c r="B125" s="215" t="s">
        <v>89</v>
      </c>
      <c r="C125" s="229">
        <v>674.15</v>
      </c>
      <c r="D125" s="230">
        <v>677.18333333333339</v>
      </c>
      <c r="E125" s="230">
        <v>666.36666666666679</v>
      </c>
      <c r="F125" s="230">
        <v>658.58333333333337</v>
      </c>
      <c r="G125" s="230">
        <v>647.76666666666677</v>
      </c>
      <c r="H125" s="230">
        <v>684.96666666666681</v>
      </c>
      <c r="I125" s="230">
        <v>695.78333333333342</v>
      </c>
      <c r="J125" s="230">
        <v>703.56666666666683</v>
      </c>
      <c r="K125" s="229">
        <v>688</v>
      </c>
      <c r="L125" s="229">
        <v>669.4</v>
      </c>
      <c r="M125" s="229">
        <v>9.4825700000000008</v>
      </c>
      <c r="N125" s="1"/>
      <c r="O125" s="1"/>
    </row>
    <row r="126" spans="1:15" ht="12.75" customHeight="1">
      <c r="A126" s="30">
        <v>116</v>
      </c>
      <c r="B126" s="215" t="s">
        <v>90</v>
      </c>
      <c r="C126" s="229">
        <v>959.35</v>
      </c>
      <c r="D126" s="230">
        <v>960.11666666666667</v>
      </c>
      <c r="E126" s="230">
        <v>948.23333333333335</v>
      </c>
      <c r="F126" s="230">
        <v>937.11666666666667</v>
      </c>
      <c r="G126" s="230">
        <v>925.23333333333335</v>
      </c>
      <c r="H126" s="230">
        <v>971.23333333333335</v>
      </c>
      <c r="I126" s="230">
        <v>983.11666666666679</v>
      </c>
      <c r="J126" s="230">
        <v>994.23333333333335</v>
      </c>
      <c r="K126" s="229">
        <v>972</v>
      </c>
      <c r="L126" s="229">
        <v>949</v>
      </c>
      <c r="M126" s="229">
        <v>14.23245</v>
      </c>
      <c r="N126" s="1"/>
      <c r="O126" s="1"/>
    </row>
    <row r="127" spans="1:15" ht="12.75" customHeight="1">
      <c r="A127" s="30">
        <v>117</v>
      </c>
      <c r="B127" s="215" t="s">
        <v>331</v>
      </c>
      <c r="C127" s="229">
        <v>1233.8499999999999</v>
      </c>
      <c r="D127" s="230">
        <v>1242.3999999999999</v>
      </c>
      <c r="E127" s="230">
        <v>1212.9999999999998</v>
      </c>
      <c r="F127" s="230">
        <v>1192.1499999999999</v>
      </c>
      <c r="G127" s="230">
        <v>1162.7499999999998</v>
      </c>
      <c r="H127" s="230">
        <v>1263.2499999999998</v>
      </c>
      <c r="I127" s="230">
        <v>1292.6499999999999</v>
      </c>
      <c r="J127" s="230">
        <v>1313.4999999999998</v>
      </c>
      <c r="K127" s="229">
        <v>1271.8</v>
      </c>
      <c r="L127" s="229">
        <v>1221.55</v>
      </c>
      <c r="M127" s="229">
        <v>1.1145099999999999</v>
      </c>
      <c r="N127" s="1"/>
      <c r="O127" s="1"/>
    </row>
    <row r="128" spans="1:15" ht="12.75" customHeight="1">
      <c r="A128" s="30">
        <v>118</v>
      </c>
      <c r="B128" s="215" t="s">
        <v>245</v>
      </c>
      <c r="C128" s="229">
        <v>281.05</v>
      </c>
      <c r="D128" s="230">
        <v>282.34999999999997</v>
      </c>
      <c r="E128" s="230">
        <v>278.74999999999994</v>
      </c>
      <c r="F128" s="230">
        <v>276.45</v>
      </c>
      <c r="G128" s="230">
        <v>272.84999999999997</v>
      </c>
      <c r="H128" s="230">
        <v>284.64999999999992</v>
      </c>
      <c r="I128" s="230">
        <v>288.24999999999994</v>
      </c>
      <c r="J128" s="230">
        <v>290.5499999999999</v>
      </c>
      <c r="K128" s="229">
        <v>285.95</v>
      </c>
      <c r="L128" s="229">
        <v>280.05</v>
      </c>
      <c r="M128" s="229">
        <v>24.525010000000002</v>
      </c>
      <c r="N128" s="1"/>
      <c r="O128" s="1"/>
    </row>
    <row r="129" spans="1:15" ht="12.75" customHeight="1">
      <c r="A129" s="30">
        <v>119</v>
      </c>
      <c r="B129" s="215" t="s">
        <v>92</v>
      </c>
      <c r="C129" s="229">
        <v>1766.75</v>
      </c>
      <c r="D129" s="230">
        <v>1774.2333333333333</v>
      </c>
      <c r="E129" s="230">
        <v>1750.5166666666667</v>
      </c>
      <c r="F129" s="230">
        <v>1734.2833333333333</v>
      </c>
      <c r="G129" s="230">
        <v>1710.5666666666666</v>
      </c>
      <c r="H129" s="230">
        <v>1790.4666666666667</v>
      </c>
      <c r="I129" s="230">
        <v>1814.1833333333334</v>
      </c>
      <c r="J129" s="230">
        <v>1830.4166666666667</v>
      </c>
      <c r="K129" s="229">
        <v>1797.95</v>
      </c>
      <c r="L129" s="229">
        <v>1758</v>
      </c>
      <c r="M129" s="229">
        <v>5.7026899999999996</v>
      </c>
      <c r="N129" s="1"/>
      <c r="O129" s="1"/>
    </row>
    <row r="130" spans="1:15" ht="12.75" customHeight="1">
      <c r="A130" s="30">
        <v>120</v>
      </c>
      <c r="B130" s="215" t="s">
        <v>332</v>
      </c>
      <c r="C130" s="229">
        <v>1357.5</v>
      </c>
      <c r="D130" s="230">
        <v>1358.6000000000001</v>
      </c>
      <c r="E130" s="230">
        <v>1344.4000000000003</v>
      </c>
      <c r="F130" s="230">
        <v>1331.3000000000002</v>
      </c>
      <c r="G130" s="230">
        <v>1317.1000000000004</v>
      </c>
      <c r="H130" s="230">
        <v>1371.7000000000003</v>
      </c>
      <c r="I130" s="230">
        <v>1385.9</v>
      </c>
      <c r="J130" s="230">
        <v>1399.0000000000002</v>
      </c>
      <c r="K130" s="229">
        <v>1372.8</v>
      </c>
      <c r="L130" s="229">
        <v>1345.5</v>
      </c>
      <c r="M130" s="229">
        <v>4.1875200000000001</v>
      </c>
      <c r="N130" s="1"/>
      <c r="O130" s="1"/>
    </row>
    <row r="131" spans="1:15" ht="12.75" customHeight="1">
      <c r="A131" s="30">
        <v>121</v>
      </c>
      <c r="B131" s="215" t="s">
        <v>334</v>
      </c>
      <c r="C131" s="229">
        <v>860.55</v>
      </c>
      <c r="D131" s="230">
        <v>859.83333333333337</v>
      </c>
      <c r="E131" s="230">
        <v>851.66666666666674</v>
      </c>
      <c r="F131" s="230">
        <v>842.78333333333342</v>
      </c>
      <c r="G131" s="230">
        <v>834.61666666666679</v>
      </c>
      <c r="H131" s="230">
        <v>868.7166666666667</v>
      </c>
      <c r="I131" s="230">
        <v>876.88333333333344</v>
      </c>
      <c r="J131" s="230">
        <v>885.76666666666665</v>
      </c>
      <c r="K131" s="229">
        <v>868</v>
      </c>
      <c r="L131" s="229">
        <v>850.95</v>
      </c>
      <c r="M131" s="229">
        <v>0.57379999999999998</v>
      </c>
      <c r="N131" s="1"/>
      <c r="O131" s="1"/>
    </row>
    <row r="132" spans="1:15" ht="12.75" customHeight="1">
      <c r="A132" s="30">
        <v>122</v>
      </c>
      <c r="B132" s="215" t="s">
        <v>97</v>
      </c>
      <c r="C132" s="229">
        <v>484.75</v>
      </c>
      <c r="D132" s="230">
        <v>487.81666666666661</v>
      </c>
      <c r="E132" s="230">
        <v>477.8333333333332</v>
      </c>
      <c r="F132" s="230">
        <v>470.91666666666657</v>
      </c>
      <c r="G132" s="230">
        <v>460.93333333333317</v>
      </c>
      <c r="H132" s="230">
        <v>494.73333333333323</v>
      </c>
      <c r="I132" s="230">
        <v>504.71666666666658</v>
      </c>
      <c r="J132" s="230">
        <v>511.63333333333327</v>
      </c>
      <c r="K132" s="229">
        <v>497.8</v>
      </c>
      <c r="L132" s="229">
        <v>480.9</v>
      </c>
      <c r="M132" s="229">
        <v>49.231940000000002</v>
      </c>
      <c r="N132" s="1"/>
      <c r="O132" s="1"/>
    </row>
    <row r="133" spans="1:15" ht="12.75" customHeight="1">
      <c r="A133" s="30">
        <v>123</v>
      </c>
      <c r="B133" s="215" t="s">
        <v>93</v>
      </c>
      <c r="C133" s="229">
        <v>552.1</v>
      </c>
      <c r="D133" s="230">
        <v>554.46666666666658</v>
      </c>
      <c r="E133" s="230">
        <v>548.93333333333317</v>
      </c>
      <c r="F133" s="230">
        <v>545.76666666666654</v>
      </c>
      <c r="G133" s="230">
        <v>540.23333333333312</v>
      </c>
      <c r="H133" s="230">
        <v>557.63333333333321</v>
      </c>
      <c r="I133" s="230">
        <v>563.16666666666674</v>
      </c>
      <c r="J133" s="230">
        <v>566.33333333333326</v>
      </c>
      <c r="K133" s="229">
        <v>560</v>
      </c>
      <c r="L133" s="229">
        <v>551.29999999999995</v>
      </c>
      <c r="M133" s="229">
        <v>16.506789999999999</v>
      </c>
      <c r="N133" s="1"/>
      <c r="O133" s="1"/>
    </row>
    <row r="134" spans="1:15" ht="12.75" customHeight="1">
      <c r="A134" s="30">
        <v>124</v>
      </c>
      <c r="B134" s="215" t="s">
        <v>246</v>
      </c>
      <c r="C134" s="229">
        <v>2128.1999999999998</v>
      </c>
      <c r="D134" s="230">
        <v>2139.7333333333331</v>
      </c>
      <c r="E134" s="230">
        <v>2096.4666666666662</v>
      </c>
      <c r="F134" s="230">
        <v>2064.7333333333331</v>
      </c>
      <c r="G134" s="230">
        <v>2021.4666666666662</v>
      </c>
      <c r="H134" s="230">
        <v>2171.4666666666662</v>
      </c>
      <c r="I134" s="230">
        <v>2214.7333333333336</v>
      </c>
      <c r="J134" s="230">
        <v>2246.4666666666662</v>
      </c>
      <c r="K134" s="229">
        <v>2183</v>
      </c>
      <c r="L134" s="229">
        <v>2108</v>
      </c>
      <c r="M134" s="229">
        <v>1.9555800000000001</v>
      </c>
      <c r="N134" s="1"/>
      <c r="O134" s="1"/>
    </row>
    <row r="135" spans="1:15" ht="12.75" customHeight="1">
      <c r="A135" s="30">
        <v>125</v>
      </c>
      <c r="B135" s="215" t="s">
        <v>848</v>
      </c>
      <c r="C135" s="229">
        <v>569.04999999999995</v>
      </c>
      <c r="D135" s="230">
        <v>569.55000000000007</v>
      </c>
      <c r="E135" s="230">
        <v>559.10000000000014</v>
      </c>
      <c r="F135" s="230">
        <v>549.15000000000009</v>
      </c>
      <c r="G135" s="230">
        <v>538.70000000000016</v>
      </c>
      <c r="H135" s="230">
        <v>579.50000000000011</v>
      </c>
      <c r="I135" s="230">
        <v>589.95000000000016</v>
      </c>
      <c r="J135" s="230">
        <v>599.90000000000009</v>
      </c>
      <c r="K135" s="229">
        <v>580</v>
      </c>
      <c r="L135" s="229">
        <v>559.6</v>
      </c>
      <c r="M135" s="229">
        <v>24.791129999999999</v>
      </c>
      <c r="N135" s="1"/>
      <c r="O135" s="1"/>
    </row>
    <row r="136" spans="1:15" ht="12.75" customHeight="1">
      <c r="A136" s="30">
        <v>126</v>
      </c>
      <c r="B136" s="215" t="s">
        <v>94</v>
      </c>
      <c r="C136" s="229">
        <v>2086.1</v>
      </c>
      <c r="D136" s="230">
        <v>2097.0333333333333</v>
      </c>
      <c r="E136" s="230">
        <v>2059.0666666666666</v>
      </c>
      <c r="F136" s="230">
        <v>2032.0333333333333</v>
      </c>
      <c r="G136" s="230">
        <v>1994.0666666666666</v>
      </c>
      <c r="H136" s="230">
        <v>2124.0666666666666</v>
      </c>
      <c r="I136" s="230">
        <v>2162.0333333333328</v>
      </c>
      <c r="J136" s="230">
        <v>2189.0666666666666</v>
      </c>
      <c r="K136" s="229">
        <v>2135</v>
      </c>
      <c r="L136" s="229">
        <v>2070</v>
      </c>
      <c r="M136" s="229">
        <v>5.5020800000000003</v>
      </c>
      <c r="N136" s="1"/>
      <c r="O136" s="1"/>
    </row>
    <row r="137" spans="1:15" ht="12.75" customHeight="1">
      <c r="A137" s="30">
        <v>127</v>
      </c>
      <c r="B137" s="215" t="s">
        <v>841</v>
      </c>
      <c r="C137" s="229">
        <v>354.55</v>
      </c>
      <c r="D137" s="230">
        <v>355.88333333333338</v>
      </c>
      <c r="E137" s="230">
        <v>351.16666666666674</v>
      </c>
      <c r="F137" s="230">
        <v>347.78333333333336</v>
      </c>
      <c r="G137" s="230">
        <v>343.06666666666672</v>
      </c>
      <c r="H137" s="230">
        <v>359.26666666666677</v>
      </c>
      <c r="I137" s="230">
        <v>363.98333333333335</v>
      </c>
      <c r="J137" s="230">
        <v>367.36666666666679</v>
      </c>
      <c r="K137" s="229">
        <v>360.6</v>
      </c>
      <c r="L137" s="229">
        <v>352.5</v>
      </c>
      <c r="M137" s="229">
        <v>4.4034300000000002</v>
      </c>
      <c r="N137" s="1"/>
      <c r="O137" s="1"/>
    </row>
    <row r="138" spans="1:15" ht="12.75" customHeight="1">
      <c r="A138" s="30">
        <v>128</v>
      </c>
      <c r="B138" s="215" t="s">
        <v>335</v>
      </c>
      <c r="C138" s="229">
        <v>235.35</v>
      </c>
      <c r="D138" s="230">
        <v>236.98333333333335</v>
      </c>
      <c r="E138" s="230">
        <v>232.4666666666667</v>
      </c>
      <c r="F138" s="230">
        <v>229.58333333333334</v>
      </c>
      <c r="G138" s="230">
        <v>225.06666666666669</v>
      </c>
      <c r="H138" s="230">
        <v>239.8666666666667</v>
      </c>
      <c r="I138" s="230">
        <v>244.38333333333335</v>
      </c>
      <c r="J138" s="230">
        <v>247.26666666666671</v>
      </c>
      <c r="K138" s="229">
        <v>241.5</v>
      </c>
      <c r="L138" s="229">
        <v>234.1</v>
      </c>
      <c r="M138" s="229">
        <v>13.378360000000001</v>
      </c>
      <c r="N138" s="1"/>
      <c r="O138" s="1"/>
    </row>
    <row r="139" spans="1:15" ht="12.75" customHeight="1">
      <c r="A139" s="30">
        <v>129</v>
      </c>
      <c r="B139" s="215" t="s">
        <v>811</v>
      </c>
      <c r="C139" s="229">
        <v>181.85</v>
      </c>
      <c r="D139" s="230">
        <v>182.58333333333334</v>
      </c>
      <c r="E139" s="230">
        <v>179.4666666666667</v>
      </c>
      <c r="F139" s="230">
        <v>177.08333333333334</v>
      </c>
      <c r="G139" s="230">
        <v>173.9666666666667</v>
      </c>
      <c r="H139" s="230">
        <v>184.9666666666667</v>
      </c>
      <c r="I139" s="230">
        <v>188.08333333333331</v>
      </c>
      <c r="J139" s="230">
        <v>190.4666666666667</v>
      </c>
      <c r="K139" s="229">
        <v>185.7</v>
      </c>
      <c r="L139" s="229">
        <v>180.2</v>
      </c>
      <c r="M139" s="229">
        <v>24.88036</v>
      </c>
      <c r="N139" s="1"/>
      <c r="O139" s="1"/>
    </row>
    <row r="140" spans="1:15" ht="12.75" customHeight="1">
      <c r="A140" s="30">
        <v>130</v>
      </c>
      <c r="B140" s="215" t="s">
        <v>247</v>
      </c>
      <c r="C140" s="229">
        <v>34.1</v>
      </c>
      <c r="D140" s="230">
        <v>34.366666666666667</v>
      </c>
      <c r="E140" s="230">
        <v>33.583333333333336</v>
      </c>
      <c r="F140" s="230">
        <v>33.06666666666667</v>
      </c>
      <c r="G140" s="230">
        <v>32.283333333333339</v>
      </c>
      <c r="H140" s="230">
        <v>34.883333333333333</v>
      </c>
      <c r="I140" s="230">
        <v>35.666666666666664</v>
      </c>
      <c r="J140" s="230">
        <v>36.18333333333333</v>
      </c>
      <c r="K140" s="229">
        <v>35.15</v>
      </c>
      <c r="L140" s="229">
        <v>33.85</v>
      </c>
      <c r="M140" s="229">
        <v>30.477830000000001</v>
      </c>
      <c r="N140" s="1"/>
      <c r="O140" s="1"/>
    </row>
    <row r="141" spans="1:15" ht="12.75" customHeight="1">
      <c r="A141" s="30">
        <v>131</v>
      </c>
      <c r="B141" s="215" t="s">
        <v>336</v>
      </c>
      <c r="C141" s="229">
        <v>217.7</v>
      </c>
      <c r="D141" s="230">
        <v>218.63333333333333</v>
      </c>
      <c r="E141" s="230">
        <v>214.06666666666666</v>
      </c>
      <c r="F141" s="230">
        <v>210.43333333333334</v>
      </c>
      <c r="G141" s="230">
        <v>205.86666666666667</v>
      </c>
      <c r="H141" s="230">
        <v>222.26666666666665</v>
      </c>
      <c r="I141" s="230">
        <v>226.83333333333331</v>
      </c>
      <c r="J141" s="230">
        <v>230.46666666666664</v>
      </c>
      <c r="K141" s="229">
        <v>223.2</v>
      </c>
      <c r="L141" s="229">
        <v>215</v>
      </c>
      <c r="M141" s="229">
        <v>6.1191599999999999</v>
      </c>
      <c r="N141" s="1"/>
      <c r="O141" s="1"/>
    </row>
    <row r="142" spans="1:15" ht="12.75" customHeight="1">
      <c r="A142" s="30">
        <v>132</v>
      </c>
      <c r="B142" s="215" t="s">
        <v>95</v>
      </c>
      <c r="C142" s="229">
        <v>3499.7</v>
      </c>
      <c r="D142" s="230">
        <v>3514.4499999999994</v>
      </c>
      <c r="E142" s="230">
        <v>3474.2999999999988</v>
      </c>
      <c r="F142" s="230">
        <v>3448.8999999999996</v>
      </c>
      <c r="G142" s="230">
        <v>3408.7499999999991</v>
      </c>
      <c r="H142" s="230">
        <v>3539.8499999999985</v>
      </c>
      <c r="I142" s="230">
        <v>3579.9999999999991</v>
      </c>
      <c r="J142" s="230">
        <v>3605.3999999999983</v>
      </c>
      <c r="K142" s="229">
        <v>3554.6</v>
      </c>
      <c r="L142" s="229">
        <v>3489.05</v>
      </c>
      <c r="M142" s="229">
        <v>4.3462500000000004</v>
      </c>
      <c r="N142" s="1"/>
      <c r="O142" s="1"/>
    </row>
    <row r="143" spans="1:15" ht="12.75" customHeight="1">
      <c r="A143" s="30">
        <v>133</v>
      </c>
      <c r="B143" s="215" t="s">
        <v>248</v>
      </c>
      <c r="C143" s="229">
        <v>4067.4</v>
      </c>
      <c r="D143" s="230">
        <v>4028.9166666666665</v>
      </c>
      <c r="E143" s="230">
        <v>3963.6333333333332</v>
      </c>
      <c r="F143" s="230">
        <v>3859.8666666666668</v>
      </c>
      <c r="G143" s="230">
        <v>3794.5833333333335</v>
      </c>
      <c r="H143" s="230">
        <v>4132.6833333333325</v>
      </c>
      <c r="I143" s="230">
        <v>4197.9666666666672</v>
      </c>
      <c r="J143" s="230">
        <v>4301.7333333333327</v>
      </c>
      <c r="K143" s="229">
        <v>4094.2</v>
      </c>
      <c r="L143" s="229">
        <v>3925.15</v>
      </c>
      <c r="M143" s="229">
        <v>12.082689999999999</v>
      </c>
      <c r="N143" s="1"/>
      <c r="O143" s="1"/>
    </row>
    <row r="144" spans="1:15" ht="12.75" customHeight="1">
      <c r="A144" s="30">
        <v>134</v>
      </c>
      <c r="B144" s="215" t="s">
        <v>143</v>
      </c>
      <c r="C144" s="229">
        <v>2007.5</v>
      </c>
      <c r="D144" s="230">
        <v>2017.5333333333335</v>
      </c>
      <c r="E144" s="230">
        <v>1990.0666666666671</v>
      </c>
      <c r="F144" s="230">
        <v>1972.6333333333334</v>
      </c>
      <c r="G144" s="230">
        <v>1945.166666666667</v>
      </c>
      <c r="H144" s="230">
        <v>2034.9666666666672</v>
      </c>
      <c r="I144" s="230">
        <v>2062.4333333333338</v>
      </c>
      <c r="J144" s="230">
        <v>2079.8666666666672</v>
      </c>
      <c r="K144" s="229">
        <v>2045</v>
      </c>
      <c r="L144" s="229">
        <v>2000.1</v>
      </c>
      <c r="M144" s="229">
        <v>1.5788800000000001</v>
      </c>
      <c r="N144" s="1"/>
      <c r="O144" s="1"/>
    </row>
    <row r="145" spans="1:15" ht="12.75" customHeight="1">
      <c r="A145" s="30">
        <v>135</v>
      </c>
      <c r="B145" s="215" t="s">
        <v>98</v>
      </c>
      <c r="C145" s="229">
        <v>4649.3999999999996</v>
      </c>
      <c r="D145" s="230">
        <v>4659.8</v>
      </c>
      <c r="E145" s="230">
        <v>4626.6000000000004</v>
      </c>
      <c r="F145" s="230">
        <v>4603.8</v>
      </c>
      <c r="G145" s="230">
        <v>4570.6000000000004</v>
      </c>
      <c r="H145" s="230">
        <v>4682.6000000000004</v>
      </c>
      <c r="I145" s="230">
        <v>4715.7999999999993</v>
      </c>
      <c r="J145" s="230">
        <v>4738.6000000000004</v>
      </c>
      <c r="K145" s="229">
        <v>4693</v>
      </c>
      <c r="L145" s="229">
        <v>4637</v>
      </c>
      <c r="M145" s="229">
        <v>2.4069799999999999</v>
      </c>
      <c r="N145" s="1"/>
      <c r="O145" s="1"/>
    </row>
    <row r="146" spans="1:15" ht="12.75" customHeight="1">
      <c r="A146" s="30">
        <v>136</v>
      </c>
      <c r="B146" s="215" t="s">
        <v>337</v>
      </c>
      <c r="C146" s="229">
        <v>471.95</v>
      </c>
      <c r="D146" s="230">
        <v>474.18333333333334</v>
      </c>
      <c r="E146" s="230">
        <v>468.06666666666666</v>
      </c>
      <c r="F146" s="230">
        <v>464.18333333333334</v>
      </c>
      <c r="G146" s="230">
        <v>458.06666666666666</v>
      </c>
      <c r="H146" s="230">
        <v>478.06666666666666</v>
      </c>
      <c r="I146" s="230">
        <v>484.18333333333334</v>
      </c>
      <c r="J146" s="230">
        <v>488.06666666666666</v>
      </c>
      <c r="K146" s="229">
        <v>480.3</v>
      </c>
      <c r="L146" s="229">
        <v>470.3</v>
      </c>
      <c r="M146" s="229">
        <v>2.4235500000000001</v>
      </c>
      <c r="N146" s="1"/>
      <c r="O146" s="1"/>
    </row>
    <row r="147" spans="1:15" ht="12.75" customHeight="1">
      <c r="A147" s="30">
        <v>137</v>
      </c>
      <c r="B147" s="215" t="s">
        <v>338</v>
      </c>
      <c r="C147" s="229">
        <v>208.9</v>
      </c>
      <c r="D147" s="230">
        <v>211.26666666666665</v>
      </c>
      <c r="E147" s="230">
        <v>205.6333333333333</v>
      </c>
      <c r="F147" s="230">
        <v>202.36666666666665</v>
      </c>
      <c r="G147" s="230">
        <v>196.73333333333329</v>
      </c>
      <c r="H147" s="230">
        <v>214.5333333333333</v>
      </c>
      <c r="I147" s="230">
        <v>220.16666666666663</v>
      </c>
      <c r="J147" s="230">
        <v>223.43333333333331</v>
      </c>
      <c r="K147" s="229">
        <v>216.9</v>
      </c>
      <c r="L147" s="229">
        <v>208</v>
      </c>
      <c r="M147" s="229">
        <v>6.8601700000000001</v>
      </c>
      <c r="N147" s="1"/>
      <c r="O147" s="1"/>
    </row>
    <row r="148" spans="1:15" ht="12.75" customHeight="1">
      <c r="A148" s="30">
        <v>138</v>
      </c>
      <c r="B148" s="215" t="s">
        <v>339</v>
      </c>
      <c r="C148" s="229">
        <v>199.65</v>
      </c>
      <c r="D148" s="230">
        <v>200.7833333333333</v>
      </c>
      <c r="E148" s="230">
        <v>196.06666666666661</v>
      </c>
      <c r="F148" s="230">
        <v>192.48333333333329</v>
      </c>
      <c r="G148" s="230">
        <v>187.76666666666659</v>
      </c>
      <c r="H148" s="230">
        <v>204.36666666666662</v>
      </c>
      <c r="I148" s="230">
        <v>209.08333333333331</v>
      </c>
      <c r="J148" s="230">
        <v>212.66666666666663</v>
      </c>
      <c r="K148" s="229">
        <v>205.5</v>
      </c>
      <c r="L148" s="229">
        <v>197.2</v>
      </c>
      <c r="M148" s="229">
        <v>23.34355</v>
      </c>
      <c r="N148" s="1"/>
      <c r="O148" s="1"/>
    </row>
    <row r="149" spans="1:15" ht="12.75" customHeight="1">
      <c r="A149" s="30">
        <v>139</v>
      </c>
      <c r="B149" s="215" t="s">
        <v>812</v>
      </c>
      <c r="C149" s="229">
        <v>44.65</v>
      </c>
      <c r="D149" s="230">
        <v>45.016666666666673</v>
      </c>
      <c r="E149" s="230">
        <v>44.083333333333343</v>
      </c>
      <c r="F149" s="230">
        <v>43.516666666666673</v>
      </c>
      <c r="G149" s="230">
        <v>42.583333333333343</v>
      </c>
      <c r="H149" s="230">
        <v>45.583333333333343</v>
      </c>
      <c r="I149" s="230">
        <v>46.516666666666666</v>
      </c>
      <c r="J149" s="230">
        <v>47.083333333333343</v>
      </c>
      <c r="K149" s="229">
        <v>45.95</v>
      </c>
      <c r="L149" s="229">
        <v>44.45</v>
      </c>
      <c r="M149" s="229">
        <v>72.510559999999998</v>
      </c>
      <c r="N149" s="1"/>
      <c r="O149" s="1"/>
    </row>
    <row r="150" spans="1:15" ht="12.75" customHeight="1">
      <c r="A150" s="30">
        <v>140</v>
      </c>
      <c r="B150" s="215" t="s">
        <v>340</v>
      </c>
      <c r="C150" s="229">
        <v>44.55</v>
      </c>
      <c r="D150" s="230">
        <v>44.133333333333326</v>
      </c>
      <c r="E150" s="230">
        <v>43.716666666666654</v>
      </c>
      <c r="F150" s="230">
        <v>42.883333333333326</v>
      </c>
      <c r="G150" s="230">
        <v>42.466666666666654</v>
      </c>
      <c r="H150" s="230">
        <v>44.966666666666654</v>
      </c>
      <c r="I150" s="230">
        <v>45.383333333333326</v>
      </c>
      <c r="J150" s="230">
        <v>46.216666666666654</v>
      </c>
      <c r="K150" s="229">
        <v>44.55</v>
      </c>
      <c r="L150" s="229">
        <v>43.3</v>
      </c>
      <c r="M150" s="229">
        <v>11.73635</v>
      </c>
      <c r="N150" s="1"/>
      <c r="O150" s="1"/>
    </row>
    <row r="151" spans="1:15" ht="12.75" customHeight="1">
      <c r="A151" s="30">
        <v>141</v>
      </c>
      <c r="B151" s="215" t="s">
        <v>99</v>
      </c>
      <c r="C151" s="229">
        <v>3657.4</v>
      </c>
      <c r="D151" s="230">
        <v>3676.2999999999997</v>
      </c>
      <c r="E151" s="230">
        <v>3625.4999999999995</v>
      </c>
      <c r="F151" s="230">
        <v>3593.6</v>
      </c>
      <c r="G151" s="230">
        <v>3542.7999999999997</v>
      </c>
      <c r="H151" s="230">
        <v>3708.1999999999994</v>
      </c>
      <c r="I151" s="230">
        <v>3758.9999999999995</v>
      </c>
      <c r="J151" s="230">
        <v>3790.8999999999992</v>
      </c>
      <c r="K151" s="229">
        <v>3727.1</v>
      </c>
      <c r="L151" s="229">
        <v>3644.4</v>
      </c>
      <c r="M151" s="229">
        <v>5.1117499999999998</v>
      </c>
      <c r="N151" s="1"/>
      <c r="O151" s="1"/>
    </row>
    <row r="152" spans="1:15" ht="12.75" customHeight="1">
      <c r="A152" s="30">
        <v>142</v>
      </c>
      <c r="B152" s="215" t="s">
        <v>341</v>
      </c>
      <c r="C152" s="229">
        <v>537.75</v>
      </c>
      <c r="D152" s="230">
        <v>542.19999999999993</v>
      </c>
      <c r="E152" s="230">
        <v>531.09999999999991</v>
      </c>
      <c r="F152" s="230">
        <v>524.44999999999993</v>
      </c>
      <c r="G152" s="230">
        <v>513.34999999999991</v>
      </c>
      <c r="H152" s="230">
        <v>548.84999999999991</v>
      </c>
      <c r="I152" s="230">
        <v>559.95000000000005</v>
      </c>
      <c r="J152" s="230">
        <v>566.59999999999991</v>
      </c>
      <c r="K152" s="229">
        <v>553.29999999999995</v>
      </c>
      <c r="L152" s="229">
        <v>535.54999999999995</v>
      </c>
      <c r="M152" s="229">
        <v>2.1157900000000001</v>
      </c>
      <c r="N152" s="1"/>
      <c r="O152" s="1"/>
    </row>
    <row r="153" spans="1:15" ht="12.75" customHeight="1">
      <c r="A153" s="30">
        <v>143</v>
      </c>
      <c r="B153" s="215" t="s">
        <v>249</v>
      </c>
      <c r="C153" s="229">
        <v>389.85</v>
      </c>
      <c r="D153" s="230">
        <v>391.66666666666669</v>
      </c>
      <c r="E153" s="230">
        <v>387.23333333333335</v>
      </c>
      <c r="F153" s="230">
        <v>384.61666666666667</v>
      </c>
      <c r="G153" s="230">
        <v>380.18333333333334</v>
      </c>
      <c r="H153" s="230">
        <v>394.28333333333336</v>
      </c>
      <c r="I153" s="230">
        <v>398.71666666666664</v>
      </c>
      <c r="J153" s="230">
        <v>401.33333333333337</v>
      </c>
      <c r="K153" s="229">
        <v>396.1</v>
      </c>
      <c r="L153" s="229">
        <v>389.05</v>
      </c>
      <c r="M153" s="229">
        <v>1.29369</v>
      </c>
      <c r="N153" s="1"/>
      <c r="O153" s="1"/>
    </row>
    <row r="154" spans="1:15" ht="12.75" customHeight="1">
      <c r="A154" s="30">
        <v>144</v>
      </c>
      <c r="B154" s="215" t="s">
        <v>250</v>
      </c>
      <c r="C154" s="229">
        <v>1518.9</v>
      </c>
      <c r="D154" s="230">
        <v>1513.0666666666668</v>
      </c>
      <c r="E154" s="230">
        <v>1498.1833333333336</v>
      </c>
      <c r="F154" s="230">
        <v>1477.4666666666667</v>
      </c>
      <c r="G154" s="230">
        <v>1462.5833333333335</v>
      </c>
      <c r="H154" s="230">
        <v>1533.7833333333338</v>
      </c>
      <c r="I154" s="230">
        <v>1548.666666666667</v>
      </c>
      <c r="J154" s="230">
        <v>1569.3833333333339</v>
      </c>
      <c r="K154" s="229">
        <v>1527.95</v>
      </c>
      <c r="L154" s="229">
        <v>1492.35</v>
      </c>
      <c r="M154" s="229">
        <v>0.93174000000000001</v>
      </c>
      <c r="N154" s="1"/>
      <c r="O154" s="1"/>
    </row>
    <row r="155" spans="1:15" ht="12.75" customHeight="1">
      <c r="A155" s="30">
        <v>145</v>
      </c>
      <c r="B155" s="215" t="s">
        <v>342</v>
      </c>
      <c r="C155" s="229">
        <v>110.3</v>
      </c>
      <c r="D155" s="230">
        <v>111.34999999999998</v>
      </c>
      <c r="E155" s="230">
        <v>108.84999999999997</v>
      </c>
      <c r="F155" s="230">
        <v>107.39999999999999</v>
      </c>
      <c r="G155" s="230">
        <v>104.89999999999998</v>
      </c>
      <c r="H155" s="230">
        <v>112.79999999999995</v>
      </c>
      <c r="I155" s="230">
        <v>115.29999999999998</v>
      </c>
      <c r="J155" s="230">
        <v>116.74999999999994</v>
      </c>
      <c r="K155" s="229">
        <v>113.85</v>
      </c>
      <c r="L155" s="229">
        <v>109.9</v>
      </c>
      <c r="M155" s="229">
        <v>37.363939999999999</v>
      </c>
      <c r="N155" s="1"/>
      <c r="O155" s="1"/>
    </row>
    <row r="156" spans="1:15" ht="12.75" customHeight="1">
      <c r="A156" s="30">
        <v>146</v>
      </c>
      <c r="B156" s="215" t="s">
        <v>769</v>
      </c>
      <c r="C156" s="229">
        <v>84.3</v>
      </c>
      <c r="D156" s="230">
        <v>85.366666666666674</v>
      </c>
      <c r="E156" s="230">
        <v>82.483333333333348</v>
      </c>
      <c r="F156" s="230">
        <v>80.666666666666671</v>
      </c>
      <c r="G156" s="230">
        <v>77.783333333333346</v>
      </c>
      <c r="H156" s="230">
        <v>87.183333333333351</v>
      </c>
      <c r="I156" s="230">
        <v>90.066666666666677</v>
      </c>
      <c r="J156" s="230">
        <v>91.883333333333354</v>
      </c>
      <c r="K156" s="229">
        <v>88.25</v>
      </c>
      <c r="L156" s="229">
        <v>83.55</v>
      </c>
      <c r="M156" s="229">
        <v>48.031570000000002</v>
      </c>
      <c r="N156" s="1"/>
      <c r="O156" s="1"/>
    </row>
    <row r="157" spans="1:15" ht="12.75" customHeight="1">
      <c r="A157" s="30">
        <v>147</v>
      </c>
      <c r="B157" s="215" t="s">
        <v>100</v>
      </c>
      <c r="C157" s="229">
        <v>2169.6999999999998</v>
      </c>
      <c r="D157" s="230">
        <v>2185.75</v>
      </c>
      <c r="E157" s="230">
        <v>2139.5</v>
      </c>
      <c r="F157" s="230">
        <v>2109.3000000000002</v>
      </c>
      <c r="G157" s="230">
        <v>2063.0500000000002</v>
      </c>
      <c r="H157" s="230">
        <v>2215.9499999999998</v>
      </c>
      <c r="I157" s="230">
        <v>2262.1999999999998</v>
      </c>
      <c r="J157" s="230">
        <v>2292.3999999999996</v>
      </c>
      <c r="K157" s="229">
        <v>2232</v>
      </c>
      <c r="L157" s="229">
        <v>2155.5500000000002</v>
      </c>
      <c r="M157" s="229">
        <v>2.4321000000000002</v>
      </c>
      <c r="N157" s="1"/>
      <c r="O157" s="1"/>
    </row>
    <row r="158" spans="1:15" ht="12.75" customHeight="1">
      <c r="A158" s="30">
        <v>148</v>
      </c>
      <c r="B158" s="215" t="s">
        <v>101</v>
      </c>
      <c r="C158" s="229">
        <v>209.5</v>
      </c>
      <c r="D158" s="230">
        <v>210.83333333333334</v>
      </c>
      <c r="E158" s="230">
        <v>207.4666666666667</v>
      </c>
      <c r="F158" s="230">
        <v>205.43333333333337</v>
      </c>
      <c r="G158" s="230">
        <v>202.06666666666672</v>
      </c>
      <c r="H158" s="230">
        <v>212.86666666666667</v>
      </c>
      <c r="I158" s="230">
        <v>216.23333333333329</v>
      </c>
      <c r="J158" s="230">
        <v>218.26666666666665</v>
      </c>
      <c r="K158" s="229">
        <v>214.2</v>
      </c>
      <c r="L158" s="229">
        <v>208.8</v>
      </c>
      <c r="M158" s="229">
        <v>17.249649999999999</v>
      </c>
      <c r="N158" s="1"/>
      <c r="O158" s="1"/>
    </row>
    <row r="159" spans="1:15" ht="12.75" customHeight="1">
      <c r="A159" s="30">
        <v>149</v>
      </c>
      <c r="B159" s="215" t="s">
        <v>343</v>
      </c>
      <c r="C159" s="229">
        <v>297.89999999999998</v>
      </c>
      <c r="D159" s="230">
        <v>297.76666666666665</v>
      </c>
      <c r="E159" s="230">
        <v>294.43333333333328</v>
      </c>
      <c r="F159" s="230">
        <v>290.96666666666664</v>
      </c>
      <c r="G159" s="230">
        <v>287.63333333333327</v>
      </c>
      <c r="H159" s="230">
        <v>301.23333333333329</v>
      </c>
      <c r="I159" s="230">
        <v>304.56666666666666</v>
      </c>
      <c r="J159" s="230">
        <v>308.0333333333333</v>
      </c>
      <c r="K159" s="229">
        <v>301.10000000000002</v>
      </c>
      <c r="L159" s="229">
        <v>294.3</v>
      </c>
      <c r="M159" s="229">
        <v>2.2868300000000001</v>
      </c>
      <c r="N159" s="1"/>
      <c r="O159" s="1"/>
    </row>
    <row r="160" spans="1:15" ht="12.75" customHeight="1">
      <c r="A160" s="30">
        <v>150</v>
      </c>
      <c r="B160" s="215" t="s">
        <v>801</v>
      </c>
      <c r="C160" s="229">
        <v>135.6</v>
      </c>
      <c r="D160" s="230">
        <v>136.18333333333331</v>
      </c>
      <c r="E160" s="230">
        <v>133.06666666666661</v>
      </c>
      <c r="F160" s="230">
        <v>130.5333333333333</v>
      </c>
      <c r="G160" s="230">
        <v>127.4166666666666</v>
      </c>
      <c r="H160" s="230">
        <v>138.71666666666661</v>
      </c>
      <c r="I160" s="230">
        <v>141.83333333333334</v>
      </c>
      <c r="J160" s="230">
        <v>144.36666666666662</v>
      </c>
      <c r="K160" s="229">
        <v>139.30000000000001</v>
      </c>
      <c r="L160" s="229">
        <v>133.65</v>
      </c>
      <c r="M160" s="229">
        <v>150.19327999999999</v>
      </c>
      <c r="N160" s="1"/>
      <c r="O160" s="1"/>
    </row>
    <row r="161" spans="1:15" ht="12.75" customHeight="1">
      <c r="A161" s="30">
        <v>151</v>
      </c>
      <c r="B161" s="215" t="s">
        <v>102</v>
      </c>
      <c r="C161" s="229">
        <v>126.1</v>
      </c>
      <c r="D161" s="230">
        <v>126.53333333333335</v>
      </c>
      <c r="E161" s="230">
        <v>125.4666666666667</v>
      </c>
      <c r="F161" s="230">
        <v>124.83333333333336</v>
      </c>
      <c r="G161" s="230">
        <v>123.76666666666671</v>
      </c>
      <c r="H161" s="230">
        <v>127.16666666666669</v>
      </c>
      <c r="I161" s="230">
        <v>128.23333333333332</v>
      </c>
      <c r="J161" s="230">
        <v>128.86666666666667</v>
      </c>
      <c r="K161" s="229">
        <v>127.6</v>
      </c>
      <c r="L161" s="229">
        <v>125.9</v>
      </c>
      <c r="M161" s="229">
        <v>91.705089999999998</v>
      </c>
      <c r="N161" s="1"/>
      <c r="O161" s="1"/>
    </row>
    <row r="162" spans="1:15" ht="12.75" customHeight="1">
      <c r="A162" s="30">
        <v>152</v>
      </c>
      <c r="B162" s="215" t="s">
        <v>770</v>
      </c>
      <c r="C162" s="229">
        <v>327.45</v>
      </c>
      <c r="D162" s="230">
        <v>330.5</v>
      </c>
      <c r="E162" s="230">
        <v>322.75</v>
      </c>
      <c r="F162" s="230">
        <v>318.05</v>
      </c>
      <c r="G162" s="230">
        <v>310.3</v>
      </c>
      <c r="H162" s="230">
        <v>335.2</v>
      </c>
      <c r="I162" s="230">
        <v>342.95</v>
      </c>
      <c r="J162" s="230">
        <v>347.65</v>
      </c>
      <c r="K162" s="229">
        <v>338.25</v>
      </c>
      <c r="L162" s="229">
        <v>325.8</v>
      </c>
      <c r="M162" s="229">
        <v>6.9607000000000001</v>
      </c>
      <c r="N162" s="1"/>
      <c r="O162" s="1"/>
    </row>
    <row r="163" spans="1:15" ht="12.75" customHeight="1">
      <c r="A163" s="30">
        <v>153</v>
      </c>
      <c r="B163" s="215" t="s">
        <v>344</v>
      </c>
      <c r="C163" s="229">
        <v>5061.45</v>
      </c>
      <c r="D163" s="230">
        <v>5058.0333333333338</v>
      </c>
      <c r="E163" s="230">
        <v>4991.0666666666675</v>
      </c>
      <c r="F163" s="230">
        <v>4920.6833333333334</v>
      </c>
      <c r="G163" s="230">
        <v>4853.7166666666672</v>
      </c>
      <c r="H163" s="230">
        <v>5128.4166666666679</v>
      </c>
      <c r="I163" s="230">
        <v>5195.3833333333332</v>
      </c>
      <c r="J163" s="230">
        <v>5265.7666666666682</v>
      </c>
      <c r="K163" s="229">
        <v>5125</v>
      </c>
      <c r="L163" s="229">
        <v>4987.6499999999996</v>
      </c>
      <c r="M163" s="229">
        <v>0.96711999999999998</v>
      </c>
      <c r="N163" s="1"/>
      <c r="O163" s="1"/>
    </row>
    <row r="164" spans="1:15" ht="12.75" customHeight="1">
      <c r="A164" s="30">
        <v>154</v>
      </c>
      <c r="B164" s="215" t="s">
        <v>345</v>
      </c>
      <c r="C164" s="229">
        <v>792.5</v>
      </c>
      <c r="D164" s="230">
        <v>796.43333333333339</v>
      </c>
      <c r="E164" s="230">
        <v>781.06666666666683</v>
      </c>
      <c r="F164" s="230">
        <v>769.63333333333344</v>
      </c>
      <c r="G164" s="230">
        <v>754.26666666666688</v>
      </c>
      <c r="H164" s="230">
        <v>807.86666666666679</v>
      </c>
      <c r="I164" s="230">
        <v>823.23333333333335</v>
      </c>
      <c r="J164" s="230">
        <v>834.66666666666674</v>
      </c>
      <c r="K164" s="229">
        <v>811.8</v>
      </c>
      <c r="L164" s="229">
        <v>785</v>
      </c>
      <c r="M164" s="229">
        <v>2.8163999999999998</v>
      </c>
      <c r="N164" s="1"/>
      <c r="O164" s="1"/>
    </row>
    <row r="165" spans="1:15" ht="12.75" customHeight="1">
      <c r="A165" s="30">
        <v>155</v>
      </c>
      <c r="B165" s="215" t="s">
        <v>346</v>
      </c>
      <c r="C165" s="229">
        <v>165.7</v>
      </c>
      <c r="D165" s="230">
        <v>167.35</v>
      </c>
      <c r="E165" s="230">
        <v>163.35</v>
      </c>
      <c r="F165" s="230">
        <v>161</v>
      </c>
      <c r="G165" s="230">
        <v>157</v>
      </c>
      <c r="H165" s="230">
        <v>169.7</v>
      </c>
      <c r="I165" s="230">
        <v>173.7</v>
      </c>
      <c r="J165" s="230">
        <v>176.04999999999998</v>
      </c>
      <c r="K165" s="229">
        <v>171.35</v>
      </c>
      <c r="L165" s="229">
        <v>165</v>
      </c>
      <c r="M165" s="229">
        <v>13.86849</v>
      </c>
      <c r="N165" s="1"/>
      <c r="O165" s="1"/>
    </row>
    <row r="166" spans="1:15" ht="12.75" customHeight="1">
      <c r="A166" s="30">
        <v>156</v>
      </c>
      <c r="B166" s="215" t="s">
        <v>347</v>
      </c>
      <c r="C166" s="229">
        <v>128.69999999999999</v>
      </c>
      <c r="D166" s="230">
        <v>129.26666666666665</v>
      </c>
      <c r="E166" s="230">
        <v>127.5333333333333</v>
      </c>
      <c r="F166" s="230">
        <v>126.36666666666665</v>
      </c>
      <c r="G166" s="230">
        <v>124.6333333333333</v>
      </c>
      <c r="H166" s="230">
        <v>130.43333333333331</v>
      </c>
      <c r="I166" s="230">
        <v>132.16666666666666</v>
      </c>
      <c r="J166" s="230">
        <v>133.33333333333331</v>
      </c>
      <c r="K166" s="229">
        <v>131</v>
      </c>
      <c r="L166" s="229">
        <v>128.1</v>
      </c>
      <c r="M166" s="229">
        <v>7.9119000000000002</v>
      </c>
      <c r="N166" s="1"/>
      <c r="O166" s="1"/>
    </row>
    <row r="167" spans="1:15" ht="12.75" customHeight="1">
      <c r="A167" s="30">
        <v>157</v>
      </c>
      <c r="B167" s="215" t="s">
        <v>251</v>
      </c>
      <c r="C167" s="229">
        <v>280.8</v>
      </c>
      <c r="D167" s="230">
        <v>280.95</v>
      </c>
      <c r="E167" s="230">
        <v>278.45</v>
      </c>
      <c r="F167" s="230">
        <v>276.10000000000002</v>
      </c>
      <c r="G167" s="230">
        <v>273.60000000000002</v>
      </c>
      <c r="H167" s="230">
        <v>283.29999999999995</v>
      </c>
      <c r="I167" s="230">
        <v>285.79999999999995</v>
      </c>
      <c r="J167" s="230">
        <v>288.14999999999992</v>
      </c>
      <c r="K167" s="229">
        <v>283.45</v>
      </c>
      <c r="L167" s="229">
        <v>278.60000000000002</v>
      </c>
      <c r="M167" s="229">
        <v>7.1608799999999997</v>
      </c>
      <c r="N167" s="1"/>
      <c r="O167" s="1"/>
    </row>
    <row r="168" spans="1:15" ht="12.75" customHeight="1">
      <c r="A168" s="30">
        <v>158</v>
      </c>
      <c r="B168" s="215" t="s">
        <v>813</v>
      </c>
      <c r="C168" s="229">
        <v>1254.6500000000001</v>
      </c>
      <c r="D168" s="230">
        <v>1267.5333333333335</v>
      </c>
      <c r="E168" s="230">
        <v>1237.116666666667</v>
      </c>
      <c r="F168" s="230">
        <v>1219.5833333333335</v>
      </c>
      <c r="G168" s="230">
        <v>1189.166666666667</v>
      </c>
      <c r="H168" s="230">
        <v>1285.0666666666671</v>
      </c>
      <c r="I168" s="230">
        <v>1315.4833333333336</v>
      </c>
      <c r="J168" s="230">
        <v>1333.0166666666671</v>
      </c>
      <c r="K168" s="229">
        <v>1297.95</v>
      </c>
      <c r="L168" s="229">
        <v>1250</v>
      </c>
      <c r="M168" s="229">
        <v>0.32507000000000003</v>
      </c>
      <c r="N168" s="1"/>
      <c r="O168" s="1"/>
    </row>
    <row r="169" spans="1:15" ht="12.75" customHeight="1">
      <c r="A169" s="30">
        <v>159</v>
      </c>
      <c r="B169" s="215" t="s">
        <v>103</v>
      </c>
      <c r="C169" s="229">
        <v>104.75</v>
      </c>
      <c r="D169" s="230">
        <v>105.11666666666667</v>
      </c>
      <c r="E169" s="230">
        <v>104.23333333333335</v>
      </c>
      <c r="F169" s="230">
        <v>103.71666666666667</v>
      </c>
      <c r="G169" s="230">
        <v>102.83333333333334</v>
      </c>
      <c r="H169" s="230">
        <v>105.63333333333335</v>
      </c>
      <c r="I169" s="230">
        <v>106.51666666666668</v>
      </c>
      <c r="J169" s="230">
        <v>107.03333333333336</v>
      </c>
      <c r="K169" s="229">
        <v>106</v>
      </c>
      <c r="L169" s="229">
        <v>104.6</v>
      </c>
      <c r="M169" s="229">
        <v>74.337620000000001</v>
      </c>
      <c r="N169" s="1"/>
      <c r="O169" s="1"/>
    </row>
    <row r="170" spans="1:15" ht="12.75" customHeight="1">
      <c r="A170" s="30">
        <v>160</v>
      </c>
      <c r="B170" s="215" t="s">
        <v>349</v>
      </c>
      <c r="C170" s="229">
        <v>1447.75</v>
      </c>
      <c r="D170" s="230">
        <v>1454.8333333333333</v>
      </c>
      <c r="E170" s="230">
        <v>1434.6666666666665</v>
      </c>
      <c r="F170" s="230">
        <v>1421.5833333333333</v>
      </c>
      <c r="G170" s="230">
        <v>1401.4166666666665</v>
      </c>
      <c r="H170" s="230">
        <v>1467.9166666666665</v>
      </c>
      <c r="I170" s="230">
        <v>1488.083333333333</v>
      </c>
      <c r="J170" s="230">
        <v>1501.1666666666665</v>
      </c>
      <c r="K170" s="229">
        <v>1475</v>
      </c>
      <c r="L170" s="229">
        <v>1441.75</v>
      </c>
      <c r="M170" s="229">
        <v>0.64093999999999995</v>
      </c>
      <c r="N170" s="1"/>
      <c r="O170" s="1"/>
    </row>
    <row r="171" spans="1:15" ht="12.75" customHeight="1">
      <c r="A171" s="30">
        <v>161</v>
      </c>
      <c r="B171" s="215" t="s">
        <v>106</v>
      </c>
      <c r="C171" s="229">
        <v>42.1</v>
      </c>
      <c r="D171" s="230">
        <v>42.283333333333331</v>
      </c>
      <c r="E171" s="230">
        <v>41.816666666666663</v>
      </c>
      <c r="F171" s="230">
        <v>41.533333333333331</v>
      </c>
      <c r="G171" s="230">
        <v>41.066666666666663</v>
      </c>
      <c r="H171" s="230">
        <v>42.566666666666663</v>
      </c>
      <c r="I171" s="230">
        <v>43.033333333333331</v>
      </c>
      <c r="J171" s="230">
        <v>43.316666666666663</v>
      </c>
      <c r="K171" s="229">
        <v>42.75</v>
      </c>
      <c r="L171" s="229">
        <v>42</v>
      </c>
      <c r="M171" s="229">
        <v>71.496970000000005</v>
      </c>
      <c r="N171" s="1"/>
      <c r="O171" s="1"/>
    </row>
    <row r="172" spans="1:15" ht="12.75" customHeight="1">
      <c r="A172" s="30">
        <v>162</v>
      </c>
      <c r="B172" s="215" t="s">
        <v>350</v>
      </c>
      <c r="C172" s="229">
        <v>2633.95</v>
      </c>
      <c r="D172" s="230">
        <v>2639.6333333333332</v>
      </c>
      <c r="E172" s="230">
        <v>2594.3166666666666</v>
      </c>
      <c r="F172" s="230">
        <v>2554.6833333333334</v>
      </c>
      <c r="G172" s="230">
        <v>2509.3666666666668</v>
      </c>
      <c r="H172" s="230">
        <v>2679.2666666666664</v>
      </c>
      <c r="I172" s="230">
        <v>2724.583333333333</v>
      </c>
      <c r="J172" s="230">
        <v>2764.2166666666662</v>
      </c>
      <c r="K172" s="229">
        <v>2684.95</v>
      </c>
      <c r="L172" s="229">
        <v>2600</v>
      </c>
      <c r="M172" s="229">
        <v>9.98E-2</v>
      </c>
      <c r="N172" s="1"/>
      <c r="O172" s="1"/>
    </row>
    <row r="173" spans="1:15" ht="12.75" customHeight="1">
      <c r="A173" s="30">
        <v>163</v>
      </c>
      <c r="B173" s="215" t="s">
        <v>351</v>
      </c>
      <c r="C173" s="229">
        <v>3110.05</v>
      </c>
      <c r="D173" s="230">
        <v>3094.8333333333335</v>
      </c>
      <c r="E173" s="230">
        <v>3075.3666666666668</v>
      </c>
      <c r="F173" s="230">
        <v>3040.6833333333334</v>
      </c>
      <c r="G173" s="230">
        <v>3021.2166666666667</v>
      </c>
      <c r="H173" s="230">
        <v>3129.5166666666669</v>
      </c>
      <c r="I173" s="230">
        <v>3148.9833333333331</v>
      </c>
      <c r="J173" s="230">
        <v>3183.666666666667</v>
      </c>
      <c r="K173" s="229">
        <v>3114.3</v>
      </c>
      <c r="L173" s="229">
        <v>3060.15</v>
      </c>
      <c r="M173" s="229">
        <v>0.19674</v>
      </c>
      <c r="N173" s="1"/>
      <c r="O173" s="1"/>
    </row>
    <row r="174" spans="1:15" ht="12.75" customHeight="1">
      <c r="A174" s="30">
        <v>164</v>
      </c>
      <c r="B174" s="215" t="s">
        <v>352</v>
      </c>
      <c r="C174" s="229">
        <v>184.95</v>
      </c>
      <c r="D174" s="230">
        <v>187.66666666666666</v>
      </c>
      <c r="E174" s="230">
        <v>181.58333333333331</v>
      </c>
      <c r="F174" s="230">
        <v>178.21666666666667</v>
      </c>
      <c r="G174" s="230">
        <v>172.13333333333333</v>
      </c>
      <c r="H174" s="230">
        <v>191.0333333333333</v>
      </c>
      <c r="I174" s="230">
        <v>197.11666666666662</v>
      </c>
      <c r="J174" s="230">
        <v>200.48333333333329</v>
      </c>
      <c r="K174" s="229">
        <v>193.75</v>
      </c>
      <c r="L174" s="229">
        <v>184.3</v>
      </c>
      <c r="M174" s="229">
        <v>24.987269999999999</v>
      </c>
      <c r="N174" s="1"/>
      <c r="O174" s="1"/>
    </row>
    <row r="175" spans="1:15" ht="12.75" customHeight="1">
      <c r="A175" s="30">
        <v>165</v>
      </c>
      <c r="B175" s="215" t="s">
        <v>252</v>
      </c>
      <c r="C175" s="229">
        <v>951.85</v>
      </c>
      <c r="D175" s="230">
        <v>952.6</v>
      </c>
      <c r="E175" s="230">
        <v>942.40000000000009</v>
      </c>
      <c r="F175" s="230">
        <v>932.95</v>
      </c>
      <c r="G175" s="230">
        <v>922.75000000000011</v>
      </c>
      <c r="H175" s="230">
        <v>962.05000000000007</v>
      </c>
      <c r="I175" s="230">
        <v>972.25000000000011</v>
      </c>
      <c r="J175" s="230">
        <v>981.7</v>
      </c>
      <c r="K175" s="229">
        <v>962.8</v>
      </c>
      <c r="L175" s="229">
        <v>943.15</v>
      </c>
      <c r="M175" s="229">
        <v>4.3280399999999997</v>
      </c>
      <c r="N175" s="1"/>
      <c r="O175" s="1"/>
    </row>
    <row r="176" spans="1:15" ht="12.75" customHeight="1">
      <c r="A176" s="30">
        <v>166</v>
      </c>
      <c r="B176" s="215" t="s">
        <v>353</v>
      </c>
      <c r="C176" s="229">
        <v>1368.05</v>
      </c>
      <c r="D176" s="230">
        <v>1374.6166666666668</v>
      </c>
      <c r="E176" s="230">
        <v>1358.4333333333336</v>
      </c>
      <c r="F176" s="230">
        <v>1348.8166666666668</v>
      </c>
      <c r="G176" s="230">
        <v>1332.6333333333337</v>
      </c>
      <c r="H176" s="230">
        <v>1384.2333333333336</v>
      </c>
      <c r="I176" s="230">
        <v>1400.416666666667</v>
      </c>
      <c r="J176" s="230">
        <v>1410.0333333333335</v>
      </c>
      <c r="K176" s="229">
        <v>1390.8</v>
      </c>
      <c r="L176" s="229">
        <v>1365</v>
      </c>
      <c r="M176" s="229">
        <v>0.19184000000000001</v>
      </c>
      <c r="N176" s="1"/>
      <c r="O176" s="1"/>
    </row>
    <row r="177" spans="1:15" ht="12.75" customHeight="1">
      <c r="A177" s="30">
        <v>167</v>
      </c>
      <c r="B177" s="215" t="s">
        <v>104</v>
      </c>
      <c r="C177" s="229">
        <v>648.4</v>
      </c>
      <c r="D177" s="230">
        <v>658.56666666666672</v>
      </c>
      <c r="E177" s="230">
        <v>634.88333333333344</v>
      </c>
      <c r="F177" s="230">
        <v>621.36666666666667</v>
      </c>
      <c r="G177" s="230">
        <v>597.68333333333339</v>
      </c>
      <c r="H177" s="230">
        <v>672.08333333333348</v>
      </c>
      <c r="I177" s="230">
        <v>695.76666666666665</v>
      </c>
      <c r="J177" s="230">
        <v>709.28333333333353</v>
      </c>
      <c r="K177" s="229">
        <v>682.25</v>
      </c>
      <c r="L177" s="229">
        <v>645.04999999999995</v>
      </c>
      <c r="M177" s="229">
        <v>44.255519999999997</v>
      </c>
      <c r="N177" s="1"/>
      <c r="O177" s="1"/>
    </row>
    <row r="178" spans="1:15" ht="12.75" customHeight="1">
      <c r="A178" s="30">
        <v>168</v>
      </c>
      <c r="B178" s="215" t="s">
        <v>814</v>
      </c>
      <c r="C178" s="229">
        <v>1229.05</v>
      </c>
      <c r="D178" s="230">
        <v>1238.6333333333334</v>
      </c>
      <c r="E178" s="230">
        <v>1202.2666666666669</v>
      </c>
      <c r="F178" s="230">
        <v>1175.4833333333333</v>
      </c>
      <c r="G178" s="230">
        <v>1139.1166666666668</v>
      </c>
      <c r="H178" s="230">
        <v>1265.416666666667</v>
      </c>
      <c r="I178" s="230">
        <v>1301.7833333333333</v>
      </c>
      <c r="J178" s="230">
        <v>1328.5666666666671</v>
      </c>
      <c r="K178" s="229">
        <v>1275</v>
      </c>
      <c r="L178" s="229">
        <v>1211.8499999999999</v>
      </c>
      <c r="M178" s="229">
        <v>0.47876000000000002</v>
      </c>
      <c r="N178" s="1"/>
      <c r="O178" s="1"/>
    </row>
    <row r="179" spans="1:15" ht="12.75" customHeight="1">
      <c r="A179" s="30">
        <v>169</v>
      </c>
      <c r="B179" s="215" t="s">
        <v>354</v>
      </c>
      <c r="C179" s="229">
        <v>1692.15</v>
      </c>
      <c r="D179" s="230">
        <v>1698.4000000000003</v>
      </c>
      <c r="E179" s="230">
        <v>1682.3500000000006</v>
      </c>
      <c r="F179" s="230">
        <v>1672.5500000000002</v>
      </c>
      <c r="G179" s="230">
        <v>1656.5000000000005</v>
      </c>
      <c r="H179" s="230">
        <v>1708.2000000000007</v>
      </c>
      <c r="I179" s="230">
        <v>1724.2500000000005</v>
      </c>
      <c r="J179" s="230">
        <v>1734.0500000000009</v>
      </c>
      <c r="K179" s="229">
        <v>1714.45</v>
      </c>
      <c r="L179" s="229">
        <v>1688.6</v>
      </c>
      <c r="M179" s="229">
        <v>0.33249000000000001</v>
      </c>
      <c r="N179" s="1"/>
      <c r="O179" s="1"/>
    </row>
    <row r="180" spans="1:15" ht="12.75" customHeight="1">
      <c r="A180" s="30">
        <v>170</v>
      </c>
      <c r="B180" s="215" t="s">
        <v>253</v>
      </c>
      <c r="C180" s="229">
        <v>437.65</v>
      </c>
      <c r="D180" s="230">
        <v>440</v>
      </c>
      <c r="E180" s="230">
        <v>434</v>
      </c>
      <c r="F180" s="230">
        <v>430.35</v>
      </c>
      <c r="G180" s="230">
        <v>424.35</v>
      </c>
      <c r="H180" s="230">
        <v>443.65</v>
      </c>
      <c r="I180" s="230">
        <v>449.65</v>
      </c>
      <c r="J180" s="230">
        <v>453.29999999999995</v>
      </c>
      <c r="K180" s="229">
        <v>446</v>
      </c>
      <c r="L180" s="229">
        <v>436.35</v>
      </c>
      <c r="M180" s="229">
        <v>0.74605999999999995</v>
      </c>
      <c r="N180" s="1"/>
      <c r="O180" s="1"/>
    </row>
    <row r="181" spans="1:15" ht="12.75" customHeight="1">
      <c r="A181" s="30">
        <v>171</v>
      </c>
      <c r="B181" s="215" t="s">
        <v>107</v>
      </c>
      <c r="C181" s="229">
        <v>1057.95</v>
      </c>
      <c r="D181" s="230">
        <v>1060.8666666666668</v>
      </c>
      <c r="E181" s="230">
        <v>1046.8333333333335</v>
      </c>
      <c r="F181" s="230">
        <v>1035.7166666666667</v>
      </c>
      <c r="G181" s="230">
        <v>1021.6833333333334</v>
      </c>
      <c r="H181" s="230">
        <v>1071.9833333333336</v>
      </c>
      <c r="I181" s="230">
        <v>1086.0166666666669</v>
      </c>
      <c r="J181" s="230">
        <v>1097.1333333333337</v>
      </c>
      <c r="K181" s="229">
        <v>1074.9000000000001</v>
      </c>
      <c r="L181" s="229">
        <v>1049.75</v>
      </c>
      <c r="M181" s="229">
        <v>7.8981599999999998</v>
      </c>
      <c r="N181" s="1"/>
      <c r="O181" s="1"/>
    </row>
    <row r="182" spans="1:15" ht="12.75" customHeight="1">
      <c r="A182" s="30">
        <v>172</v>
      </c>
      <c r="B182" s="215" t="s">
        <v>254</v>
      </c>
      <c r="C182" s="229">
        <v>471.25</v>
      </c>
      <c r="D182" s="230">
        <v>472.88333333333338</v>
      </c>
      <c r="E182" s="230">
        <v>467.76666666666677</v>
      </c>
      <c r="F182" s="230">
        <v>464.28333333333336</v>
      </c>
      <c r="G182" s="230">
        <v>459.16666666666674</v>
      </c>
      <c r="H182" s="230">
        <v>476.36666666666679</v>
      </c>
      <c r="I182" s="230">
        <v>481.48333333333346</v>
      </c>
      <c r="J182" s="230">
        <v>484.96666666666681</v>
      </c>
      <c r="K182" s="229">
        <v>478</v>
      </c>
      <c r="L182" s="229">
        <v>469.4</v>
      </c>
      <c r="M182" s="229">
        <v>0.77693000000000001</v>
      </c>
      <c r="N182" s="1"/>
      <c r="O182" s="1"/>
    </row>
    <row r="183" spans="1:15" ht="12.75" customHeight="1">
      <c r="A183" s="30">
        <v>173</v>
      </c>
      <c r="B183" s="215" t="s">
        <v>108</v>
      </c>
      <c r="C183" s="229">
        <v>1424.7</v>
      </c>
      <c r="D183" s="230">
        <v>1427.0166666666664</v>
      </c>
      <c r="E183" s="230">
        <v>1402.7833333333328</v>
      </c>
      <c r="F183" s="230">
        <v>1380.8666666666663</v>
      </c>
      <c r="G183" s="230">
        <v>1356.6333333333328</v>
      </c>
      <c r="H183" s="230">
        <v>1448.9333333333329</v>
      </c>
      <c r="I183" s="230">
        <v>1473.1666666666665</v>
      </c>
      <c r="J183" s="230">
        <v>1495.083333333333</v>
      </c>
      <c r="K183" s="229">
        <v>1451.25</v>
      </c>
      <c r="L183" s="229">
        <v>1405.1</v>
      </c>
      <c r="M183" s="229">
        <v>5.2625200000000003</v>
      </c>
      <c r="N183" s="1"/>
      <c r="O183" s="1"/>
    </row>
    <row r="184" spans="1:15" ht="12.75" customHeight="1">
      <c r="A184" s="30">
        <v>174</v>
      </c>
      <c r="B184" s="215" t="s">
        <v>109</v>
      </c>
      <c r="C184" s="229">
        <v>279.85000000000002</v>
      </c>
      <c r="D184" s="230">
        <v>281.15000000000003</v>
      </c>
      <c r="E184" s="230">
        <v>277.75000000000006</v>
      </c>
      <c r="F184" s="230">
        <v>275.65000000000003</v>
      </c>
      <c r="G184" s="230">
        <v>272.25000000000006</v>
      </c>
      <c r="H184" s="230">
        <v>283.25000000000006</v>
      </c>
      <c r="I184" s="230">
        <v>286.65000000000003</v>
      </c>
      <c r="J184" s="230">
        <v>288.75000000000006</v>
      </c>
      <c r="K184" s="229">
        <v>284.55</v>
      </c>
      <c r="L184" s="229">
        <v>279.05</v>
      </c>
      <c r="M184" s="229">
        <v>7.9229200000000004</v>
      </c>
      <c r="N184" s="1"/>
      <c r="O184" s="1"/>
    </row>
    <row r="185" spans="1:15" ht="12.75" customHeight="1">
      <c r="A185" s="30">
        <v>175</v>
      </c>
      <c r="B185" s="215" t="s">
        <v>355</v>
      </c>
      <c r="C185" s="229">
        <v>380.25</v>
      </c>
      <c r="D185" s="230">
        <v>380.75</v>
      </c>
      <c r="E185" s="230">
        <v>372.5</v>
      </c>
      <c r="F185" s="230">
        <v>364.75</v>
      </c>
      <c r="G185" s="230">
        <v>356.5</v>
      </c>
      <c r="H185" s="230">
        <v>388.5</v>
      </c>
      <c r="I185" s="230">
        <v>396.75</v>
      </c>
      <c r="J185" s="230">
        <v>404.5</v>
      </c>
      <c r="K185" s="229">
        <v>389</v>
      </c>
      <c r="L185" s="229">
        <v>373</v>
      </c>
      <c r="M185" s="229">
        <v>39.558120000000002</v>
      </c>
      <c r="N185" s="1"/>
      <c r="O185" s="1"/>
    </row>
    <row r="186" spans="1:15" ht="12.75" customHeight="1">
      <c r="A186" s="30">
        <v>176</v>
      </c>
      <c r="B186" s="215" t="s">
        <v>110</v>
      </c>
      <c r="C186" s="229">
        <v>1711.95</v>
      </c>
      <c r="D186" s="230">
        <v>1732.3500000000001</v>
      </c>
      <c r="E186" s="230">
        <v>1688.5500000000002</v>
      </c>
      <c r="F186" s="230">
        <v>1665.15</v>
      </c>
      <c r="G186" s="230">
        <v>1621.3500000000001</v>
      </c>
      <c r="H186" s="230">
        <v>1755.7500000000002</v>
      </c>
      <c r="I186" s="230">
        <v>1799.55</v>
      </c>
      <c r="J186" s="230">
        <v>1822.9500000000003</v>
      </c>
      <c r="K186" s="229">
        <v>1776.15</v>
      </c>
      <c r="L186" s="229">
        <v>1708.95</v>
      </c>
      <c r="M186" s="229">
        <v>7.4321799999999998</v>
      </c>
      <c r="N186" s="1"/>
      <c r="O186" s="1"/>
    </row>
    <row r="187" spans="1:15" ht="12.75" customHeight="1">
      <c r="A187" s="30">
        <v>177</v>
      </c>
      <c r="B187" s="215" t="s">
        <v>356</v>
      </c>
      <c r="C187" s="229">
        <v>715.7</v>
      </c>
      <c r="D187" s="230">
        <v>715.26666666666677</v>
      </c>
      <c r="E187" s="230">
        <v>706.03333333333353</v>
      </c>
      <c r="F187" s="230">
        <v>696.36666666666679</v>
      </c>
      <c r="G187" s="230">
        <v>687.13333333333355</v>
      </c>
      <c r="H187" s="230">
        <v>724.93333333333351</v>
      </c>
      <c r="I187" s="230">
        <v>734.16666666666686</v>
      </c>
      <c r="J187" s="230">
        <v>743.83333333333348</v>
      </c>
      <c r="K187" s="229">
        <v>724.5</v>
      </c>
      <c r="L187" s="229">
        <v>705.6</v>
      </c>
      <c r="M187" s="229">
        <v>2.3161700000000001</v>
      </c>
      <c r="N187" s="1"/>
      <c r="O187" s="1"/>
    </row>
    <row r="188" spans="1:15" ht="12.75" customHeight="1">
      <c r="A188" s="30">
        <v>178</v>
      </c>
      <c r="B188" s="215" t="s">
        <v>849</v>
      </c>
      <c r="C188" s="229">
        <v>328.05</v>
      </c>
      <c r="D188" s="230">
        <v>327.65000000000003</v>
      </c>
      <c r="E188" s="230">
        <v>321.40000000000009</v>
      </c>
      <c r="F188" s="230">
        <v>314.75000000000006</v>
      </c>
      <c r="G188" s="230">
        <v>308.50000000000011</v>
      </c>
      <c r="H188" s="230">
        <v>334.30000000000007</v>
      </c>
      <c r="I188" s="230">
        <v>340.54999999999995</v>
      </c>
      <c r="J188" s="230">
        <v>347.20000000000005</v>
      </c>
      <c r="K188" s="229">
        <v>333.9</v>
      </c>
      <c r="L188" s="229">
        <v>321</v>
      </c>
      <c r="M188" s="229">
        <v>3.8068499999999998</v>
      </c>
      <c r="N188" s="1"/>
      <c r="O188" s="1"/>
    </row>
    <row r="189" spans="1:15" ht="12.75" customHeight="1">
      <c r="A189" s="30">
        <v>179</v>
      </c>
      <c r="B189" s="215" t="s">
        <v>358</v>
      </c>
      <c r="C189" s="229">
        <v>2138.3000000000002</v>
      </c>
      <c r="D189" s="230">
        <v>2137.0333333333333</v>
      </c>
      <c r="E189" s="230">
        <v>2100.9666666666667</v>
      </c>
      <c r="F189" s="230">
        <v>2063.6333333333332</v>
      </c>
      <c r="G189" s="230">
        <v>2027.5666666666666</v>
      </c>
      <c r="H189" s="230">
        <v>2174.3666666666668</v>
      </c>
      <c r="I189" s="230">
        <v>2210.4333333333334</v>
      </c>
      <c r="J189" s="230">
        <v>2247.7666666666669</v>
      </c>
      <c r="K189" s="229">
        <v>2173.1</v>
      </c>
      <c r="L189" s="229">
        <v>2099.6999999999998</v>
      </c>
      <c r="M189" s="229">
        <v>0.70779999999999998</v>
      </c>
      <c r="N189" s="1"/>
      <c r="O189" s="1"/>
    </row>
    <row r="190" spans="1:15" ht="12.75" customHeight="1">
      <c r="A190" s="30">
        <v>180</v>
      </c>
      <c r="B190" s="215" t="s">
        <v>359</v>
      </c>
      <c r="C190" s="229">
        <v>669.3</v>
      </c>
      <c r="D190" s="230">
        <v>670.66666666666663</v>
      </c>
      <c r="E190" s="230">
        <v>664.63333333333321</v>
      </c>
      <c r="F190" s="230">
        <v>659.96666666666658</v>
      </c>
      <c r="G190" s="230">
        <v>653.93333333333317</v>
      </c>
      <c r="H190" s="230">
        <v>675.33333333333326</v>
      </c>
      <c r="I190" s="230">
        <v>681.36666666666679</v>
      </c>
      <c r="J190" s="230">
        <v>686.0333333333333</v>
      </c>
      <c r="K190" s="229">
        <v>676.7</v>
      </c>
      <c r="L190" s="229">
        <v>666</v>
      </c>
      <c r="M190" s="229">
        <v>0.87611000000000006</v>
      </c>
      <c r="N190" s="1"/>
      <c r="O190" s="1"/>
    </row>
    <row r="191" spans="1:15" ht="12.75" customHeight="1">
      <c r="A191" s="30">
        <v>181</v>
      </c>
      <c r="B191" s="215" t="s">
        <v>360</v>
      </c>
      <c r="C191" s="229">
        <v>245.5</v>
      </c>
      <c r="D191" s="230">
        <v>247.29999999999998</v>
      </c>
      <c r="E191" s="230">
        <v>243.19999999999996</v>
      </c>
      <c r="F191" s="230">
        <v>240.89999999999998</v>
      </c>
      <c r="G191" s="230">
        <v>236.79999999999995</v>
      </c>
      <c r="H191" s="230">
        <v>249.59999999999997</v>
      </c>
      <c r="I191" s="230">
        <v>253.7</v>
      </c>
      <c r="J191" s="230">
        <v>255.99999999999997</v>
      </c>
      <c r="K191" s="229">
        <v>251.4</v>
      </c>
      <c r="L191" s="229">
        <v>245</v>
      </c>
      <c r="M191" s="229">
        <v>2.2432599999999998</v>
      </c>
      <c r="N191" s="1"/>
      <c r="O191" s="1"/>
    </row>
    <row r="192" spans="1:15" ht="12.75" customHeight="1">
      <c r="A192" s="30">
        <v>182</v>
      </c>
      <c r="B192" s="215" t="s">
        <v>361</v>
      </c>
      <c r="C192" s="229">
        <v>3211.25</v>
      </c>
      <c r="D192" s="230">
        <v>3207.4166666666665</v>
      </c>
      <c r="E192" s="230">
        <v>3175.833333333333</v>
      </c>
      <c r="F192" s="230">
        <v>3140.4166666666665</v>
      </c>
      <c r="G192" s="230">
        <v>3108.833333333333</v>
      </c>
      <c r="H192" s="230">
        <v>3242.833333333333</v>
      </c>
      <c r="I192" s="230">
        <v>3274.4166666666661</v>
      </c>
      <c r="J192" s="230">
        <v>3309.833333333333</v>
      </c>
      <c r="K192" s="229">
        <v>3239</v>
      </c>
      <c r="L192" s="229">
        <v>3172</v>
      </c>
      <c r="M192" s="229">
        <v>1.21899</v>
      </c>
      <c r="N192" s="1"/>
      <c r="O192" s="1"/>
    </row>
    <row r="193" spans="1:15" ht="12.75" customHeight="1">
      <c r="A193" s="30">
        <v>183</v>
      </c>
      <c r="B193" s="215" t="s">
        <v>111</v>
      </c>
      <c r="C193" s="229">
        <v>479</v>
      </c>
      <c r="D193" s="230">
        <v>479.84999999999997</v>
      </c>
      <c r="E193" s="230">
        <v>474.04999999999995</v>
      </c>
      <c r="F193" s="230">
        <v>469.09999999999997</v>
      </c>
      <c r="G193" s="230">
        <v>463.29999999999995</v>
      </c>
      <c r="H193" s="230">
        <v>484.79999999999995</v>
      </c>
      <c r="I193" s="230">
        <v>490.6</v>
      </c>
      <c r="J193" s="230">
        <v>495.54999999999995</v>
      </c>
      <c r="K193" s="229">
        <v>485.65</v>
      </c>
      <c r="L193" s="229">
        <v>474.9</v>
      </c>
      <c r="M193" s="229">
        <v>10.13214</v>
      </c>
      <c r="N193" s="1"/>
      <c r="O193" s="1"/>
    </row>
    <row r="194" spans="1:15" ht="12.75" customHeight="1">
      <c r="A194" s="30">
        <v>184</v>
      </c>
      <c r="B194" s="215" t="s">
        <v>362</v>
      </c>
      <c r="C194" s="229">
        <v>577.70000000000005</v>
      </c>
      <c r="D194" s="230">
        <v>581.15000000000009</v>
      </c>
      <c r="E194" s="230">
        <v>573.20000000000016</v>
      </c>
      <c r="F194" s="230">
        <v>568.70000000000005</v>
      </c>
      <c r="G194" s="230">
        <v>560.75000000000011</v>
      </c>
      <c r="H194" s="230">
        <v>585.6500000000002</v>
      </c>
      <c r="I194" s="230">
        <v>593.6</v>
      </c>
      <c r="J194" s="230">
        <v>598.10000000000025</v>
      </c>
      <c r="K194" s="229">
        <v>589.1</v>
      </c>
      <c r="L194" s="229">
        <v>576.65</v>
      </c>
      <c r="M194" s="229">
        <v>6.5361799999999999</v>
      </c>
      <c r="N194" s="1"/>
      <c r="O194" s="1"/>
    </row>
    <row r="195" spans="1:15" ht="12.75" customHeight="1">
      <c r="A195" s="30">
        <v>185</v>
      </c>
      <c r="B195" s="215" t="s">
        <v>363</v>
      </c>
      <c r="C195" s="229">
        <v>113.85</v>
      </c>
      <c r="D195" s="230">
        <v>113.51666666666667</v>
      </c>
      <c r="E195" s="230">
        <v>111.88333333333333</v>
      </c>
      <c r="F195" s="230">
        <v>109.91666666666666</v>
      </c>
      <c r="G195" s="230">
        <v>108.28333333333332</v>
      </c>
      <c r="H195" s="230">
        <v>115.48333333333333</v>
      </c>
      <c r="I195" s="230">
        <v>117.11666666666669</v>
      </c>
      <c r="J195" s="230">
        <v>119.08333333333334</v>
      </c>
      <c r="K195" s="229">
        <v>115.15</v>
      </c>
      <c r="L195" s="229">
        <v>111.55</v>
      </c>
      <c r="M195" s="229">
        <v>24.384</v>
      </c>
      <c r="N195" s="1"/>
      <c r="O195" s="1"/>
    </row>
    <row r="196" spans="1:15" ht="12.75" customHeight="1">
      <c r="A196" s="30">
        <v>186</v>
      </c>
      <c r="B196" s="215" t="s">
        <v>364</v>
      </c>
      <c r="C196" s="229">
        <v>159.80000000000001</v>
      </c>
      <c r="D196" s="230">
        <v>160.08333333333334</v>
      </c>
      <c r="E196" s="230">
        <v>158.41666666666669</v>
      </c>
      <c r="F196" s="230">
        <v>157.03333333333333</v>
      </c>
      <c r="G196" s="230">
        <v>155.36666666666667</v>
      </c>
      <c r="H196" s="230">
        <v>161.4666666666667</v>
      </c>
      <c r="I196" s="230">
        <v>163.13333333333338</v>
      </c>
      <c r="J196" s="230">
        <v>164.51666666666671</v>
      </c>
      <c r="K196" s="229">
        <v>161.75</v>
      </c>
      <c r="L196" s="229">
        <v>158.69999999999999</v>
      </c>
      <c r="M196" s="229">
        <v>12.421390000000001</v>
      </c>
      <c r="N196" s="1"/>
      <c r="O196" s="1"/>
    </row>
    <row r="197" spans="1:15" ht="12.75" customHeight="1">
      <c r="A197" s="30">
        <v>187</v>
      </c>
      <c r="B197" s="215" t="s">
        <v>255</v>
      </c>
      <c r="C197" s="229">
        <v>294.8</v>
      </c>
      <c r="D197" s="230">
        <v>294.66666666666669</v>
      </c>
      <c r="E197" s="230">
        <v>291.33333333333337</v>
      </c>
      <c r="F197" s="230">
        <v>287.86666666666667</v>
      </c>
      <c r="G197" s="230">
        <v>284.53333333333336</v>
      </c>
      <c r="H197" s="230">
        <v>298.13333333333338</v>
      </c>
      <c r="I197" s="230">
        <v>301.46666666666675</v>
      </c>
      <c r="J197" s="230">
        <v>304.93333333333339</v>
      </c>
      <c r="K197" s="229">
        <v>298</v>
      </c>
      <c r="L197" s="229">
        <v>291.2</v>
      </c>
      <c r="M197" s="229">
        <v>3.74878</v>
      </c>
      <c r="N197" s="1"/>
      <c r="O197" s="1"/>
    </row>
    <row r="198" spans="1:15" ht="12.75" customHeight="1">
      <c r="A198" s="30">
        <v>188</v>
      </c>
      <c r="B198" s="215" t="s">
        <v>366</v>
      </c>
      <c r="C198" s="229">
        <v>1364.95</v>
      </c>
      <c r="D198" s="230">
        <v>1351.3333333333335</v>
      </c>
      <c r="E198" s="230">
        <v>1318.7666666666669</v>
      </c>
      <c r="F198" s="230">
        <v>1272.5833333333335</v>
      </c>
      <c r="G198" s="230">
        <v>1240.0166666666669</v>
      </c>
      <c r="H198" s="230">
        <v>1397.5166666666669</v>
      </c>
      <c r="I198" s="230">
        <v>1430.0833333333335</v>
      </c>
      <c r="J198" s="230">
        <v>1476.2666666666669</v>
      </c>
      <c r="K198" s="229">
        <v>1383.9</v>
      </c>
      <c r="L198" s="229">
        <v>1305.1500000000001</v>
      </c>
      <c r="M198" s="229">
        <v>14.11392</v>
      </c>
      <c r="N198" s="1"/>
      <c r="O198" s="1"/>
    </row>
    <row r="199" spans="1:15" ht="12.75" customHeight="1">
      <c r="A199" s="30">
        <v>189</v>
      </c>
      <c r="B199" s="215" t="s">
        <v>113</v>
      </c>
      <c r="C199" s="229">
        <v>1126.75</v>
      </c>
      <c r="D199" s="230">
        <v>1125.4333333333334</v>
      </c>
      <c r="E199" s="230">
        <v>1119.6166666666668</v>
      </c>
      <c r="F199" s="230">
        <v>1112.4833333333333</v>
      </c>
      <c r="G199" s="230">
        <v>1106.6666666666667</v>
      </c>
      <c r="H199" s="230">
        <v>1132.5666666666668</v>
      </c>
      <c r="I199" s="230">
        <v>1138.3833333333334</v>
      </c>
      <c r="J199" s="230">
        <v>1145.5166666666669</v>
      </c>
      <c r="K199" s="229">
        <v>1131.25</v>
      </c>
      <c r="L199" s="229">
        <v>1118.3</v>
      </c>
      <c r="M199" s="229">
        <v>13.852180000000001</v>
      </c>
      <c r="N199" s="1"/>
      <c r="O199" s="1"/>
    </row>
    <row r="200" spans="1:15" ht="12.75" customHeight="1">
      <c r="A200" s="30">
        <v>190</v>
      </c>
      <c r="B200" s="215" t="s">
        <v>115</v>
      </c>
      <c r="C200" s="229">
        <v>1993.65</v>
      </c>
      <c r="D200" s="230">
        <v>1996.25</v>
      </c>
      <c r="E200" s="230">
        <v>1982.5</v>
      </c>
      <c r="F200" s="230">
        <v>1971.35</v>
      </c>
      <c r="G200" s="230">
        <v>1957.6</v>
      </c>
      <c r="H200" s="230">
        <v>2007.4</v>
      </c>
      <c r="I200" s="230">
        <v>2021.15</v>
      </c>
      <c r="J200" s="230">
        <v>2032.3000000000002</v>
      </c>
      <c r="K200" s="229">
        <v>2010</v>
      </c>
      <c r="L200" s="229">
        <v>1985.1</v>
      </c>
      <c r="M200" s="229">
        <v>5.1929400000000001</v>
      </c>
      <c r="N200" s="1"/>
      <c r="O200" s="1"/>
    </row>
    <row r="201" spans="1:15" ht="12.75" customHeight="1">
      <c r="A201" s="30">
        <v>191</v>
      </c>
      <c r="B201" s="215" t="s">
        <v>116</v>
      </c>
      <c r="C201" s="229">
        <v>1608.7</v>
      </c>
      <c r="D201" s="230">
        <v>1612.6499999999999</v>
      </c>
      <c r="E201" s="230">
        <v>1599.2999999999997</v>
      </c>
      <c r="F201" s="230">
        <v>1589.8999999999999</v>
      </c>
      <c r="G201" s="230">
        <v>1576.5499999999997</v>
      </c>
      <c r="H201" s="230">
        <v>1622.0499999999997</v>
      </c>
      <c r="I201" s="230">
        <v>1635.3999999999996</v>
      </c>
      <c r="J201" s="230">
        <v>1644.7999999999997</v>
      </c>
      <c r="K201" s="229">
        <v>1626</v>
      </c>
      <c r="L201" s="229">
        <v>1603.25</v>
      </c>
      <c r="M201" s="229">
        <v>186.97761</v>
      </c>
      <c r="N201" s="1"/>
      <c r="O201" s="1"/>
    </row>
    <row r="202" spans="1:15" ht="12.75" customHeight="1">
      <c r="A202" s="30">
        <v>192</v>
      </c>
      <c r="B202" s="215" t="s">
        <v>117</v>
      </c>
      <c r="C202" s="229">
        <v>593.9</v>
      </c>
      <c r="D202" s="230">
        <v>593.69999999999993</v>
      </c>
      <c r="E202" s="230">
        <v>589.99999999999989</v>
      </c>
      <c r="F202" s="230">
        <v>586.09999999999991</v>
      </c>
      <c r="G202" s="230">
        <v>582.39999999999986</v>
      </c>
      <c r="H202" s="230">
        <v>597.59999999999991</v>
      </c>
      <c r="I202" s="230">
        <v>601.29999999999995</v>
      </c>
      <c r="J202" s="230">
        <v>605.19999999999993</v>
      </c>
      <c r="K202" s="229">
        <v>597.4</v>
      </c>
      <c r="L202" s="229">
        <v>589.79999999999995</v>
      </c>
      <c r="M202" s="229">
        <v>16.759070000000001</v>
      </c>
      <c r="N202" s="1"/>
      <c r="O202" s="1"/>
    </row>
    <row r="203" spans="1:15" ht="12.75" customHeight="1">
      <c r="A203" s="30">
        <v>193</v>
      </c>
      <c r="B203" s="215" t="s">
        <v>367</v>
      </c>
      <c r="C203" s="229">
        <v>68.849999999999994</v>
      </c>
      <c r="D203" s="230">
        <v>69.216666666666669</v>
      </c>
      <c r="E203" s="230">
        <v>67.483333333333334</v>
      </c>
      <c r="F203" s="230">
        <v>66.11666666666666</v>
      </c>
      <c r="G203" s="230">
        <v>64.383333333333326</v>
      </c>
      <c r="H203" s="230">
        <v>70.583333333333343</v>
      </c>
      <c r="I203" s="230">
        <v>72.316666666666691</v>
      </c>
      <c r="J203" s="230">
        <v>73.683333333333351</v>
      </c>
      <c r="K203" s="229">
        <v>70.95</v>
      </c>
      <c r="L203" s="229">
        <v>67.849999999999994</v>
      </c>
      <c r="M203" s="229">
        <v>136.27323000000001</v>
      </c>
      <c r="N203" s="1"/>
      <c r="O203" s="1"/>
    </row>
    <row r="204" spans="1:15" ht="12.75" customHeight="1">
      <c r="A204" s="30">
        <v>194</v>
      </c>
      <c r="B204" s="215" t="s">
        <v>815</v>
      </c>
      <c r="C204" s="229">
        <v>664.95</v>
      </c>
      <c r="D204" s="230">
        <v>668.31666666666672</v>
      </c>
      <c r="E204" s="230">
        <v>658.63333333333344</v>
      </c>
      <c r="F204" s="230">
        <v>652.31666666666672</v>
      </c>
      <c r="G204" s="230">
        <v>642.63333333333344</v>
      </c>
      <c r="H204" s="230">
        <v>674.63333333333344</v>
      </c>
      <c r="I204" s="230">
        <v>684.31666666666661</v>
      </c>
      <c r="J204" s="230">
        <v>690.63333333333344</v>
      </c>
      <c r="K204" s="229">
        <v>678</v>
      </c>
      <c r="L204" s="229">
        <v>662</v>
      </c>
      <c r="M204" s="229">
        <v>0.93261000000000005</v>
      </c>
      <c r="N204" s="1"/>
      <c r="O204" s="1"/>
    </row>
    <row r="205" spans="1:15" ht="12.75" customHeight="1">
      <c r="A205" s="30">
        <v>195</v>
      </c>
      <c r="B205" s="215" t="s">
        <v>368</v>
      </c>
      <c r="C205" s="229">
        <v>913.45</v>
      </c>
      <c r="D205" s="230">
        <v>917.16666666666663</v>
      </c>
      <c r="E205" s="230">
        <v>906.83333333333326</v>
      </c>
      <c r="F205" s="230">
        <v>900.21666666666658</v>
      </c>
      <c r="G205" s="230">
        <v>889.88333333333321</v>
      </c>
      <c r="H205" s="230">
        <v>923.7833333333333</v>
      </c>
      <c r="I205" s="230">
        <v>934.11666666666656</v>
      </c>
      <c r="J205" s="230">
        <v>940.73333333333335</v>
      </c>
      <c r="K205" s="229">
        <v>927.5</v>
      </c>
      <c r="L205" s="229">
        <v>910.55</v>
      </c>
      <c r="M205" s="229">
        <v>1.5547</v>
      </c>
      <c r="N205" s="1"/>
      <c r="O205" s="1"/>
    </row>
    <row r="206" spans="1:15" ht="12.75" customHeight="1">
      <c r="A206" s="30">
        <v>196</v>
      </c>
      <c r="B206" s="215" t="s">
        <v>369</v>
      </c>
      <c r="C206" s="229">
        <v>925.2</v>
      </c>
      <c r="D206" s="230">
        <v>919.16666666666663</v>
      </c>
      <c r="E206" s="230">
        <v>901.0333333333333</v>
      </c>
      <c r="F206" s="230">
        <v>876.86666666666667</v>
      </c>
      <c r="G206" s="230">
        <v>858.73333333333335</v>
      </c>
      <c r="H206" s="230">
        <v>943.33333333333326</v>
      </c>
      <c r="I206" s="230">
        <v>961.4666666666667</v>
      </c>
      <c r="J206" s="230">
        <v>985.63333333333321</v>
      </c>
      <c r="K206" s="229">
        <v>937.3</v>
      </c>
      <c r="L206" s="229">
        <v>895</v>
      </c>
      <c r="M206" s="229">
        <v>2.17083</v>
      </c>
      <c r="N206" s="1"/>
      <c r="O206" s="1"/>
    </row>
    <row r="207" spans="1:15" ht="12.75" customHeight="1">
      <c r="A207" s="30">
        <v>197</v>
      </c>
      <c r="B207" s="215" t="s">
        <v>112</v>
      </c>
      <c r="C207" s="229">
        <v>1355.45</v>
      </c>
      <c r="D207" s="230">
        <v>1354.5</v>
      </c>
      <c r="E207" s="230">
        <v>1341.95</v>
      </c>
      <c r="F207" s="230">
        <v>1328.45</v>
      </c>
      <c r="G207" s="230">
        <v>1315.9</v>
      </c>
      <c r="H207" s="230">
        <v>1368</v>
      </c>
      <c r="I207" s="230">
        <v>1380.5500000000002</v>
      </c>
      <c r="J207" s="230">
        <v>1394.05</v>
      </c>
      <c r="K207" s="229">
        <v>1367.05</v>
      </c>
      <c r="L207" s="229">
        <v>1341</v>
      </c>
      <c r="M207" s="229">
        <v>8.1075700000000008</v>
      </c>
      <c r="N207" s="1"/>
      <c r="O207" s="1"/>
    </row>
    <row r="208" spans="1:15" ht="12.75" customHeight="1">
      <c r="A208" s="30">
        <v>198</v>
      </c>
      <c r="B208" s="215" t="s">
        <v>118</v>
      </c>
      <c r="C208" s="229">
        <v>2964.8</v>
      </c>
      <c r="D208" s="230">
        <v>2979.6666666666665</v>
      </c>
      <c r="E208" s="230">
        <v>2933.333333333333</v>
      </c>
      <c r="F208" s="230">
        <v>2901.8666666666663</v>
      </c>
      <c r="G208" s="230">
        <v>2855.5333333333328</v>
      </c>
      <c r="H208" s="230">
        <v>3011.1333333333332</v>
      </c>
      <c r="I208" s="230">
        <v>3057.4666666666662</v>
      </c>
      <c r="J208" s="230">
        <v>3088.9333333333334</v>
      </c>
      <c r="K208" s="229">
        <v>3026</v>
      </c>
      <c r="L208" s="229">
        <v>2948.2</v>
      </c>
      <c r="M208" s="229">
        <v>11.500170000000001</v>
      </c>
      <c r="N208" s="1"/>
      <c r="O208" s="1"/>
    </row>
    <row r="209" spans="1:15" ht="12.75" customHeight="1">
      <c r="A209" s="30">
        <v>199</v>
      </c>
      <c r="B209" s="215" t="s">
        <v>764</v>
      </c>
      <c r="C209" s="229">
        <v>316.45</v>
      </c>
      <c r="D209" s="230">
        <v>318.2</v>
      </c>
      <c r="E209" s="230">
        <v>311.7</v>
      </c>
      <c r="F209" s="230">
        <v>306.95</v>
      </c>
      <c r="G209" s="230">
        <v>300.45</v>
      </c>
      <c r="H209" s="230">
        <v>322.95</v>
      </c>
      <c r="I209" s="230">
        <v>329.45</v>
      </c>
      <c r="J209" s="230">
        <v>334.2</v>
      </c>
      <c r="K209" s="229">
        <v>324.7</v>
      </c>
      <c r="L209" s="229">
        <v>313.45</v>
      </c>
      <c r="M209" s="229">
        <v>3.0479799999999999</v>
      </c>
      <c r="N209" s="1"/>
      <c r="O209" s="1"/>
    </row>
    <row r="210" spans="1:15" ht="12.75" customHeight="1">
      <c r="A210" s="30">
        <v>200</v>
      </c>
      <c r="B210" s="215" t="s">
        <v>120</v>
      </c>
      <c r="C210" s="229">
        <v>418.25</v>
      </c>
      <c r="D210" s="230">
        <v>420.55</v>
      </c>
      <c r="E210" s="230">
        <v>415.40000000000003</v>
      </c>
      <c r="F210" s="230">
        <v>412.55</v>
      </c>
      <c r="G210" s="230">
        <v>407.40000000000003</v>
      </c>
      <c r="H210" s="230">
        <v>423.40000000000003</v>
      </c>
      <c r="I210" s="230">
        <v>428.55</v>
      </c>
      <c r="J210" s="230">
        <v>431.40000000000003</v>
      </c>
      <c r="K210" s="229">
        <v>425.7</v>
      </c>
      <c r="L210" s="229">
        <v>417.7</v>
      </c>
      <c r="M210" s="229">
        <v>55.710230000000003</v>
      </c>
      <c r="N210" s="1"/>
      <c r="O210" s="1"/>
    </row>
    <row r="211" spans="1:15" ht="12.75" customHeight="1">
      <c r="A211" s="30">
        <v>201</v>
      </c>
      <c r="B211" s="215" t="s">
        <v>771</v>
      </c>
      <c r="C211" s="229">
        <v>1117.9000000000001</v>
      </c>
      <c r="D211" s="230">
        <v>1126.3166666666666</v>
      </c>
      <c r="E211" s="230">
        <v>1105.6333333333332</v>
      </c>
      <c r="F211" s="230">
        <v>1093.3666666666666</v>
      </c>
      <c r="G211" s="230">
        <v>1072.6833333333332</v>
      </c>
      <c r="H211" s="230">
        <v>1138.5833333333333</v>
      </c>
      <c r="I211" s="230">
        <v>1159.2666666666667</v>
      </c>
      <c r="J211" s="230">
        <v>1171.5333333333333</v>
      </c>
      <c r="K211" s="229">
        <v>1147</v>
      </c>
      <c r="L211" s="229">
        <v>1114.05</v>
      </c>
      <c r="M211" s="229">
        <v>0.34813</v>
      </c>
      <c r="N211" s="1"/>
      <c r="O211" s="1"/>
    </row>
    <row r="212" spans="1:15" ht="12.75" customHeight="1">
      <c r="A212" s="30">
        <v>202</v>
      </c>
      <c r="B212" s="215" t="s">
        <v>256</v>
      </c>
      <c r="C212" s="229">
        <v>3527.4</v>
      </c>
      <c r="D212" s="230">
        <v>3517.3166666666671</v>
      </c>
      <c r="E212" s="230">
        <v>3487.0833333333339</v>
      </c>
      <c r="F212" s="230">
        <v>3446.7666666666669</v>
      </c>
      <c r="G212" s="230">
        <v>3416.5333333333338</v>
      </c>
      <c r="H212" s="230">
        <v>3557.6333333333341</v>
      </c>
      <c r="I212" s="230">
        <v>3587.8666666666668</v>
      </c>
      <c r="J212" s="230">
        <v>3628.1833333333343</v>
      </c>
      <c r="K212" s="229">
        <v>3547.55</v>
      </c>
      <c r="L212" s="229">
        <v>3477</v>
      </c>
      <c r="M212" s="229">
        <v>16.553830000000001</v>
      </c>
      <c r="N212" s="1"/>
      <c r="O212" s="1"/>
    </row>
    <row r="213" spans="1:15" ht="12.75" customHeight="1">
      <c r="A213" s="30">
        <v>203</v>
      </c>
      <c r="B213" s="215" t="s">
        <v>371</v>
      </c>
      <c r="C213" s="229">
        <v>113.45</v>
      </c>
      <c r="D213" s="230">
        <v>114.26666666666667</v>
      </c>
      <c r="E213" s="230">
        <v>112.38333333333333</v>
      </c>
      <c r="F213" s="230">
        <v>111.31666666666666</v>
      </c>
      <c r="G213" s="230">
        <v>109.43333333333332</v>
      </c>
      <c r="H213" s="230">
        <v>115.33333333333333</v>
      </c>
      <c r="I213" s="230">
        <v>117.21666666666668</v>
      </c>
      <c r="J213" s="230">
        <v>118.28333333333333</v>
      </c>
      <c r="K213" s="229">
        <v>116.15</v>
      </c>
      <c r="L213" s="229">
        <v>113.2</v>
      </c>
      <c r="M213" s="229">
        <v>29.88963</v>
      </c>
      <c r="N213" s="1"/>
      <c r="O213" s="1"/>
    </row>
    <row r="214" spans="1:15" ht="12.75" customHeight="1">
      <c r="A214" s="30">
        <v>204</v>
      </c>
      <c r="B214" s="215" t="s">
        <v>121</v>
      </c>
      <c r="C214" s="229">
        <v>265.89999999999998</v>
      </c>
      <c r="D214" s="230">
        <v>267.8</v>
      </c>
      <c r="E214" s="230">
        <v>263.10000000000002</v>
      </c>
      <c r="F214" s="230">
        <v>260.3</v>
      </c>
      <c r="G214" s="230">
        <v>255.60000000000002</v>
      </c>
      <c r="H214" s="230">
        <v>270.60000000000002</v>
      </c>
      <c r="I214" s="230">
        <v>275.29999999999995</v>
      </c>
      <c r="J214" s="230">
        <v>278.10000000000002</v>
      </c>
      <c r="K214" s="229">
        <v>272.5</v>
      </c>
      <c r="L214" s="229">
        <v>265</v>
      </c>
      <c r="M214" s="229">
        <v>79.328879999999998</v>
      </c>
      <c r="N214" s="1"/>
      <c r="O214" s="1"/>
    </row>
    <row r="215" spans="1:15" ht="12.75" customHeight="1">
      <c r="A215" s="30">
        <v>205</v>
      </c>
      <c r="B215" s="215" t="s">
        <v>122</v>
      </c>
      <c r="C215" s="229">
        <v>2679.9</v>
      </c>
      <c r="D215" s="230">
        <v>2692.1166666666668</v>
      </c>
      <c r="E215" s="230">
        <v>2662.6833333333334</v>
      </c>
      <c r="F215" s="230">
        <v>2645.4666666666667</v>
      </c>
      <c r="G215" s="230">
        <v>2616.0333333333333</v>
      </c>
      <c r="H215" s="230">
        <v>2709.3333333333335</v>
      </c>
      <c r="I215" s="230">
        <v>2738.7666666666669</v>
      </c>
      <c r="J215" s="230">
        <v>2755.9833333333336</v>
      </c>
      <c r="K215" s="229">
        <v>2721.55</v>
      </c>
      <c r="L215" s="229">
        <v>2674.9</v>
      </c>
      <c r="M215" s="229">
        <v>9.23536</v>
      </c>
      <c r="N215" s="1"/>
      <c r="O215" s="1"/>
    </row>
    <row r="216" spans="1:15" ht="12.75" customHeight="1">
      <c r="A216" s="30">
        <v>206</v>
      </c>
      <c r="B216" s="215" t="s">
        <v>257</v>
      </c>
      <c r="C216" s="229">
        <v>304.2</v>
      </c>
      <c r="D216" s="230">
        <v>304.76666666666671</v>
      </c>
      <c r="E216" s="230">
        <v>303.03333333333342</v>
      </c>
      <c r="F216" s="230">
        <v>301.86666666666673</v>
      </c>
      <c r="G216" s="230">
        <v>300.13333333333344</v>
      </c>
      <c r="H216" s="230">
        <v>305.93333333333339</v>
      </c>
      <c r="I216" s="230">
        <v>307.66666666666663</v>
      </c>
      <c r="J216" s="230">
        <v>308.83333333333337</v>
      </c>
      <c r="K216" s="229">
        <v>306.5</v>
      </c>
      <c r="L216" s="229">
        <v>303.60000000000002</v>
      </c>
      <c r="M216" s="229">
        <v>7.1268099999999999</v>
      </c>
      <c r="N216" s="1"/>
      <c r="O216" s="1"/>
    </row>
    <row r="217" spans="1:15" ht="12.75" customHeight="1">
      <c r="A217" s="30">
        <v>207</v>
      </c>
      <c r="B217" s="215" t="s">
        <v>285</v>
      </c>
      <c r="C217" s="229">
        <v>3914.95</v>
      </c>
      <c r="D217" s="230">
        <v>3938.3166666666671</v>
      </c>
      <c r="E217" s="230">
        <v>3881.6333333333341</v>
      </c>
      <c r="F217" s="230">
        <v>3848.3166666666671</v>
      </c>
      <c r="G217" s="230">
        <v>3791.6333333333341</v>
      </c>
      <c r="H217" s="230">
        <v>3971.6333333333341</v>
      </c>
      <c r="I217" s="230">
        <v>4028.3166666666675</v>
      </c>
      <c r="J217" s="230">
        <v>4061.6333333333341</v>
      </c>
      <c r="K217" s="229">
        <v>3995</v>
      </c>
      <c r="L217" s="229">
        <v>3905</v>
      </c>
      <c r="M217" s="229">
        <v>9.9659999999999999E-2</v>
      </c>
      <c r="N217" s="1"/>
      <c r="O217" s="1"/>
    </row>
    <row r="218" spans="1:15" ht="12.75" customHeight="1">
      <c r="A218" s="30">
        <v>208</v>
      </c>
      <c r="B218" s="215" t="s">
        <v>772</v>
      </c>
      <c r="C218" s="229">
        <v>804.7</v>
      </c>
      <c r="D218" s="230">
        <v>806.75</v>
      </c>
      <c r="E218" s="230">
        <v>794.5</v>
      </c>
      <c r="F218" s="230">
        <v>784.3</v>
      </c>
      <c r="G218" s="230">
        <v>772.05</v>
      </c>
      <c r="H218" s="230">
        <v>816.95</v>
      </c>
      <c r="I218" s="230">
        <v>829.2</v>
      </c>
      <c r="J218" s="230">
        <v>839.40000000000009</v>
      </c>
      <c r="K218" s="229">
        <v>819</v>
      </c>
      <c r="L218" s="229">
        <v>796.55</v>
      </c>
      <c r="M218" s="229">
        <v>2.6724800000000002</v>
      </c>
      <c r="N218" s="1"/>
      <c r="O218" s="1"/>
    </row>
    <row r="219" spans="1:15" ht="12.75" customHeight="1">
      <c r="A219" s="30">
        <v>209</v>
      </c>
      <c r="B219" s="215" t="s">
        <v>372</v>
      </c>
      <c r="C219" s="229">
        <v>41016.199999999997</v>
      </c>
      <c r="D219" s="230">
        <v>40938.716666666667</v>
      </c>
      <c r="E219" s="230">
        <v>40727.483333333337</v>
      </c>
      <c r="F219" s="230">
        <v>40438.76666666667</v>
      </c>
      <c r="G219" s="230">
        <v>40227.53333333334</v>
      </c>
      <c r="H219" s="230">
        <v>41227.433333333334</v>
      </c>
      <c r="I219" s="230">
        <v>41438.666666666657</v>
      </c>
      <c r="J219" s="230">
        <v>41727.383333333331</v>
      </c>
      <c r="K219" s="229">
        <v>41149.949999999997</v>
      </c>
      <c r="L219" s="229">
        <v>40650</v>
      </c>
      <c r="M219" s="229">
        <v>3.347E-2</v>
      </c>
      <c r="N219" s="1"/>
      <c r="O219" s="1"/>
    </row>
    <row r="220" spans="1:15" ht="12.75" customHeight="1">
      <c r="A220" s="30">
        <v>210</v>
      </c>
      <c r="B220" s="215" t="s">
        <v>373</v>
      </c>
      <c r="C220" s="229">
        <v>59</v>
      </c>
      <c r="D220" s="230">
        <v>59.716666666666669</v>
      </c>
      <c r="E220" s="230">
        <v>57.933333333333337</v>
      </c>
      <c r="F220" s="230">
        <v>56.866666666666667</v>
      </c>
      <c r="G220" s="230">
        <v>55.083333333333336</v>
      </c>
      <c r="H220" s="230">
        <v>60.783333333333339</v>
      </c>
      <c r="I220" s="230">
        <v>62.56666666666667</v>
      </c>
      <c r="J220" s="230">
        <v>63.63333333333334</v>
      </c>
      <c r="K220" s="229">
        <v>61.5</v>
      </c>
      <c r="L220" s="229">
        <v>58.65</v>
      </c>
      <c r="M220" s="229">
        <v>112.76536</v>
      </c>
      <c r="N220" s="1"/>
      <c r="O220" s="1"/>
    </row>
    <row r="221" spans="1:15" ht="12.75" customHeight="1">
      <c r="A221" s="30">
        <v>211</v>
      </c>
      <c r="B221" s="215" t="s">
        <v>114</v>
      </c>
      <c r="C221" s="229">
        <v>2653.8</v>
      </c>
      <c r="D221" s="230">
        <v>2655.9666666666667</v>
      </c>
      <c r="E221" s="230">
        <v>2633.9333333333334</v>
      </c>
      <c r="F221" s="230">
        <v>2614.0666666666666</v>
      </c>
      <c r="G221" s="230">
        <v>2592.0333333333333</v>
      </c>
      <c r="H221" s="230">
        <v>2675.8333333333335</v>
      </c>
      <c r="I221" s="230">
        <v>2697.8666666666672</v>
      </c>
      <c r="J221" s="230">
        <v>2717.7333333333336</v>
      </c>
      <c r="K221" s="229">
        <v>2678</v>
      </c>
      <c r="L221" s="229">
        <v>2636.1</v>
      </c>
      <c r="M221" s="229">
        <v>20.72748</v>
      </c>
      <c r="N221" s="1"/>
      <c r="O221" s="1"/>
    </row>
    <row r="222" spans="1:15" ht="12.75" customHeight="1">
      <c r="A222" s="30">
        <v>212</v>
      </c>
      <c r="B222" s="215" t="s">
        <v>124</v>
      </c>
      <c r="C222" s="229">
        <v>937.9</v>
      </c>
      <c r="D222" s="230">
        <v>941.20000000000016</v>
      </c>
      <c r="E222" s="230">
        <v>931.90000000000032</v>
      </c>
      <c r="F222" s="230">
        <v>925.9000000000002</v>
      </c>
      <c r="G222" s="230">
        <v>916.60000000000036</v>
      </c>
      <c r="H222" s="230">
        <v>947.20000000000027</v>
      </c>
      <c r="I222" s="230">
        <v>956.50000000000023</v>
      </c>
      <c r="J222" s="230">
        <v>962.50000000000023</v>
      </c>
      <c r="K222" s="229">
        <v>950.5</v>
      </c>
      <c r="L222" s="229">
        <v>935.2</v>
      </c>
      <c r="M222" s="229">
        <v>176.0814</v>
      </c>
      <c r="N222" s="1"/>
      <c r="O222" s="1"/>
    </row>
    <row r="223" spans="1:15" ht="12.75" customHeight="1">
      <c r="A223" s="30">
        <v>213</v>
      </c>
      <c r="B223" s="215" t="s">
        <v>125</v>
      </c>
      <c r="C223" s="229">
        <v>1252.6500000000001</v>
      </c>
      <c r="D223" s="230">
        <v>1256.45</v>
      </c>
      <c r="E223" s="230">
        <v>1245.9000000000001</v>
      </c>
      <c r="F223" s="230">
        <v>1239.1500000000001</v>
      </c>
      <c r="G223" s="230">
        <v>1228.6000000000001</v>
      </c>
      <c r="H223" s="230">
        <v>1263.2</v>
      </c>
      <c r="I223" s="230">
        <v>1273.7499999999998</v>
      </c>
      <c r="J223" s="230">
        <v>1280.5</v>
      </c>
      <c r="K223" s="229">
        <v>1267</v>
      </c>
      <c r="L223" s="229">
        <v>1249.7</v>
      </c>
      <c r="M223" s="229">
        <v>3.4261200000000001</v>
      </c>
      <c r="N223" s="1"/>
      <c r="O223" s="1"/>
    </row>
    <row r="224" spans="1:15" ht="12.75" customHeight="1">
      <c r="A224" s="30">
        <v>214</v>
      </c>
      <c r="B224" s="215" t="s">
        <v>126</v>
      </c>
      <c r="C224" s="229">
        <v>512.79999999999995</v>
      </c>
      <c r="D224" s="230">
        <v>510.73333333333329</v>
      </c>
      <c r="E224" s="230">
        <v>504.91666666666663</v>
      </c>
      <c r="F224" s="230">
        <v>497.03333333333336</v>
      </c>
      <c r="G224" s="230">
        <v>491.2166666666667</v>
      </c>
      <c r="H224" s="230">
        <v>518.61666666666656</v>
      </c>
      <c r="I224" s="230">
        <v>524.43333333333328</v>
      </c>
      <c r="J224" s="230">
        <v>532.31666666666649</v>
      </c>
      <c r="K224" s="229">
        <v>516.54999999999995</v>
      </c>
      <c r="L224" s="229">
        <v>502.85</v>
      </c>
      <c r="M224" s="229">
        <v>26.75656</v>
      </c>
      <c r="N224" s="1"/>
      <c r="O224" s="1"/>
    </row>
    <row r="225" spans="1:15" ht="12.75" customHeight="1">
      <c r="A225" s="30">
        <v>215</v>
      </c>
      <c r="B225" s="215" t="s">
        <v>258</v>
      </c>
      <c r="C225" s="229">
        <v>524.5</v>
      </c>
      <c r="D225" s="230">
        <v>529.4666666666667</v>
      </c>
      <c r="E225" s="230">
        <v>517.03333333333342</v>
      </c>
      <c r="F225" s="230">
        <v>509.56666666666672</v>
      </c>
      <c r="G225" s="230">
        <v>497.13333333333344</v>
      </c>
      <c r="H225" s="230">
        <v>536.93333333333339</v>
      </c>
      <c r="I225" s="230">
        <v>549.36666666666679</v>
      </c>
      <c r="J225" s="230">
        <v>556.83333333333337</v>
      </c>
      <c r="K225" s="229">
        <v>541.9</v>
      </c>
      <c r="L225" s="229">
        <v>522</v>
      </c>
      <c r="M225" s="229">
        <v>2.6743800000000002</v>
      </c>
      <c r="N225" s="1"/>
      <c r="O225" s="1"/>
    </row>
    <row r="226" spans="1:15" ht="12.75" customHeight="1">
      <c r="A226" s="30">
        <v>216</v>
      </c>
      <c r="B226" s="215" t="s">
        <v>375</v>
      </c>
      <c r="C226" s="229">
        <v>54.7</v>
      </c>
      <c r="D226" s="230">
        <v>55</v>
      </c>
      <c r="E226" s="230">
        <v>54</v>
      </c>
      <c r="F226" s="230">
        <v>53.3</v>
      </c>
      <c r="G226" s="230">
        <v>52.3</v>
      </c>
      <c r="H226" s="230">
        <v>55.7</v>
      </c>
      <c r="I226" s="230">
        <v>56.7</v>
      </c>
      <c r="J226" s="230">
        <v>57.400000000000006</v>
      </c>
      <c r="K226" s="229">
        <v>56</v>
      </c>
      <c r="L226" s="229">
        <v>54.3</v>
      </c>
      <c r="M226" s="229">
        <v>62.89913</v>
      </c>
      <c r="N226" s="1"/>
      <c r="O226" s="1"/>
    </row>
    <row r="227" spans="1:15" ht="12.75" customHeight="1">
      <c r="A227" s="30">
        <v>217</v>
      </c>
      <c r="B227" s="215" t="s">
        <v>128</v>
      </c>
      <c r="C227" s="229">
        <v>72.2</v>
      </c>
      <c r="D227" s="230">
        <v>72.716666666666683</v>
      </c>
      <c r="E227" s="230">
        <v>71.53333333333336</v>
      </c>
      <c r="F227" s="230">
        <v>70.866666666666674</v>
      </c>
      <c r="G227" s="230">
        <v>69.683333333333351</v>
      </c>
      <c r="H227" s="230">
        <v>73.383333333333368</v>
      </c>
      <c r="I227" s="230">
        <v>74.566666666666677</v>
      </c>
      <c r="J227" s="230">
        <v>75.233333333333377</v>
      </c>
      <c r="K227" s="229">
        <v>73.900000000000006</v>
      </c>
      <c r="L227" s="229">
        <v>72.05</v>
      </c>
      <c r="M227" s="229">
        <v>287.57808999999997</v>
      </c>
      <c r="N227" s="1"/>
      <c r="O227" s="1"/>
    </row>
    <row r="228" spans="1:15" ht="12.75" customHeight="1">
      <c r="A228" s="30">
        <v>218</v>
      </c>
      <c r="B228" s="215" t="s">
        <v>376</v>
      </c>
      <c r="C228" s="229">
        <v>101</v>
      </c>
      <c r="D228" s="230">
        <v>101.43333333333334</v>
      </c>
      <c r="E228" s="230">
        <v>100.26666666666668</v>
      </c>
      <c r="F228" s="230">
        <v>99.533333333333346</v>
      </c>
      <c r="G228" s="230">
        <v>98.366666666666688</v>
      </c>
      <c r="H228" s="230">
        <v>102.16666666666667</v>
      </c>
      <c r="I228" s="230">
        <v>103.33333333333333</v>
      </c>
      <c r="J228" s="230">
        <v>104.06666666666666</v>
      </c>
      <c r="K228" s="229">
        <v>102.6</v>
      </c>
      <c r="L228" s="229">
        <v>100.7</v>
      </c>
      <c r="M228" s="229">
        <v>50.237940000000002</v>
      </c>
      <c r="N228" s="1"/>
      <c r="O228" s="1"/>
    </row>
    <row r="229" spans="1:15" ht="12.75" customHeight="1">
      <c r="A229" s="30">
        <v>219</v>
      </c>
      <c r="B229" s="215" t="s">
        <v>377</v>
      </c>
      <c r="C229" s="229">
        <v>813.1</v>
      </c>
      <c r="D229" s="230">
        <v>816.16666666666663</v>
      </c>
      <c r="E229" s="230">
        <v>807.5333333333333</v>
      </c>
      <c r="F229" s="230">
        <v>801.9666666666667</v>
      </c>
      <c r="G229" s="230">
        <v>793.33333333333337</v>
      </c>
      <c r="H229" s="230">
        <v>821.73333333333323</v>
      </c>
      <c r="I229" s="230">
        <v>830.36666666666667</v>
      </c>
      <c r="J229" s="230">
        <v>835.93333333333317</v>
      </c>
      <c r="K229" s="229">
        <v>824.8</v>
      </c>
      <c r="L229" s="229">
        <v>810.6</v>
      </c>
      <c r="M229" s="229">
        <v>0.24709999999999999</v>
      </c>
      <c r="N229" s="1"/>
      <c r="O229" s="1"/>
    </row>
    <row r="230" spans="1:15" ht="12.75" customHeight="1">
      <c r="A230" s="30">
        <v>220</v>
      </c>
      <c r="B230" s="215" t="s">
        <v>378</v>
      </c>
      <c r="C230" s="229">
        <v>483.1</v>
      </c>
      <c r="D230" s="230">
        <v>482</v>
      </c>
      <c r="E230" s="230">
        <v>472.1</v>
      </c>
      <c r="F230" s="230">
        <v>461.1</v>
      </c>
      <c r="G230" s="230">
        <v>451.20000000000005</v>
      </c>
      <c r="H230" s="230">
        <v>493</v>
      </c>
      <c r="I230" s="230">
        <v>502.9</v>
      </c>
      <c r="J230" s="230">
        <v>513.9</v>
      </c>
      <c r="K230" s="229">
        <v>491.9</v>
      </c>
      <c r="L230" s="229">
        <v>471</v>
      </c>
      <c r="M230" s="229">
        <v>10.07408</v>
      </c>
      <c r="N230" s="1"/>
      <c r="O230" s="1"/>
    </row>
    <row r="231" spans="1:15" ht="12.75" customHeight="1">
      <c r="A231" s="30">
        <v>221</v>
      </c>
      <c r="B231" s="215" t="s">
        <v>379</v>
      </c>
      <c r="C231" s="229">
        <v>27.95</v>
      </c>
      <c r="D231" s="230">
        <v>28.183333333333334</v>
      </c>
      <c r="E231" s="230">
        <v>27.566666666666666</v>
      </c>
      <c r="F231" s="230">
        <v>27.183333333333334</v>
      </c>
      <c r="G231" s="230">
        <v>26.566666666666666</v>
      </c>
      <c r="H231" s="230">
        <v>28.566666666666666</v>
      </c>
      <c r="I231" s="230">
        <v>29.183333333333334</v>
      </c>
      <c r="J231" s="230">
        <v>29.566666666666666</v>
      </c>
      <c r="K231" s="229">
        <v>28.8</v>
      </c>
      <c r="L231" s="229">
        <v>27.8</v>
      </c>
      <c r="M231" s="229">
        <v>60.052329999999998</v>
      </c>
      <c r="N231" s="1"/>
      <c r="O231" s="1"/>
    </row>
    <row r="232" spans="1:15" ht="12.75" customHeight="1">
      <c r="A232" s="30">
        <v>222</v>
      </c>
      <c r="B232" s="215" t="s">
        <v>137</v>
      </c>
      <c r="C232" s="229">
        <v>442.9</v>
      </c>
      <c r="D232" s="230">
        <v>443.51666666666665</v>
      </c>
      <c r="E232" s="230">
        <v>441.2833333333333</v>
      </c>
      <c r="F232" s="230">
        <v>439.66666666666663</v>
      </c>
      <c r="G232" s="230">
        <v>437.43333333333328</v>
      </c>
      <c r="H232" s="230">
        <v>445.13333333333333</v>
      </c>
      <c r="I232" s="230">
        <v>447.36666666666667</v>
      </c>
      <c r="J232" s="230">
        <v>448.98333333333335</v>
      </c>
      <c r="K232" s="229">
        <v>445.75</v>
      </c>
      <c r="L232" s="229">
        <v>441.9</v>
      </c>
      <c r="M232" s="229">
        <v>70.244240000000005</v>
      </c>
      <c r="N232" s="1"/>
      <c r="O232" s="1"/>
    </row>
    <row r="233" spans="1:15" ht="12.75" customHeight="1">
      <c r="A233" s="30">
        <v>223</v>
      </c>
      <c r="B233" s="215" t="s">
        <v>381</v>
      </c>
      <c r="C233" s="229">
        <v>111.45</v>
      </c>
      <c r="D233" s="230">
        <v>112.15000000000002</v>
      </c>
      <c r="E233" s="230">
        <v>109.65000000000003</v>
      </c>
      <c r="F233" s="230">
        <v>107.85000000000001</v>
      </c>
      <c r="G233" s="230">
        <v>105.35000000000002</v>
      </c>
      <c r="H233" s="230">
        <v>113.95000000000005</v>
      </c>
      <c r="I233" s="230">
        <v>116.45000000000002</v>
      </c>
      <c r="J233" s="230">
        <v>118.25000000000006</v>
      </c>
      <c r="K233" s="229">
        <v>114.65</v>
      </c>
      <c r="L233" s="229">
        <v>110.35</v>
      </c>
      <c r="M233" s="229">
        <v>9.5133399999999995</v>
      </c>
      <c r="N233" s="1"/>
      <c r="O233" s="1"/>
    </row>
    <row r="234" spans="1:15" ht="12.75" customHeight="1">
      <c r="A234" s="30">
        <v>224</v>
      </c>
      <c r="B234" s="215" t="s">
        <v>382</v>
      </c>
      <c r="C234" s="229">
        <v>215.35</v>
      </c>
      <c r="D234" s="230">
        <v>217.56666666666669</v>
      </c>
      <c r="E234" s="230">
        <v>212.13333333333338</v>
      </c>
      <c r="F234" s="230">
        <v>208.91666666666669</v>
      </c>
      <c r="G234" s="230">
        <v>203.48333333333338</v>
      </c>
      <c r="H234" s="230">
        <v>220.78333333333339</v>
      </c>
      <c r="I234" s="230">
        <v>226.21666666666673</v>
      </c>
      <c r="J234" s="230">
        <v>229.43333333333339</v>
      </c>
      <c r="K234" s="229">
        <v>223</v>
      </c>
      <c r="L234" s="229">
        <v>214.35</v>
      </c>
      <c r="M234" s="229">
        <v>34.15672</v>
      </c>
      <c r="N234" s="1"/>
      <c r="O234" s="1"/>
    </row>
    <row r="235" spans="1:15" ht="12.75" customHeight="1">
      <c r="A235" s="30">
        <v>225</v>
      </c>
      <c r="B235" s="215" t="s">
        <v>123</v>
      </c>
      <c r="C235" s="229">
        <v>111.55</v>
      </c>
      <c r="D235" s="230">
        <v>112.25</v>
      </c>
      <c r="E235" s="230">
        <v>110.55</v>
      </c>
      <c r="F235" s="230">
        <v>109.55</v>
      </c>
      <c r="G235" s="230">
        <v>107.85</v>
      </c>
      <c r="H235" s="230">
        <v>113.25</v>
      </c>
      <c r="I235" s="230">
        <v>114.94999999999999</v>
      </c>
      <c r="J235" s="230">
        <v>115.95</v>
      </c>
      <c r="K235" s="229">
        <v>113.95</v>
      </c>
      <c r="L235" s="229">
        <v>111.25</v>
      </c>
      <c r="M235" s="229">
        <v>52.706629999999997</v>
      </c>
      <c r="N235" s="1"/>
      <c r="O235" s="1"/>
    </row>
    <row r="236" spans="1:15" ht="12.75" customHeight="1">
      <c r="A236" s="30">
        <v>226</v>
      </c>
      <c r="B236" s="215" t="s">
        <v>383</v>
      </c>
      <c r="C236" s="229">
        <v>66.099999999999994</v>
      </c>
      <c r="D236" s="230">
        <v>66.983333333333334</v>
      </c>
      <c r="E236" s="230">
        <v>64.966666666666669</v>
      </c>
      <c r="F236" s="230">
        <v>63.833333333333329</v>
      </c>
      <c r="G236" s="230">
        <v>61.816666666666663</v>
      </c>
      <c r="H236" s="230">
        <v>68.116666666666674</v>
      </c>
      <c r="I236" s="230">
        <v>70.133333333333354</v>
      </c>
      <c r="J236" s="230">
        <v>71.26666666666668</v>
      </c>
      <c r="K236" s="229">
        <v>69</v>
      </c>
      <c r="L236" s="229">
        <v>65.849999999999994</v>
      </c>
      <c r="M236" s="229">
        <v>50.42944</v>
      </c>
      <c r="N236" s="1"/>
      <c r="O236" s="1"/>
    </row>
    <row r="237" spans="1:15" ht="12.75" customHeight="1">
      <c r="A237" s="30">
        <v>227</v>
      </c>
      <c r="B237" s="215" t="s">
        <v>259</v>
      </c>
      <c r="C237" s="229">
        <v>5537.05</v>
      </c>
      <c r="D237" s="230">
        <v>5577.9833333333336</v>
      </c>
      <c r="E237" s="230">
        <v>5477.1166666666668</v>
      </c>
      <c r="F237" s="230">
        <v>5417.1833333333334</v>
      </c>
      <c r="G237" s="230">
        <v>5316.3166666666666</v>
      </c>
      <c r="H237" s="230">
        <v>5637.916666666667</v>
      </c>
      <c r="I237" s="230">
        <v>5738.7833333333338</v>
      </c>
      <c r="J237" s="230">
        <v>5798.7166666666672</v>
      </c>
      <c r="K237" s="229">
        <v>5678.85</v>
      </c>
      <c r="L237" s="229">
        <v>5518.05</v>
      </c>
      <c r="M237" s="229">
        <v>0.70289000000000001</v>
      </c>
      <c r="N237" s="1"/>
      <c r="O237" s="1"/>
    </row>
    <row r="238" spans="1:15" ht="12.75" customHeight="1">
      <c r="A238" s="30">
        <v>228</v>
      </c>
      <c r="B238" s="215" t="s">
        <v>384</v>
      </c>
      <c r="C238" s="229">
        <v>283.7</v>
      </c>
      <c r="D238" s="230">
        <v>283.3</v>
      </c>
      <c r="E238" s="230">
        <v>281.90000000000003</v>
      </c>
      <c r="F238" s="230">
        <v>280.10000000000002</v>
      </c>
      <c r="G238" s="230">
        <v>278.70000000000005</v>
      </c>
      <c r="H238" s="230">
        <v>285.10000000000002</v>
      </c>
      <c r="I238" s="230">
        <v>286.5</v>
      </c>
      <c r="J238" s="230">
        <v>288.3</v>
      </c>
      <c r="K238" s="229">
        <v>284.7</v>
      </c>
      <c r="L238" s="229">
        <v>281.5</v>
      </c>
      <c r="M238" s="229">
        <v>9.8020300000000002</v>
      </c>
      <c r="N238" s="1"/>
      <c r="O238" s="1"/>
    </row>
    <row r="239" spans="1:15" ht="12.75" customHeight="1">
      <c r="A239" s="30">
        <v>229</v>
      </c>
      <c r="B239" s="215" t="s">
        <v>385</v>
      </c>
      <c r="C239" s="229">
        <v>136.44999999999999</v>
      </c>
      <c r="D239" s="230">
        <v>140.91666666666666</v>
      </c>
      <c r="E239" s="230">
        <v>130.88333333333333</v>
      </c>
      <c r="F239" s="230">
        <v>125.31666666666666</v>
      </c>
      <c r="G239" s="230">
        <v>115.28333333333333</v>
      </c>
      <c r="H239" s="230">
        <v>146.48333333333332</v>
      </c>
      <c r="I239" s="230">
        <v>156.51666666666668</v>
      </c>
      <c r="J239" s="230">
        <v>162.08333333333331</v>
      </c>
      <c r="K239" s="229">
        <v>150.94999999999999</v>
      </c>
      <c r="L239" s="229">
        <v>135.35</v>
      </c>
      <c r="M239" s="229">
        <v>240.10073</v>
      </c>
      <c r="N239" s="1"/>
      <c r="O239" s="1"/>
    </row>
    <row r="240" spans="1:15" ht="12.75" customHeight="1">
      <c r="A240" s="30">
        <v>230</v>
      </c>
      <c r="B240" s="215" t="s">
        <v>130</v>
      </c>
      <c r="C240" s="229">
        <v>380.8</v>
      </c>
      <c r="D240" s="230">
        <v>386.4666666666667</v>
      </c>
      <c r="E240" s="230">
        <v>374.33333333333337</v>
      </c>
      <c r="F240" s="230">
        <v>367.86666666666667</v>
      </c>
      <c r="G240" s="230">
        <v>355.73333333333335</v>
      </c>
      <c r="H240" s="230">
        <v>392.93333333333339</v>
      </c>
      <c r="I240" s="230">
        <v>405.06666666666672</v>
      </c>
      <c r="J240" s="230">
        <v>411.53333333333342</v>
      </c>
      <c r="K240" s="229">
        <v>398.6</v>
      </c>
      <c r="L240" s="229">
        <v>380</v>
      </c>
      <c r="M240" s="229">
        <v>49.466709999999999</v>
      </c>
      <c r="N240" s="1"/>
      <c r="O240" s="1"/>
    </row>
    <row r="241" spans="1:15" ht="12.75" customHeight="1">
      <c r="A241" s="30">
        <v>231</v>
      </c>
      <c r="B241" s="215" t="s">
        <v>135</v>
      </c>
      <c r="C241" s="229">
        <v>90.05</v>
      </c>
      <c r="D241" s="230">
        <v>90.199999999999989</v>
      </c>
      <c r="E241" s="230">
        <v>89.549999999999983</v>
      </c>
      <c r="F241" s="230">
        <v>89.05</v>
      </c>
      <c r="G241" s="230">
        <v>88.399999999999991</v>
      </c>
      <c r="H241" s="230">
        <v>90.699999999999974</v>
      </c>
      <c r="I241" s="230">
        <v>91.34999999999998</v>
      </c>
      <c r="J241" s="230">
        <v>91.849999999999966</v>
      </c>
      <c r="K241" s="229">
        <v>90.85</v>
      </c>
      <c r="L241" s="229">
        <v>89.7</v>
      </c>
      <c r="M241" s="229">
        <v>108.09054999999999</v>
      </c>
      <c r="N241" s="1"/>
      <c r="O241" s="1"/>
    </row>
    <row r="242" spans="1:15" ht="12.75" customHeight="1">
      <c r="A242" s="30">
        <v>232</v>
      </c>
      <c r="B242" s="215" t="s">
        <v>386</v>
      </c>
      <c r="C242" s="229">
        <v>25.1</v>
      </c>
      <c r="D242" s="230">
        <v>25.2</v>
      </c>
      <c r="E242" s="230">
        <v>24.9</v>
      </c>
      <c r="F242" s="230">
        <v>24.7</v>
      </c>
      <c r="G242" s="230">
        <v>24.4</v>
      </c>
      <c r="H242" s="230">
        <v>25.4</v>
      </c>
      <c r="I242" s="230">
        <v>25.700000000000003</v>
      </c>
      <c r="J242" s="230">
        <v>25.9</v>
      </c>
      <c r="K242" s="229">
        <v>25.5</v>
      </c>
      <c r="L242" s="229">
        <v>25</v>
      </c>
      <c r="M242" s="229">
        <v>55.902209999999997</v>
      </c>
      <c r="N242" s="1"/>
      <c r="O242" s="1"/>
    </row>
    <row r="243" spans="1:15" ht="12.75" customHeight="1">
      <c r="A243" s="30">
        <v>233</v>
      </c>
      <c r="B243" s="215" t="s">
        <v>136</v>
      </c>
      <c r="C243" s="229">
        <v>644</v>
      </c>
      <c r="D243" s="230">
        <v>648.06666666666661</v>
      </c>
      <c r="E243" s="230">
        <v>638.33333333333326</v>
      </c>
      <c r="F243" s="230">
        <v>632.66666666666663</v>
      </c>
      <c r="G243" s="230">
        <v>622.93333333333328</v>
      </c>
      <c r="H243" s="230">
        <v>653.73333333333323</v>
      </c>
      <c r="I243" s="230">
        <v>663.46666666666658</v>
      </c>
      <c r="J243" s="230">
        <v>669.13333333333321</v>
      </c>
      <c r="K243" s="229">
        <v>657.8</v>
      </c>
      <c r="L243" s="229">
        <v>642.4</v>
      </c>
      <c r="M243" s="229">
        <v>12.240830000000001</v>
      </c>
      <c r="N243" s="1"/>
      <c r="O243" s="1"/>
    </row>
    <row r="244" spans="1:15" ht="12.75" customHeight="1">
      <c r="A244" s="30">
        <v>234</v>
      </c>
      <c r="B244" s="215" t="s">
        <v>767</v>
      </c>
      <c r="C244" s="229">
        <v>33.4</v>
      </c>
      <c r="D244" s="230">
        <v>33.566666666666663</v>
      </c>
      <c r="E244" s="230">
        <v>32.933333333333323</v>
      </c>
      <c r="F244" s="230">
        <v>32.466666666666661</v>
      </c>
      <c r="G244" s="230">
        <v>31.833333333333321</v>
      </c>
      <c r="H244" s="230">
        <v>34.033333333333324</v>
      </c>
      <c r="I244" s="230">
        <v>34.666666666666664</v>
      </c>
      <c r="J244" s="230">
        <v>35.133333333333326</v>
      </c>
      <c r="K244" s="229">
        <v>34.200000000000003</v>
      </c>
      <c r="L244" s="229">
        <v>33.1</v>
      </c>
      <c r="M244" s="229">
        <v>469.14299</v>
      </c>
      <c r="N244" s="1"/>
      <c r="O244" s="1"/>
    </row>
    <row r="245" spans="1:15" ht="12.75" customHeight="1">
      <c r="A245" s="30">
        <v>235</v>
      </c>
      <c r="B245" s="215" t="s">
        <v>773</v>
      </c>
      <c r="C245" s="229">
        <v>1440.35</v>
      </c>
      <c r="D245" s="230">
        <v>1447.7333333333333</v>
      </c>
      <c r="E245" s="230">
        <v>1423.4666666666667</v>
      </c>
      <c r="F245" s="230">
        <v>1406.5833333333333</v>
      </c>
      <c r="G245" s="230">
        <v>1382.3166666666666</v>
      </c>
      <c r="H245" s="230">
        <v>1464.6166666666668</v>
      </c>
      <c r="I245" s="230">
        <v>1488.8833333333337</v>
      </c>
      <c r="J245" s="230">
        <v>1505.7666666666669</v>
      </c>
      <c r="K245" s="229">
        <v>1472</v>
      </c>
      <c r="L245" s="229">
        <v>1430.85</v>
      </c>
      <c r="M245" s="229">
        <v>0.55615000000000003</v>
      </c>
      <c r="N245" s="1"/>
      <c r="O245" s="1"/>
    </row>
    <row r="246" spans="1:15" ht="12.75" customHeight="1">
      <c r="A246" s="30">
        <v>236</v>
      </c>
      <c r="B246" s="215" t="s">
        <v>387</v>
      </c>
      <c r="C246" s="229">
        <v>329.55</v>
      </c>
      <c r="D246" s="230">
        <v>330.23333333333335</v>
      </c>
      <c r="E246" s="230">
        <v>327.81666666666672</v>
      </c>
      <c r="F246" s="230">
        <v>326.08333333333337</v>
      </c>
      <c r="G246" s="230">
        <v>323.66666666666674</v>
      </c>
      <c r="H246" s="230">
        <v>331.9666666666667</v>
      </c>
      <c r="I246" s="230">
        <v>334.38333333333333</v>
      </c>
      <c r="J246" s="230">
        <v>336.11666666666667</v>
      </c>
      <c r="K246" s="229">
        <v>332.65</v>
      </c>
      <c r="L246" s="229">
        <v>328.5</v>
      </c>
      <c r="M246" s="229">
        <v>0.57928000000000002</v>
      </c>
      <c r="N246" s="1"/>
      <c r="O246" s="1"/>
    </row>
    <row r="247" spans="1:15" ht="12.75" customHeight="1">
      <c r="A247" s="30">
        <v>237</v>
      </c>
      <c r="B247" s="215" t="s">
        <v>129</v>
      </c>
      <c r="C247" s="229">
        <v>462.3</v>
      </c>
      <c r="D247" s="230">
        <v>464.88333333333338</v>
      </c>
      <c r="E247" s="230">
        <v>458.81666666666678</v>
      </c>
      <c r="F247" s="230">
        <v>455.33333333333337</v>
      </c>
      <c r="G247" s="230">
        <v>449.26666666666677</v>
      </c>
      <c r="H247" s="230">
        <v>468.36666666666679</v>
      </c>
      <c r="I247" s="230">
        <v>474.43333333333339</v>
      </c>
      <c r="J247" s="230">
        <v>477.9166666666668</v>
      </c>
      <c r="K247" s="229">
        <v>470.95</v>
      </c>
      <c r="L247" s="229">
        <v>461.4</v>
      </c>
      <c r="M247" s="229">
        <v>10.269080000000001</v>
      </c>
      <c r="N247" s="1"/>
      <c r="O247" s="1"/>
    </row>
    <row r="248" spans="1:15" ht="12.75" customHeight="1">
      <c r="A248" s="30">
        <v>238</v>
      </c>
      <c r="B248" s="215" t="s">
        <v>133</v>
      </c>
      <c r="C248" s="229">
        <v>157.25</v>
      </c>
      <c r="D248" s="230">
        <v>158.9</v>
      </c>
      <c r="E248" s="230">
        <v>154.9</v>
      </c>
      <c r="F248" s="230">
        <v>152.55000000000001</v>
      </c>
      <c r="G248" s="230">
        <v>148.55000000000001</v>
      </c>
      <c r="H248" s="230">
        <v>161.25</v>
      </c>
      <c r="I248" s="230">
        <v>165.25</v>
      </c>
      <c r="J248" s="230">
        <v>167.6</v>
      </c>
      <c r="K248" s="229">
        <v>162.9</v>
      </c>
      <c r="L248" s="229">
        <v>156.55000000000001</v>
      </c>
      <c r="M248" s="229">
        <v>91.812169999999995</v>
      </c>
      <c r="N248" s="1"/>
      <c r="O248" s="1"/>
    </row>
    <row r="249" spans="1:15" ht="12.75" customHeight="1">
      <c r="A249" s="30">
        <v>239</v>
      </c>
      <c r="B249" s="215" t="s">
        <v>132</v>
      </c>
      <c r="C249" s="229">
        <v>1303.8499999999999</v>
      </c>
      <c r="D249" s="230">
        <v>1309.25</v>
      </c>
      <c r="E249" s="230">
        <v>1294.5999999999999</v>
      </c>
      <c r="F249" s="230">
        <v>1285.3499999999999</v>
      </c>
      <c r="G249" s="230">
        <v>1270.6999999999998</v>
      </c>
      <c r="H249" s="230">
        <v>1318.5</v>
      </c>
      <c r="I249" s="230">
        <v>1333.15</v>
      </c>
      <c r="J249" s="230">
        <v>1342.4</v>
      </c>
      <c r="K249" s="229">
        <v>1323.9</v>
      </c>
      <c r="L249" s="229">
        <v>1300</v>
      </c>
      <c r="M249" s="229">
        <v>32.153120000000001</v>
      </c>
      <c r="N249" s="1"/>
      <c r="O249" s="1"/>
    </row>
    <row r="250" spans="1:15" ht="12.75" customHeight="1">
      <c r="A250" s="30">
        <v>240</v>
      </c>
      <c r="B250" s="215" t="s">
        <v>388</v>
      </c>
      <c r="C250" s="229">
        <v>15.1</v>
      </c>
      <c r="D250" s="230">
        <v>15.316666666666668</v>
      </c>
      <c r="E250" s="230">
        <v>14.833333333333336</v>
      </c>
      <c r="F250" s="230">
        <v>14.566666666666668</v>
      </c>
      <c r="G250" s="230">
        <v>14.083333333333336</v>
      </c>
      <c r="H250" s="230">
        <v>15.583333333333336</v>
      </c>
      <c r="I250" s="230">
        <v>16.066666666666666</v>
      </c>
      <c r="J250" s="230">
        <v>16.333333333333336</v>
      </c>
      <c r="K250" s="229">
        <v>15.8</v>
      </c>
      <c r="L250" s="229">
        <v>15.05</v>
      </c>
      <c r="M250" s="229">
        <v>98.923779999999994</v>
      </c>
      <c r="N250" s="1"/>
      <c r="O250" s="1"/>
    </row>
    <row r="251" spans="1:15" ht="12.75" customHeight="1">
      <c r="A251" s="30">
        <v>241</v>
      </c>
      <c r="B251" s="215" t="s">
        <v>162</v>
      </c>
      <c r="C251" s="229">
        <v>4120.8999999999996</v>
      </c>
      <c r="D251" s="230">
        <v>4138.95</v>
      </c>
      <c r="E251" s="230">
        <v>4086.8499999999995</v>
      </c>
      <c r="F251" s="230">
        <v>4052.7999999999993</v>
      </c>
      <c r="G251" s="230">
        <v>4000.6999999999989</v>
      </c>
      <c r="H251" s="230">
        <v>4173</v>
      </c>
      <c r="I251" s="230">
        <v>4225.1000000000004</v>
      </c>
      <c r="J251" s="230">
        <v>4259.1500000000005</v>
      </c>
      <c r="K251" s="229">
        <v>4191.05</v>
      </c>
      <c r="L251" s="229">
        <v>4104.8999999999996</v>
      </c>
      <c r="M251" s="229">
        <v>1.8265199999999999</v>
      </c>
      <c r="N251" s="1"/>
      <c r="O251" s="1"/>
    </row>
    <row r="252" spans="1:15" ht="12.75" customHeight="1">
      <c r="A252" s="30">
        <v>242</v>
      </c>
      <c r="B252" s="215" t="s">
        <v>134</v>
      </c>
      <c r="C252" s="229">
        <v>1282.8</v>
      </c>
      <c r="D252" s="230">
        <v>1285.3</v>
      </c>
      <c r="E252" s="230">
        <v>1278.5999999999999</v>
      </c>
      <c r="F252" s="230">
        <v>1274.3999999999999</v>
      </c>
      <c r="G252" s="230">
        <v>1267.6999999999998</v>
      </c>
      <c r="H252" s="230">
        <v>1289.5</v>
      </c>
      <c r="I252" s="230">
        <v>1296.2000000000003</v>
      </c>
      <c r="J252" s="230">
        <v>1300.4000000000001</v>
      </c>
      <c r="K252" s="229">
        <v>1292</v>
      </c>
      <c r="L252" s="229">
        <v>1281.0999999999999</v>
      </c>
      <c r="M252" s="229">
        <v>50.349420000000002</v>
      </c>
      <c r="N252" s="1"/>
      <c r="O252" s="1"/>
    </row>
    <row r="253" spans="1:15" ht="12.75" customHeight="1">
      <c r="A253" s="30">
        <v>243</v>
      </c>
      <c r="B253" s="215" t="s">
        <v>389</v>
      </c>
      <c r="C253" s="229">
        <v>574.29999999999995</v>
      </c>
      <c r="D253" s="230">
        <v>578.93333333333328</v>
      </c>
      <c r="E253" s="230">
        <v>567.86666666666656</v>
      </c>
      <c r="F253" s="230">
        <v>561.43333333333328</v>
      </c>
      <c r="G253" s="230">
        <v>550.36666666666656</v>
      </c>
      <c r="H253" s="230">
        <v>585.36666666666656</v>
      </c>
      <c r="I253" s="230">
        <v>596.43333333333339</v>
      </c>
      <c r="J253" s="230">
        <v>602.86666666666656</v>
      </c>
      <c r="K253" s="229">
        <v>590</v>
      </c>
      <c r="L253" s="229">
        <v>572.5</v>
      </c>
      <c r="M253" s="229">
        <v>4.7172700000000001</v>
      </c>
      <c r="N253" s="1"/>
      <c r="O253" s="1"/>
    </row>
    <row r="254" spans="1:15" ht="12.75" customHeight="1">
      <c r="A254" s="30">
        <v>244</v>
      </c>
      <c r="B254" s="215" t="s">
        <v>131</v>
      </c>
      <c r="C254" s="229">
        <v>2447.0500000000002</v>
      </c>
      <c r="D254" s="230">
        <v>2443.7333333333336</v>
      </c>
      <c r="E254" s="230">
        <v>2418.916666666667</v>
      </c>
      <c r="F254" s="230">
        <v>2390.7833333333333</v>
      </c>
      <c r="G254" s="230">
        <v>2365.9666666666667</v>
      </c>
      <c r="H254" s="230">
        <v>2471.8666666666672</v>
      </c>
      <c r="I254" s="230">
        <v>2496.6833333333338</v>
      </c>
      <c r="J254" s="230">
        <v>2524.8166666666675</v>
      </c>
      <c r="K254" s="229">
        <v>2468.5500000000002</v>
      </c>
      <c r="L254" s="229">
        <v>2415.6</v>
      </c>
      <c r="M254" s="229">
        <v>6.2707800000000002</v>
      </c>
      <c r="N254" s="1"/>
      <c r="O254" s="1"/>
    </row>
    <row r="255" spans="1:15" ht="12.75" customHeight="1">
      <c r="A255" s="30">
        <v>245</v>
      </c>
      <c r="B255" s="215" t="s">
        <v>260</v>
      </c>
      <c r="C255" s="229">
        <v>735.8</v>
      </c>
      <c r="D255" s="230">
        <v>739.5</v>
      </c>
      <c r="E255" s="230">
        <v>727.5</v>
      </c>
      <c r="F255" s="230">
        <v>719.2</v>
      </c>
      <c r="G255" s="230">
        <v>707.2</v>
      </c>
      <c r="H255" s="230">
        <v>747.8</v>
      </c>
      <c r="I255" s="230">
        <v>759.8</v>
      </c>
      <c r="J255" s="230">
        <v>768.09999999999991</v>
      </c>
      <c r="K255" s="229">
        <v>751.5</v>
      </c>
      <c r="L255" s="229">
        <v>731.2</v>
      </c>
      <c r="M255" s="229">
        <v>4.40665</v>
      </c>
      <c r="N255" s="1"/>
      <c r="O255" s="1"/>
    </row>
    <row r="256" spans="1:15" ht="12.75" customHeight="1">
      <c r="A256" s="30">
        <v>246</v>
      </c>
      <c r="B256" s="215" t="s">
        <v>390</v>
      </c>
      <c r="C256" s="229">
        <v>2137.35</v>
      </c>
      <c r="D256" s="230">
        <v>2148.6166666666668</v>
      </c>
      <c r="E256" s="230">
        <v>2118.8333333333335</v>
      </c>
      <c r="F256" s="230">
        <v>2100.3166666666666</v>
      </c>
      <c r="G256" s="230">
        <v>2070.5333333333333</v>
      </c>
      <c r="H256" s="230">
        <v>2167.1333333333337</v>
      </c>
      <c r="I256" s="230">
        <v>2196.9166666666665</v>
      </c>
      <c r="J256" s="230">
        <v>2215.4333333333338</v>
      </c>
      <c r="K256" s="229">
        <v>2178.4</v>
      </c>
      <c r="L256" s="229">
        <v>2130.1</v>
      </c>
      <c r="M256" s="229">
        <v>0.27590999999999999</v>
      </c>
      <c r="N256" s="1"/>
      <c r="O256" s="1"/>
    </row>
    <row r="257" spans="1:15" ht="12.75" customHeight="1">
      <c r="A257" s="30">
        <v>247</v>
      </c>
      <c r="B257" s="215" t="s">
        <v>391</v>
      </c>
      <c r="C257" s="229">
        <v>3240.85</v>
      </c>
      <c r="D257" s="230">
        <v>3255.85</v>
      </c>
      <c r="E257" s="230">
        <v>3208.75</v>
      </c>
      <c r="F257" s="230">
        <v>3176.65</v>
      </c>
      <c r="G257" s="230">
        <v>3129.55</v>
      </c>
      <c r="H257" s="230">
        <v>3287.95</v>
      </c>
      <c r="I257" s="230">
        <v>3335.0499999999993</v>
      </c>
      <c r="J257" s="230">
        <v>3367.1499999999996</v>
      </c>
      <c r="K257" s="229">
        <v>3302.95</v>
      </c>
      <c r="L257" s="229">
        <v>3223.75</v>
      </c>
      <c r="M257" s="229">
        <v>1.2173700000000001</v>
      </c>
      <c r="N257" s="1"/>
      <c r="O257" s="1"/>
    </row>
    <row r="258" spans="1:15" ht="12.75" customHeight="1">
      <c r="A258" s="30">
        <v>248</v>
      </c>
      <c r="B258" s="215" t="s">
        <v>850</v>
      </c>
      <c r="C258" s="229">
        <v>941</v>
      </c>
      <c r="D258" s="230">
        <v>921.33333333333337</v>
      </c>
      <c r="E258" s="230">
        <v>889.66666666666674</v>
      </c>
      <c r="F258" s="230">
        <v>838.33333333333337</v>
      </c>
      <c r="G258" s="230">
        <v>806.66666666666674</v>
      </c>
      <c r="H258" s="230">
        <v>972.66666666666674</v>
      </c>
      <c r="I258" s="230">
        <v>1004.3333333333335</v>
      </c>
      <c r="J258" s="230">
        <v>1055.6666666666667</v>
      </c>
      <c r="K258" s="229">
        <v>953</v>
      </c>
      <c r="L258" s="229">
        <v>870</v>
      </c>
      <c r="M258" s="229">
        <v>47.262300000000003</v>
      </c>
      <c r="N258" s="1"/>
      <c r="O258" s="1"/>
    </row>
    <row r="259" spans="1:15" ht="12.75" customHeight="1">
      <c r="A259" s="30">
        <v>249</v>
      </c>
      <c r="B259" s="215" t="s">
        <v>392</v>
      </c>
      <c r="C259" s="229">
        <v>731.7</v>
      </c>
      <c r="D259" s="230">
        <v>734.9666666666667</v>
      </c>
      <c r="E259" s="230">
        <v>724.08333333333337</v>
      </c>
      <c r="F259" s="230">
        <v>716.4666666666667</v>
      </c>
      <c r="G259" s="230">
        <v>705.58333333333337</v>
      </c>
      <c r="H259" s="230">
        <v>742.58333333333337</v>
      </c>
      <c r="I259" s="230">
        <v>753.46666666666658</v>
      </c>
      <c r="J259" s="230">
        <v>761.08333333333337</v>
      </c>
      <c r="K259" s="229">
        <v>745.85</v>
      </c>
      <c r="L259" s="229">
        <v>727.35</v>
      </c>
      <c r="M259" s="229">
        <v>2.1066699999999998</v>
      </c>
      <c r="N259" s="1"/>
      <c r="O259" s="1"/>
    </row>
    <row r="260" spans="1:15" ht="12.75" customHeight="1">
      <c r="A260" s="30">
        <v>250</v>
      </c>
      <c r="B260" s="215" t="s">
        <v>393</v>
      </c>
      <c r="C260" s="229">
        <v>329.4</v>
      </c>
      <c r="D260" s="230">
        <v>329.66666666666669</v>
      </c>
      <c r="E260" s="230">
        <v>327.23333333333335</v>
      </c>
      <c r="F260" s="230">
        <v>325.06666666666666</v>
      </c>
      <c r="G260" s="230">
        <v>322.63333333333333</v>
      </c>
      <c r="H260" s="230">
        <v>331.83333333333337</v>
      </c>
      <c r="I260" s="230">
        <v>334.26666666666665</v>
      </c>
      <c r="J260" s="230">
        <v>336.43333333333339</v>
      </c>
      <c r="K260" s="229">
        <v>332.1</v>
      </c>
      <c r="L260" s="229">
        <v>327.5</v>
      </c>
      <c r="M260" s="229">
        <v>4.6080199999999998</v>
      </c>
      <c r="N260" s="1"/>
      <c r="O260" s="1"/>
    </row>
    <row r="261" spans="1:15" ht="12.75" customHeight="1">
      <c r="A261" s="30">
        <v>251</v>
      </c>
      <c r="B261" s="215" t="s">
        <v>394</v>
      </c>
      <c r="C261" s="229">
        <v>72.3</v>
      </c>
      <c r="D261" s="230">
        <v>73.25</v>
      </c>
      <c r="E261" s="230">
        <v>70.75</v>
      </c>
      <c r="F261" s="230">
        <v>69.2</v>
      </c>
      <c r="G261" s="230">
        <v>66.7</v>
      </c>
      <c r="H261" s="230">
        <v>74.8</v>
      </c>
      <c r="I261" s="230">
        <v>77.3</v>
      </c>
      <c r="J261" s="230">
        <v>78.849999999999994</v>
      </c>
      <c r="K261" s="229">
        <v>75.75</v>
      </c>
      <c r="L261" s="229">
        <v>71.7</v>
      </c>
      <c r="M261" s="229">
        <v>29.555409999999998</v>
      </c>
      <c r="N261" s="1"/>
      <c r="O261" s="1"/>
    </row>
    <row r="262" spans="1:15" ht="12.75" customHeight="1">
      <c r="A262" s="30">
        <v>252</v>
      </c>
      <c r="B262" s="215" t="s">
        <v>261</v>
      </c>
      <c r="C262" s="229">
        <v>264.10000000000002</v>
      </c>
      <c r="D262" s="230">
        <v>266.76666666666665</v>
      </c>
      <c r="E262" s="230">
        <v>259.63333333333333</v>
      </c>
      <c r="F262" s="230">
        <v>255.16666666666669</v>
      </c>
      <c r="G262" s="230">
        <v>248.03333333333336</v>
      </c>
      <c r="H262" s="230">
        <v>271.23333333333329</v>
      </c>
      <c r="I262" s="230">
        <v>278.36666666666662</v>
      </c>
      <c r="J262" s="230">
        <v>282.83333333333326</v>
      </c>
      <c r="K262" s="229">
        <v>273.89999999999998</v>
      </c>
      <c r="L262" s="229">
        <v>262.3</v>
      </c>
      <c r="M262" s="229">
        <v>24.499749999999999</v>
      </c>
      <c r="N262" s="1"/>
      <c r="O262" s="1"/>
    </row>
    <row r="263" spans="1:15" ht="12.75" customHeight="1">
      <c r="A263" s="30">
        <v>253</v>
      </c>
      <c r="B263" s="215" t="s">
        <v>139</v>
      </c>
      <c r="C263" s="229">
        <v>748.8</v>
      </c>
      <c r="D263" s="230">
        <v>747.0333333333333</v>
      </c>
      <c r="E263" s="230">
        <v>729.61666666666656</v>
      </c>
      <c r="F263" s="230">
        <v>710.43333333333328</v>
      </c>
      <c r="G263" s="230">
        <v>693.01666666666654</v>
      </c>
      <c r="H263" s="230">
        <v>766.21666666666658</v>
      </c>
      <c r="I263" s="230">
        <v>783.63333333333333</v>
      </c>
      <c r="J263" s="230">
        <v>802.81666666666661</v>
      </c>
      <c r="K263" s="229">
        <v>764.45</v>
      </c>
      <c r="L263" s="229">
        <v>727.85</v>
      </c>
      <c r="M263" s="229">
        <v>96.183319999999995</v>
      </c>
      <c r="N263" s="1"/>
      <c r="O263" s="1"/>
    </row>
    <row r="264" spans="1:15" ht="12.75" customHeight="1">
      <c r="A264" s="30">
        <v>254</v>
      </c>
      <c r="B264" s="215" t="s">
        <v>395</v>
      </c>
      <c r="C264" s="229">
        <v>99.9</v>
      </c>
      <c r="D264" s="230">
        <v>100.33333333333333</v>
      </c>
      <c r="E264" s="230">
        <v>99.166666666666657</v>
      </c>
      <c r="F264" s="230">
        <v>98.433333333333323</v>
      </c>
      <c r="G264" s="230">
        <v>97.266666666666652</v>
      </c>
      <c r="H264" s="230">
        <v>101.06666666666666</v>
      </c>
      <c r="I264" s="230">
        <v>102.23333333333332</v>
      </c>
      <c r="J264" s="230">
        <v>102.96666666666667</v>
      </c>
      <c r="K264" s="229">
        <v>101.5</v>
      </c>
      <c r="L264" s="229">
        <v>99.6</v>
      </c>
      <c r="M264" s="229">
        <v>10.246740000000001</v>
      </c>
      <c r="N264" s="1"/>
      <c r="O264" s="1"/>
    </row>
    <row r="265" spans="1:15" ht="12.75" customHeight="1">
      <c r="A265" s="30">
        <v>255</v>
      </c>
      <c r="B265" s="215" t="s">
        <v>396</v>
      </c>
      <c r="C265" s="229">
        <v>315.35000000000002</v>
      </c>
      <c r="D265" s="230">
        <v>312.95</v>
      </c>
      <c r="E265" s="230">
        <v>308.39999999999998</v>
      </c>
      <c r="F265" s="230">
        <v>301.45</v>
      </c>
      <c r="G265" s="230">
        <v>296.89999999999998</v>
      </c>
      <c r="H265" s="230">
        <v>319.89999999999998</v>
      </c>
      <c r="I265" s="230">
        <v>324.45000000000005</v>
      </c>
      <c r="J265" s="230">
        <v>331.4</v>
      </c>
      <c r="K265" s="229">
        <v>317.5</v>
      </c>
      <c r="L265" s="229">
        <v>306</v>
      </c>
      <c r="M265" s="229">
        <v>8.5503699999999991</v>
      </c>
      <c r="N265" s="1"/>
      <c r="O265" s="1"/>
    </row>
    <row r="266" spans="1:15" ht="12.75" customHeight="1">
      <c r="A266" s="30">
        <v>256</v>
      </c>
      <c r="B266" s="215" t="s">
        <v>138</v>
      </c>
      <c r="C266" s="229">
        <v>530.15</v>
      </c>
      <c r="D266" s="230">
        <v>533.73333333333335</v>
      </c>
      <c r="E266" s="230">
        <v>525.4666666666667</v>
      </c>
      <c r="F266" s="230">
        <v>520.7833333333333</v>
      </c>
      <c r="G266" s="230">
        <v>512.51666666666665</v>
      </c>
      <c r="H266" s="230">
        <v>538.41666666666674</v>
      </c>
      <c r="I266" s="230">
        <v>546.68333333333339</v>
      </c>
      <c r="J266" s="230">
        <v>551.36666666666679</v>
      </c>
      <c r="K266" s="229">
        <v>542</v>
      </c>
      <c r="L266" s="229">
        <v>529.04999999999995</v>
      </c>
      <c r="M266" s="229">
        <v>60.765120000000003</v>
      </c>
      <c r="N266" s="1"/>
      <c r="O266" s="1"/>
    </row>
    <row r="267" spans="1:15" ht="12.75" customHeight="1">
      <c r="A267" s="30">
        <v>257</v>
      </c>
      <c r="B267" s="215" t="s">
        <v>140</v>
      </c>
      <c r="C267" s="229">
        <v>486.05</v>
      </c>
      <c r="D267" s="230">
        <v>488.84999999999997</v>
      </c>
      <c r="E267" s="230">
        <v>482.19999999999993</v>
      </c>
      <c r="F267" s="230">
        <v>478.34999999999997</v>
      </c>
      <c r="G267" s="230">
        <v>471.69999999999993</v>
      </c>
      <c r="H267" s="230">
        <v>492.69999999999993</v>
      </c>
      <c r="I267" s="230">
        <v>499.34999999999991</v>
      </c>
      <c r="J267" s="230">
        <v>503.19999999999993</v>
      </c>
      <c r="K267" s="229">
        <v>495.5</v>
      </c>
      <c r="L267" s="229">
        <v>485</v>
      </c>
      <c r="M267" s="229">
        <v>9.5449300000000008</v>
      </c>
      <c r="N267" s="1"/>
      <c r="O267" s="1"/>
    </row>
    <row r="268" spans="1:15" ht="12.75" customHeight="1">
      <c r="A268" s="30">
        <v>258</v>
      </c>
      <c r="B268" s="215" t="s">
        <v>774</v>
      </c>
      <c r="C268" s="229">
        <v>427.4</v>
      </c>
      <c r="D268" s="230">
        <v>426.13333333333338</v>
      </c>
      <c r="E268" s="230">
        <v>423.26666666666677</v>
      </c>
      <c r="F268" s="230">
        <v>419.13333333333338</v>
      </c>
      <c r="G268" s="230">
        <v>416.26666666666677</v>
      </c>
      <c r="H268" s="230">
        <v>430.26666666666677</v>
      </c>
      <c r="I268" s="230">
        <v>433.13333333333344</v>
      </c>
      <c r="J268" s="230">
        <v>437.26666666666677</v>
      </c>
      <c r="K268" s="229">
        <v>429</v>
      </c>
      <c r="L268" s="229">
        <v>422</v>
      </c>
      <c r="M268" s="229">
        <v>4.7061000000000002</v>
      </c>
      <c r="N268" s="1"/>
      <c r="O268" s="1"/>
    </row>
    <row r="269" spans="1:15" ht="12.75" customHeight="1">
      <c r="A269" s="30">
        <v>259</v>
      </c>
      <c r="B269" s="215" t="s">
        <v>775</v>
      </c>
      <c r="C269" s="229">
        <v>357.1</v>
      </c>
      <c r="D269" s="230">
        <v>355.9666666666667</v>
      </c>
      <c r="E269" s="230">
        <v>354.03333333333342</v>
      </c>
      <c r="F269" s="230">
        <v>350.9666666666667</v>
      </c>
      <c r="G269" s="230">
        <v>349.03333333333342</v>
      </c>
      <c r="H269" s="230">
        <v>359.03333333333342</v>
      </c>
      <c r="I269" s="230">
        <v>360.9666666666667</v>
      </c>
      <c r="J269" s="230">
        <v>364.03333333333342</v>
      </c>
      <c r="K269" s="229">
        <v>357.9</v>
      </c>
      <c r="L269" s="229">
        <v>352.9</v>
      </c>
      <c r="M269" s="229">
        <v>1.3814599999999999</v>
      </c>
      <c r="N269" s="1"/>
      <c r="O269" s="1"/>
    </row>
    <row r="270" spans="1:15" ht="12.75" customHeight="1">
      <c r="A270" s="30">
        <v>260</v>
      </c>
      <c r="B270" s="215" t="s">
        <v>397</v>
      </c>
      <c r="C270" s="229">
        <v>723.75</v>
      </c>
      <c r="D270" s="230">
        <v>724.5333333333333</v>
      </c>
      <c r="E270" s="230">
        <v>714.61666666666656</v>
      </c>
      <c r="F270" s="230">
        <v>705.48333333333323</v>
      </c>
      <c r="G270" s="230">
        <v>695.56666666666649</v>
      </c>
      <c r="H270" s="230">
        <v>733.66666666666663</v>
      </c>
      <c r="I270" s="230">
        <v>743.58333333333337</v>
      </c>
      <c r="J270" s="230">
        <v>752.7166666666667</v>
      </c>
      <c r="K270" s="229">
        <v>734.45</v>
      </c>
      <c r="L270" s="229">
        <v>715.4</v>
      </c>
      <c r="M270" s="229">
        <v>1.8734200000000001</v>
      </c>
      <c r="N270" s="1"/>
      <c r="O270" s="1"/>
    </row>
    <row r="271" spans="1:15" ht="12.75" customHeight="1">
      <c r="A271" s="30">
        <v>261</v>
      </c>
      <c r="B271" s="215" t="s">
        <v>398</v>
      </c>
      <c r="C271" s="229">
        <v>202.2</v>
      </c>
      <c r="D271" s="230">
        <v>203.55000000000004</v>
      </c>
      <c r="E271" s="230">
        <v>199.70000000000007</v>
      </c>
      <c r="F271" s="230">
        <v>197.20000000000005</v>
      </c>
      <c r="G271" s="230">
        <v>193.35000000000008</v>
      </c>
      <c r="H271" s="230">
        <v>206.05000000000007</v>
      </c>
      <c r="I271" s="230">
        <v>209.90000000000003</v>
      </c>
      <c r="J271" s="230">
        <v>212.40000000000006</v>
      </c>
      <c r="K271" s="229">
        <v>207.4</v>
      </c>
      <c r="L271" s="229">
        <v>201.05</v>
      </c>
      <c r="M271" s="229">
        <v>2.2618999999999998</v>
      </c>
      <c r="N271" s="1"/>
      <c r="O271" s="1"/>
    </row>
    <row r="272" spans="1:15" ht="12.75" customHeight="1">
      <c r="A272" s="30">
        <v>262</v>
      </c>
      <c r="B272" s="215" t="s">
        <v>399</v>
      </c>
      <c r="C272" s="229">
        <v>624.6</v>
      </c>
      <c r="D272" s="230">
        <v>622.35</v>
      </c>
      <c r="E272" s="230">
        <v>609.80000000000007</v>
      </c>
      <c r="F272" s="230">
        <v>595</v>
      </c>
      <c r="G272" s="230">
        <v>582.45000000000005</v>
      </c>
      <c r="H272" s="230">
        <v>637.15000000000009</v>
      </c>
      <c r="I272" s="230">
        <v>649.70000000000005</v>
      </c>
      <c r="J272" s="230">
        <v>664.50000000000011</v>
      </c>
      <c r="K272" s="229">
        <v>634.9</v>
      </c>
      <c r="L272" s="229">
        <v>607.54999999999995</v>
      </c>
      <c r="M272" s="229">
        <v>9.94665</v>
      </c>
      <c r="N272" s="1"/>
      <c r="O272" s="1"/>
    </row>
    <row r="273" spans="1:15" ht="12.75" customHeight="1">
      <c r="A273" s="30">
        <v>263</v>
      </c>
      <c r="B273" s="215" t="s">
        <v>400</v>
      </c>
      <c r="C273" s="229">
        <v>2131.5</v>
      </c>
      <c r="D273" s="230">
        <v>2145</v>
      </c>
      <c r="E273" s="230">
        <v>2106.5500000000002</v>
      </c>
      <c r="F273" s="230">
        <v>2081.6000000000004</v>
      </c>
      <c r="G273" s="230">
        <v>2043.1500000000005</v>
      </c>
      <c r="H273" s="230">
        <v>2169.9499999999998</v>
      </c>
      <c r="I273" s="230">
        <v>2208.3999999999996</v>
      </c>
      <c r="J273" s="230">
        <v>2233.3499999999995</v>
      </c>
      <c r="K273" s="229">
        <v>2183.4499999999998</v>
      </c>
      <c r="L273" s="229">
        <v>2120.0500000000002</v>
      </c>
      <c r="M273" s="229">
        <v>1.0609500000000001</v>
      </c>
      <c r="N273" s="1"/>
      <c r="O273" s="1"/>
    </row>
    <row r="274" spans="1:15" ht="12.75" customHeight="1">
      <c r="A274" s="30">
        <v>264</v>
      </c>
      <c r="B274" s="215" t="s">
        <v>401</v>
      </c>
      <c r="C274" s="229">
        <v>238.15</v>
      </c>
      <c r="D274" s="230">
        <v>240.31666666666669</v>
      </c>
      <c r="E274" s="230">
        <v>234.98333333333338</v>
      </c>
      <c r="F274" s="230">
        <v>231.81666666666669</v>
      </c>
      <c r="G274" s="230">
        <v>226.48333333333338</v>
      </c>
      <c r="H274" s="230">
        <v>243.48333333333338</v>
      </c>
      <c r="I274" s="230">
        <v>248.81666666666669</v>
      </c>
      <c r="J274" s="230">
        <v>251.98333333333338</v>
      </c>
      <c r="K274" s="229">
        <v>245.65</v>
      </c>
      <c r="L274" s="229">
        <v>237.15</v>
      </c>
      <c r="M274" s="229">
        <v>5.4439000000000002</v>
      </c>
      <c r="N274" s="1"/>
      <c r="O274" s="1"/>
    </row>
    <row r="275" spans="1:15" ht="12.75" customHeight="1">
      <c r="A275" s="30">
        <v>265</v>
      </c>
      <c r="B275" s="215" t="s">
        <v>402</v>
      </c>
      <c r="C275" s="229">
        <v>1129.1500000000001</v>
      </c>
      <c r="D275" s="230">
        <v>1133.3166666666666</v>
      </c>
      <c r="E275" s="230">
        <v>1116.8333333333333</v>
      </c>
      <c r="F275" s="230">
        <v>1104.5166666666667</v>
      </c>
      <c r="G275" s="230">
        <v>1088.0333333333333</v>
      </c>
      <c r="H275" s="230">
        <v>1145.6333333333332</v>
      </c>
      <c r="I275" s="230">
        <v>1162.1166666666668</v>
      </c>
      <c r="J275" s="230">
        <v>1174.4333333333332</v>
      </c>
      <c r="K275" s="229">
        <v>1149.8</v>
      </c>
      <c r="L275" s="229">
        <v>1121</v>
      </c>
      <c r="M275" s="229">
        <v>10.043430000000001</v>
      </c>
      <c r="N275" s="1"/>
      <c r="O275" s="1"/>
    </row>
    <row r="276" spans="1:15" ht="12.75" customHeight="1">
      <c r="A276" s="30">
        <v>266</v>
      </c>
      <c r="B276" s="215" t="s">
        <v>403</v>
      </c>
      <c r="C276" s="229">
        <v>359.75</v>
      </c>
      <c r="D276" s="230">
        <v>360.08333333333331</v>
      </c>
      <c r="E276" s="230">
        <v>354.66666666666663</v>
      </c>
      <c r="F276" s="230">
        <v>349.58333333333331</v>
      </c>
      <c r="G276" s="230">
        <v>344.16666666666663</v>
      </c>
      <c r="H276" s="230">
        <v>365.16666666666663</v>
      </c>
      <c r="I276" s="230">
        <v>370.58333333333326</v>
      </c>
      <c r="J276" s="230">
        <v>375.66666666666663</v>
      </c>
      <c r="K276" s="229">
        <v>365.5</v>
      </c>
      <c r="L276" s="229">
        <v>355</v>
      </c>
      <c r="M276" s="229">
        <v>4.1633399999999998</v>
      </c>
      <c r="N276" s="1"/>
      <c r="O276" s="1"/>
    </row>
    <row r="277" spans="1:15" ht="12.75" customHeight="1">
      <c r="A277" s="30">
        <v>267</v>
      </c>
      <c r="B277" s="215" t="s">
        <v>404</v>
      </c>
      <c r="C277" s="229">
        <v>1282.0999999999999</v>
      </c>
      <c r="D277" s="230">
        <v>1279.3833333333332</v>
      </c>
      <c r="E277" s="230">
        <v>1254.7666666666664</v>
      </c>
      <c r="F277" s="230">
        <v>1227.4333333333332</v>
      </c>
      <c r="G277" s="230">
        <v>1202.8166666666664</v>
      </c>
      <c r="H277" s="230">
        <v>1306.7166666666665</v>
      </c>
      <c r="I277" s="230">
        <v>1331.3333333333333</v>
      </c>
      <c r="J277" s="230">
        <v>1358.6666666666665</v>
      </c>
      <c r="K277" s="229">
        <v>1304</v>
      </c>
      <c r="L277" s="229">
        <v>1252.05</v>
      </c>
      <c r="M277" s="229">
        <v>3.7085599999999999</v>
      </c>
      <c r="N277" s="1"/>
      <c r="O277" s="1"/>
    </row>
    <row r="278" spans="1:15" ht="12.75" customHeight="1">
      <c r="A278" s="30">
        <v>268</v>
      </c>
      <c r="B278" s="215" t="s">
        <v>405</v>
      </c>
      <c r="C278" s="229" t="e">
        <v>#N/A</v>
      </c>
      <c r="D278" s="230" t="e">
        <v>#N/A</v>
      </c>
      <c r="E278" s="230" t="e">
        <v>#N/A</v>
      </c>
      <c r="F278" s="230" t="e">
        <v>#N/A</v>
      </c>
      <c r="G278" s="230" t="e">
        <v>#N/A</v>
      </c>
      <c r="H278" s="230" t="e">
        <v>#N/A</v>
      </c>
      <c r="I278" s="230" t="e">
        <v>#N/A</v>
      </c>
      <c r="J278" s="230" t="e">
        <v>#N/A</v>
      </c>
      <c r="K278" s="229" t="e">
        <v>#N/A</v>
      </c>
      <c r="L278" s="229" t="e">
        <v>#N/A</v>
      </c>
      <c r="M278" s="229" t="e">
        <v>#N/A</v>
      </c>
      <c r="N278" s="1"/>
      <c r="O278" s="1"/>
    </row>
    <row r="279" spans="1:15" ht="12.75" customHeight="1">
      <c r="A279" s="30">
        <v>269</v>
      </c>
      <c r="B279" s="215" t="s">
        <v>776</v>
      </c>
      <c r="C279" s="229">
        <v>111.85</v>
      </c>
      <c r="D279" s="230">
        <v>112.01666666666667</v>
      </c>
      <c r="E279" s="230">
        <v>110.38333333333333</v>
      </c>
      <c r="F279" s="230">
        <v>108.91666666666666</v>
      </c>
      <c r="G279" s="230">
        <v>107.28333333333332</v>
      </c>
      <c r="H279" s="230">
        <v>113.48333333333333</v>
      </c>
      <c r="I279" s="230">
        <v>115.11666666666669</v>
      </c>
      <c r="J279" s="230">
        <v>116.58333333333334</v>
      </c>
      <c r="K279" s="229">
        <v>113.65</v>
      </c>
      <c r="L279" s="229">
        <v>110.55</v>
      </c>
      <c r="M279" s="229">
        <v>39.503149999999998</v>
      </c>
      <c r="N279" s="1"/>
      <c r="O279" s="1"/>
    </row>
    <row r="280" spans="1:15" ht="12.75" customHeight="1">
      <c r="A280" s="30">
        <v>270</v>
      </c>
      <c r="B280" s="215" t="s">
        <v>406</v>
      </c>
      <c r="C280" s="229">
        <v>430.2</v>
      </c>
      <c r="D280" s="230">
        <v>432.9666666666667</v>
      </c>
      <c r="E280" s="230">
        <v>426.23333333333341</v>
      </c>
      <c r="F280" s="230">
        <v>422.26666666666671</v>
      </c>
      <c r="G280" s="230">
        <v>415.53333333333342</v>
      </c>
      <c r="H280" s="230">
        <v>436.93333333333339</v>
      </c>
      <c r="I280" s="230">
        <v>443.66666666666674</v>
      </c>
      <c r="J280" s="230">
        <v>447.63333333333338</v>
      </c>
      <c r="K280" s="229">
        <v>439.7</v>
      </c>
      <c r="L280" s="229">
        <v>429</v>
      </c>
      <c r="M280" s="229">
        <v>1.45044</v>
      </c>
      <c r="N280" s="1"/>
      <c r="O280" s="1"/>
    </row>
    <row r="281" spans="1:15" ht="12.75" customHeight="1">
      <c r="A281" s="30">
        <v>271</v>
      </c>
      <c r="B281" s="215" t="s">
        <v>407</v>
      </c>
      <c r="C281" s="229">
        <v>110.7</v>
      </c>
      <c r="D281" s="230">
        <v>109.68333333333334</v>
      </c>
      <c r="E281" s="230">
        <v>107.81666666666668</v>
      </c>
      <c r="F281" s="230">
        <v>104.93333333333334</v>
      </c>
      <c r="G281" s="230">
        <v>103.06666666666668</v>
      </c>
      <c r="H281" s="230">
        <v>112.56666666666668</v>
      </c>
      <c r="I281" s="230">
        <v>114.43333333333335</v>
      </c>
      <c r="J281" s="230">
        <v>117.31666666666668</v>
      </c>
      <c r="K281" s="229">
        <v>111.55</v>
      </c>
      <c r="L281" s="229">
        <v>106.8</v>
      </c>
      <c r="M281" s="229">
        <v>72.709630000000004</v>
      </c>
      <c r="N281" s="1"/>
      <c r="O281" s="1"/>
    </row>
    <row r="282" spans="1:15" ht="12.75" customHeight="1">
      <c r="A282" s="30">
        <v>272</v>
      </c>
      <c r="B282" s="215" t="s">
        <v>408</v>
      </c>
      <c r="C282" s="229">
        <v>528.5</v>
      </c>
      <c r="D282" s="230">
        <v>529.73333333333335</v>
      </c>
      <c r="E282" s="230">
        <v>525.06666666666672</v>
      </c>
      <c r="F282" s="230">
        <v>521.63333333333333</v>
      </c>
      <c r="G282" s="230">
        <v>516.9666666666667</v>
      </c>
      <c r="H282" s="230">
        <v>533.16666666666674</v>
      </c>
      <c r="I282" s="230">
        <v>537.83333333333326</v>
      </c>
      <c r="J282" s="230">
        <v>541.26666666666677</v>
      </c>
      <c r="K282" s="229">
        <v>534.4</v>
      </c>
      <c r="L282" s="229">
        <v>526.29999999999995</v>
      </c>
      <c r="M282" s="229">
        <v>2.3227099999999998</v>
      </c>
      <c r="N282" s="1"/>
      <c r="O282" s="1"/>
    </row>
    <row r="283" spans="1:15" ht="12.75" customHeight="1">
      <c r="A283" s="30">
        <v>273</v>
      </c>
      <c r="B283" s="215" t="s">
        <v>141</v>
      </c>
      <c r="C283" s="229">
        <v>1886.5</v>
      </c>
      <c r="D283" s="230">
        <v>1900.9833333333333</v>
      </c>
      <c r="E283" s="230">
        <v>1865.0666666666666</v>
      </c>
      <c r="F283" s="230">
        <v>1843.6333333333332</v>
      </c>
      <c r="G283" s="230">
        <v>1807.7166666666665</v>
      </c>
      <c r="H283" s="230">
        <v>1922.4166666666667</v>
      </c>
      <c r="I283" s="230">
        <v>1958.3333333333333</v>
      </c>
      <c r="J283" s="230">
        <v>1979.7666666666669</v>
      </c>
      <c r="K283" s="229">
        <v>1936.9</v>
      </c>
      <c r="L283" s="229">
        <v>1879.55</v>
      </c>
      <c r="M283" s="229">
        <v>54.916139999999999</v>
      </c>
      <c r="N283" s="1"/>
      <c r="O283" s="1"/>
    </row>
    <row r="284" spans="1:15" ht="12.75" customHeight="1">
      <c r="A284" s="30">
        <v>274</v>
      </c>
      <c r="B284" s="215" t="s">
        <v>761</v>
      </c>
      <c r="C284" s="229">
        <v>1566.6</v>
      </c>
      <c r="D284" s="230">
        <v>1576.1499999999999</v>
      </c>
      <c r="E284" s="230">
        <v>1543.4499999999998</v>
      </c>
      <c r="F284" s="230">
        <v>1520.3</v>
      </c>
      <c r="G284" s="230">
        <v>1487.6</v>
      </c>
      <c r="H284" s="230">
        <v>1599.2999999999997</v>
      </c>
      <c r="I284" s="230">
        <v>1632</v>
      </c>
      <c r="J284" s="230">
        <v>1655.1499999999996</v>
      </c>
      <c r="K284" s="229">
        <v>1608.85</v>
      </c>
      <c r="L284" s="229">
        <v>1553</v>
      </c>
      <c r="M284" s="229">
        <v>0.23713999999999999</v>
      </c>
      <c r="N284" s="1"/>
      <c r="O284" s="1"/>
    </row>
    <row r="285" spans="1:15" ht="12.75" customHeight="1">
      <c r="A285" s="30">
        <v>275</v>
      </c>
      <c r="B285" s="215" t="s">
        <v>142</v>
      </c>
      <c r="C285" s="229">
        <v>105.65</v>
      </c>
      <c r="D285" s="230">
        <v>106.13333333333333</v>
      </c>
      <c r="E285" s="230">
        <v>103.96666666666665</v>
      </c>
      <c r="F285" s="230">
        <v>102.28333333333333</v>
      </c>
      <c r="G285" s="230">
        <v>100.11666666666666</v>
      </c>
      <c r="H285" s="230">
        <v>107.81666666666665</v>
      </c>
      <c r="I285" s="230">
        <v>109.98333333333333</v>
      </c>
      <c r="J285" s="230">
        <v>111.66666666666664</v>
      </c>
      <c r="K285" s="229">
        <v>108.3</v>
      </c>
      <c r="L285" s="229">
        <v>104.45</v>
      </c>
      <c r="M285" s="229">
        <v>71.981639999999999</v>
      </c>
      <c r="N285" s="1"/>
      <c r="O285" s="1"/>
    </row>
    <row r="286" spans="1:15" ht="12.75" customHeight="1">
      <c r="A286" s="30">
        <v>276</v>
      </c>
      <c r="B286" s="215" t="s">
        <v>146</v>
      </c>
      <c r="C286" s="229">
        <v>3829.1</v>
      </c>
      <c r="D286" s="230">
        <v>3844.75</v>
      </c>
      <c r="E286" s="230">
        <v>3800.5</v>
      </c>
      <c r="F286" s="230">
        <v>3771.9</v>
      </c>
      <c r="G286" s="230">
        <v>3727.65</v>
      </c>
      <c r="H286" s="230">
        <v>3873.35</v>
      </c>
      <c r="I286" s="230">
        <v>3917.6</v>
      </c>
      <c r="J286" s="230">
        <v>3946.2</v>
      </c>
      <c r="K286" s="229">
        <v>3889</v>
      </c>
      <c r="L286" s="229">
        <v>3816.15</v>
      </c>
      <c r="M286" s="229">
        <v>1.03976</v>
      </c>
      <c r="N286" s="1"/>
      <c r="O286" s="1"/>
    </row>
    <row r="287" spans="1:15" ht="12.75" customHeight="1">
      <c r="A287" s="30">
        <v>277</v>
      </c>
      <c r="B287" s="215" t="s">
        <v>144</v>
      </c>
      <c r="C287" s="229">
        <v>372</v>
      </c>
      <c r="D287" s="230">
        <v>374.5</v>
      </c>
      <c r="E287" s="230">
        <v>368.5</v>
      </c>
      <c r="F287" s="230">
        <v>365</v>
      </c>
      <c r="G287" s="230">
        <v>359</v>
      </c>
      <c r="H287" s="230">
        <v>378</v>
      </c>
      <c r="I287" s="230">
        <v>384</v>
      </c>
      <c r="J287" s="230">
        <v>387.5</v>
      </c>
      <c r="K287" s="229">
        <v>380.5</v>
      </c>
      <c r="L287" s="229">
        <v>371</v>
      </c>
      <c r="M287" s="229">
        <v>17.207719999999998</v>
      </c>
      <c r="N287" s="1"/>
      <c r="O287" s="1"/>
    </row>
    <row r="288" spans="1:15" ht="12.75" customHeight="1">
      <c r="A288" s="30">
        <v>278</v>
      </c>
      <c r="B288" s="215" t="s">
        <v>862</v>
      </c>
      <c r="C288" s="229">
        <v>4805.2</v>
      </c>
      <c r="D288" s="230">
        <v>4833.1000000000004</v>
      </c>
      <c r="E288" s="230">
        <v>4769.2000000000007</v>
      </c>
      <c r="F288" s="230">
        <v>4733.2000000000007</v>
      </c>
      <c r="G288" s="230">
        <v>4669.3000000000011</v>
      </c>
      <c r="H288" s="230">
        <v>4869.1000000000004</v>
      </c>
      <c r="I288" s="230">
        <v>4933</v>
      </c>
      <c r="J288" s="230">
        <v>4969</v>
      </c>
      <c r="K288" s="229">
        <v>4897</v>
      </c>
      <c r="L288" s="229">
        <v>4797.1000000000004</v>
      </c>
      <c r="M288" s="229">
        <v>4.1530399999999998</v>
      </c>
      <c r="N288" s="1"/>
      <c r="O288" s="1"/>
    </row>
    <row r="289" spans="1:15" ht="12.75" customHeight="1">
      <c r="A289" s="30">
        <v>279</v>
      </c>
      <c r="B289" s="215" t="s">
        <v>409</v>
      </c>
      <c r="C289" s="229">
        <v>12163.7</v>
      </c>
      <c r="D289" s="230">
        <v>12072.933333333334</v>
      </c>
      <c r="E289" s="230">
        <v>11860.916666666668</v>
      </c>
      <c r="F289" s="230">
        <v>11558.133333333333</v>
      </c>
      <c r="G289" s="230">
        <v>11346.116666666667</v>
      </c>
      <c r="H289" s="230">
        <v>12375.716666666669</v>
      </c>
      <c r="I289" s="230">
        <v>12587.733333333335</v>
      </c>
      <c r="J289" s="230">
        <v>12890.51666666667</v>
      </c>
      <c r="K289" s="229">
        <v>12284.95</v>
      </c>
      <c r="L289" s="229">
        <v>11770.15</v>
      </c>
      <c r="M289" s="229">
        <v>0.18690000000000001</v>
      </c>
      <c r="N289" s="1"/>
      <c r="O289" s="1"/>
    </row>
    <row r="290" spans="1:15" ht="12.75" customHeight="1">
      <c r="A290" s="30">
        <v>280</v>
      </c>
      <c r="B290" s="215" t="s">
        <v>145</v>
      </c>
      <c r="C290" s="229">
        <v>2340.3000000000002</v>
      </c>
      <c r="D290" s="230">
        <v>2332.7000000000003</v>
      </c>
      <c r="E290" s="230">
        <v>2320.3500000000004</v>
      </c>
      <c r="F290" s="230">
        <v>2300.4</v>
      </c>
      <c r="G290" s="230">
        <v>2288.0500000000002</v>
      </c>
      <c r="H290" s="230">
        <v>2352.6500000000005</v>
      </c>
      <c r="I290" s="230">
        <v>2365</v>
      </c>
      <c r="J290" s="230">
        <v>2384.9500000000007</v>
      </c>
      <c r="K290" s="229">
        <v>2345.0500000000002</v>
      </c>
      <c r="L290" s="229">
        <v>2312.75</v>
      </c>
      <c r="M290" s="229">
        <v>25.569949999999999</v>
      </c>
      <c r="N290" s="1"/>
      <c r="O290" s="1"/>
    </row>
    <row r="291" spans="1:15" ht="12.75" customHeight="1">
      <c r="A291" s="30">
        <v>281</v>
      </c>
      <c r="B291" s="215" t="s">
        <v>816</v>
      </c>
      <c r="C291" s="229">
        <v>337.75</v>
      </c>
      <c r="D291" s="230">
        <v>340.75</v>
      </c>
      <c r="E291" s="230">
        <v>334</v>
      </c>
      <c r="F291" s="230">
        <v>330.25</v>
      </c>
      <c r="G291" s="230">
        <v>323.5</v>
      </c>
      <c r="H291" s="230">
        <v>344.5</v>
      </c>
      <c r="I291" s="230">
        <v>351.25</v>
      </c>
      <c r="J291" s="230">
        <v>355</v>
      </c>
      <c r="K291" s="229">
        <v>347.5</v>
      </c>
      <c r="L291" s="229">
        <v>337</v>
      </c>
      <c r="M291" s="229">
        <v>3.36382</v>
      </c>
      <c r="N291" s="1"/>
      <c r="O291" s="1"/>
    </row>
    <row r="292" spans="1:15" ht="12.75" customHeight="1">
      <c r="A292" s="30">
        <v>282</v>
      </c>
      <c r="B292" s="215" t="s">
        <v>262</v>
      </c>
      <c r="C292" s="229">
        <v>347.15</v>
      </c>
      <c r="D292" s="230">
        <v>347.51666666666665</v>
      </c>
      <c r="E292" s="230">
        <v>342.88333333333333</v>
      </c>
      <c r="F292" s="230">
        <v>338.61666666666667</v>
      </c>
      <c r="G292" s="230">
        <v>333.98333333333335</v>
      </c>
      <c r="H292" s="230">
        <v>351.7833333333333</v>
      </c>
      <c r="I292" s="230">
        <v>356.41666666666663</v>
      </c>
      <c r="J292" s="230">
        <v>360.68333333333328</v>
      </c>
      <c r="K292" s="229">
        <v>352.15</v>
      </c>
      <c r="L292" s="229">
        <v>343.25</v>
      </c>
      <c r="M292" s="229">
        <v>25.181740000000001</v>
      </c>
      <c r="N292" s="1"/>
      <c r="O292" s="1"/>
    </row>
    <row r="293" spans="1:15" ht="12.75" customHeight="1">
      <c r="A293" s="30">
        <v>283</v>
      </c>
      <c r="B293" s="215" t="s">
        <v>778</v>
      </c>
      <c r="C293" s="229">
        <v>268</v>
      </c>
      <c r="D293" s="230">
        <v>269.45</v>
      </c>
      <c r="E293" s="230">
        <v>265.34999999999997</v>
      </c>
      <c r="F293" s="230">
        <v>262.7</v>
      </c>
      <c r="G293" s="230">
        <v>258.59999999999997</v>
      </c>
      <c r="H293" s="230">
        <v>272.09999999999997</v>
      </c>
      <c r="I293" s="230">
        <v>276.2</v>
      </c>
      <c r="J293" s="230">
        <v>278.84999999999997</v>
      </c>
      <c r="K293" s="229">
        <v>273.55</v>
      </c>
      <c r="L293" s="229">
        <v>266.8</v>
      </c>
      <c r="M293" s="229">
        <v>4.2353899999999998</v>
      </c>
      <c r="N293" s="1"/>
      <c r="O293" s="1"/>
    </row>
    <row r="294" spans="1:15" ht="12.75" customHeight="1">
      <c r="A294" s="30">
        <v>284</v>
      </c>
      <c r="B294" s="215" t="s">
        <v>868</v>
      </c>
      <c r="C294" s="229">
        <v>93.25</v>
      </c>
      <c r="D294" s="230">
        <v>93.616666666666674</v>
      </c>
      <c r="E294" s="230">
        <v>92.533333333333346</v>
      </c>
      <c r="F294" s="230">
        <v>91.816666666666677</v>
      </c>
      <c r="G294" s="230">
        <v>90.733333333333348</v>
      </c>
      <c r="H294" s="230">
        <v>94.333333333333343</v>
      </c>
      <c r="I294" s="230">
        <v>95.416666666666657</v>
      </c>
      <c r="J294" s="230">
        <v>96.13333333333334</v>
      </c>
      <c r="K294" s="229">
        <v>94.7</v>
      </c>
      <c r="L294" s="229">
        <v>92.9</v>
      </c>
      <c r="M294" s="229">
        <v>50.690890000000003</v>
      </c>
      <c r="N294" s="1"/>
      <c r="O294" s="1"/>
    </row>
    <row r="295" spans="1:15" ht="12.75" customHeight="1">
      <c r="A295" s="30">
        <v>285</v>
      </c>
      <c r="B295" s="215" t="s">
        <v>842</v>
      </c>
      <c r="C295" s="229">
        <v>603.4</v>
      </c>
      <c r="D295" s="230">
        <v>605.36666666666667</v>
      </c>
      <c r="E295" s="230">
        <v>600.33333333333337</v>
      </c>
      <c r="F295" s="230">
        <v>597.26666666666665</v>
      </c>
      <c r="G295" s="230">
        <v>592.23333333333335</v>
      </c>
      <c r="H295" s="230">
        <v>608.43333333333339</v>
      </c>
      <c r="I295" s="230">
        <v>613.4666666666667</v>
      </c>
      <c r="J295" s="230">
        <v>616.53333333333342</v>
      </c>
      <c r="K295" s="229">
        <v>610.4</v>
      </c>
      <c r="L295" s="229">
        <v>602.29999999999995</v>
      </c>
      <c r="M295" s="229">
        <v>14.24334</v>
      </c>
      <c r="N295" s="1"/>
      <c r="O295" s="1"/>
    </row>
    <row r="296" spans="1:15" ht="12.75" customHeight="1">
      <c r="A296" s="30">
        <v>286</v>
      </c>
      <c r="B296" s="215" t="s">
        <v>410</v>
      </c>
      <c r="C296" s="229">
        <v>3957</v>
      </c>
      <c r="D296" s="230">
        <v>3954.3833333333332</v>
      </c>
      <c r="E296" s="230">
        <v>3930.7666666666664</v>
      </c>
      <c r="F296" s="230">
        <v>3904.5333333333333</v>
      </c>
      <c r="G296" s="230">
        <v>3880.9166666666665</v>
      </c>
      <c r="H296" s="230">
        <v>3980.6166666666663</v>
      </c>
      <c r="I296" s="230">
        <v>4004.2333333333331</v>
      </c>
      <c r="J296" s="230">
        <v>4030.4666666666662</v>
      </c>
      <c r="K296" s="229">
        <v>3978</v>
      </c>
      <c r="L296" s="229">
        <v>3928.15</v>
      </c>
      <c r="M296" s="229">
        <v>0.12329</v>
      </c>
      <c r="N296" s="1"/>
      <c r="O296" s="1"/>
    </row>
    <row r="297" spans="1:15" ht="12.75" customHeight="1">
      <c r="A297" s="30">
        <v>287</v>
      </c>
      <c r="B297" s="215" t="s">
        <v>147</v>
      </c>
      <c r="C297" s="229">
        <v>811.85</v>
      </c>
      <c r="D297" s="230">
        <v>814.25</v>
      </c>
      <c r="E297" s="230">
        <v>806.2</v>
      </c>
      <c r="F297" s="230">
        <v>800.55000000000007</v>
      </c>
      <c r="G297" s="230">
        <v>792.50000000000011</v>
      </c>
      <c r="H297" s="230">
        <v>819.9</v>
      </c>
      <c r="I297" s="230">
        <v>827.94999999999993</v>
      </c>
      <c r="J297" s="230">
        <v>833.59999999999991</v>
      </c>
      <c r="K297" s="229">
        <v>822.3</v>
      </c>
      <c r="L297" s="229">
        <v>808.6</v>
      </c>
      <c r="M297" s="229">
        <v>4.7330300000000003</v>
      </c>
      <c r="N297" s="1"/>
      <c r="O297" s="1"/>
    </row>
    <row r="298" spans="1:15" ht="12.75" customHeight="1">
      <c r="A298" s="30">
        <v>288</v>
      </c>
      <c r="B298" s="215" t="s">
        <v>411</v>
      </c>
      <c r="C298" s="229">
        <v>1499.45</v>
      </c>
      <c r="D298" s="230">
        <v>1508.8166666666666</v>
      </c>
      <c r="E298" s="230">
        <v>1485.6333333333332</v>
      </c>
      <c r="F298" s="230">
        <v>1471.8166666666666</v>
      </c>
      <c r="G298" s="230">
        <v>1448.6333333333332</v>
      </c>
      <c r="H298" s="230">
        <v>1522.6333333333332</v>
      </c>
      <c r="I298" s="230">
        <v>1545.8166666666666</v>
      </c>
      <c r="J298" s="230">
        <v>1559.6333333333332</v>
      </c>
      <c r="K298" s="229">
        <v>1532</v>
      </c>
      <c r="L298" s="229">
        <v>1495</v>
      </c>
      <c r="M298" s="229">
        <v>0.29764000000000002</v>
      </c>
      <c r="N298" s="1"/>
      <c r="O298" s="1"/>
    </row>
    <row r="299" spans="1:15" ht="12.75" customHeight="1">
      <c r="A299" s="30">
        <v>289</v>
      </c>
      <c r="B299" s="215" t="s">
        <v>412</v>
      </c>
      <c r="C299" s="229">
        <v>32.15</v>
      </c>
      <c r="D299" s="230">
        <v>32.116666666666667</v>
      </c>
      <c r="E299" s="230">
        <v>31.333333333333336</v>
      </c>
      <c r="F299" s="230">
        <v>30.516666666666669</v>
      </c>
      <c r="G299" s="230">
        <v>29.733333333333338</v>
      </c>
      <c r="H299" s="230">
        <v>32.933333333333337</v>
      </c>
      <c r="I299" s="230">
        <v>33.716666666666669</v>
      </c>
      <c r="J299" s="230">
        <v>34.533333333333331</v>
      </c>
      <c r="K299" s="229">
        <v>32.9</v>
      </c>
      <c r="L299" s="229">
        <v>31.3</v>
      </c>
      <c r="M299" s="229">
        <v>61.455120000000001</v>
      </c>
      <c r="N299" s="1"/>
      <c r="O299" s="1"/>
    </row>
    <row r="300" spans="1:15" ht="12.75" customHeight="1">
      <c r="A300" s="30">
        <v>290</v>
      </c>
      <c r="B300" s="215" t="s">
        <v>413</v>
      </c>
      <c r="C300" s="229">
        <v>159.44999999999999</v>
      </c>
      <c r="D300" s="230">
        <v>159.53333333333333</v>
      </c>
      <c r="E300" s="230">
        <v>157.36666666666667</v>
      </c>
      <c r="F300" s="230">
        <v>155.28333333333333</v>
      </c>
      <c r="G300" s="230">
        <v>153.11666666666667</v>
      </c>
      <c r="H300" s="230">
        <v>161.61666666666667</v>
      </c>
      <c r="I300" s="230">
        <v>163.78333333333336</v>
      </c>
      <c r="J300" s="230">
        <v>165.86666666666667</v>
      </c>
      <c r="K300" s="229">
        <v>161.69999999999999</v>
      </c>
      <c r="L300" s="229">
        <v>157.44999999999999</v>
      </c>
      <c r="M300" s="229">
        <v>1.60826</v>
      </c>
      <c r="N300" s="1"/>
      <c r="O300" s="1"/>
    </row>
    <row r="301" spans="1:15" ht="12.75" customHeight="1">
      <c r="A301" s="30">
        <v>291</v>
      </c>
      <c r="B301" s="215" t="s">
        <v>158</v>
      </c>
      <c r="C301" s="229">
        <v>97077.35</v>
      </c>
      <c r="D301" s="230">
        <v>97525.45</v>
      </c>
      <c r="E301" s="230">
        <v>96451.9</v>
      </c>
      <c r="F301" s="230">
        <v>95826.45</v>
      </c>
      <c r="G301" s="230">
        <v>94752.9</v>
      </c>
      <c r="H301" s="230">
        <v>98150.9</v>
      </c>
      <c r="I301" s="230">
        <v>99224.450000000012</v>
      </c>
      <c r="J301" s="230">
        <v>99849.9</v>
      </c>
      <c r="K301" s="229">
        <v>98599</v>
      </c>
      <c r="L301" s="229">
        <v>96900</v>
      </c>
      <c r="M301" s="229">
        <v>9.4109999999999999E-2</v>
      </c>
      <c r="N301" s="1"/>
      <c r="O301" s="1"/>
    </row>
    <row r="302" spans="1:15" ht="12.75" customHeight="1">
      <c r="A302" s="30">
        <v>292</v>
      </c>
      <c r="B302" s="215" t="s">
        <v>817</v>
      </c>
      <c r="C302" s="229">
        <v>1912.75</v>
      </c>
      <c r="D302" s="230">
        <v>1918.5166666666667</v>
      </c>
      <c r="E302" s="230">
        <v>1899.0333333333333</v>
      </c>
      <c r="F302" s="230">
        <v>1885.3166666666666</v>
      </c>
      <c r="G302" s="230">
        <v>1865.8333333333333</v>
      </c>
      <c r="H302" s="230">
        <v>1932.2333333333333</v>
      </c>
      <c r="I302" s="230">
        <v>1951.7166666666665</v>
      </c>
      <c r="J302" s="230">
        <v>1965.4333333333334</v>
      </c>
      <c r="K302" s="229">
        <v>1938</v>
      </c>
      <c r="L302" s="229">
        <v>1904.8</v>
      </c>
      <c r="M302" s="229">
        <v>1.2895399999999999</v>
      </c>
      <c r="N302" s="1"/>
      <c r="O302" s="1"/>
    </row>
    <row r="303" spans="1:15" ht="12.75" customHeight="1">
      <c r="A303" s="30">
        <v>293</v>
      </c>
      <c r="B303" s="215" t="s">
        <v>777</v>
      </c>
      <c r="C303" s="229">
        <v>580.15</v>
      </c>
      <c r="D303" s="230">
        <v>583.05000000000007</v>
      </c>
      <c r="E303" s="230">
        <v>573.10000000000014</v>
      </c>
      <c r="F303" s="230">
        <v>566.05000000000007</v>
      </c>
      <c r="G303" s="230">
        <v>556.10000000000014</v>
      </c>
      <c r="H303" s="230">
        <v>590.10000000000014</v>
      </c>
      <c r="I303" s="230">
        <v>600.05000000000018</v>
      </c>
      <c r="J303" s="230">
        <v>607.10000000000014</v>
      </c>
      <c r="K303" s="229">
        <v>593</v>
      </c>
      <c r="L303" s="229">
        <v>576</v>
      </c>
      <c r="M303" s="229">
        <v>25.344200000000001</v>
      </c>
      <c r="N303" s="1"/>
      <c r="O303" s="1"/>
    </row>
    <row r="304" spans="1:15" ht="12.75" customHeight="1">
      <c r="A304" s="30">
        <v>294</v>
      </c>
      <c r="B304" s="215" t="s">
        <v>156</v>
      </c>
      <c r="C304" s="229">
        <v>1029.8</v>
      </c>
      <c r="D304" s="230">
        <v>1032.0999999999999</v>
      </c>
      <c r="E304" s="230">
        <v>1021.7999999999997</v>
      </c>
      <c r="F304" s="230">
        <v>1013.7999999999997</v>
      </c>
      <c r="G304" s="230">
        <v>1003.4999999999995</v>
      </c>
      <c r="H304" s="230">
        <v>1040.0999999999999</v>
      </c>
      <c r="I304" s="230">
        <v>1050.4000000000001</v>
      </c>
      <c r="J304" s="230">
        <v>1058.4000000000001</v>
      </c>
      <c r="K304" s="229">
        <v>1042.4000000000001</v>
      </c>
      <c r="L304" s="229">
        <v>1024.0999999999999</v>
      </c>
      <c r="M304" s="229">
        <v>2.4624299999999999</v>
      </c>
      <c r="N304" s="1"/>
      <c r="O304" s="1"/>
    </row>
    <row r="305" spans="1:15" ht="12.75" customHeight="1">
      <c r="A305" s="30">
        <v>295</v>
      </c>
      <c r="B305" s="215" t="s">
        <v>149</v>
      </c>
      <c r="C305" s="229">
        <v>284.95</v>
      </c>
      <c r="D305" s="230">
        <v>287.08333333333331</v>
      </c>
      <c r="E305" s="230">
        <v>280.46666666666664</v>
      </c>
      <c r="F305" s="230">
        <v>275.98333333333335</v>
      </c>
      <c r="G305" s="230">
        <v>269.36666666666667</v>
      </c>
      <c r="H305" s="230">
        <v>291.56666666666661</v>
      </c>
      <c r="I305" s="230">
        <v>298.18333333333328</v>
      </c>
      <c r="J305" s="230">
        <v>302.66666666666657</v>
      </c>
      <c r="K305" s="229">
        <v>293.7</v>
      </c>
      <c r="L305" s="229">
        <v>282.60000000000002</v>
      </c>
      <c r="M305" s="229">
        <v>53.990099999999998</v>
      </c>
      <c r="N305" s="1"/>
      <c r="O305" s="1"/>
    </row>
    <row r="306" spans="1:15" ht="12.75" customHeight="1">
      <c r="A306" s="30">
        <v>296</v>
      </c>
      <c r="B306" s="215" t="s">
        <v>148</v>
      </c>
      <c r="C306" s="229">
        <v>1381.05</v>
      </c>
      <c r="D306" s="230">
        <v>1391.3666666666668</v>
      </c>
      <c r="E306" s="230">
        <v>1367.1833333333336</v>
      </c>
      <c r="F306" s="230">
        <v>1353.3166666666668</v>
      </c>
      <c r="G306" s="230">
        <v>1329.1333333333337</v>
      </c>
      <c r="H306" s="230">
        <v>1405.2333333333336</v>
      </c>
      <c r="I306" s="230">
        <v>1429.416666666667</v>
      </c>
      <c r="J306" s="230">
        <v>1443.2833333333335</v>
      </c>
      <c r="K306" s="229">
        <v>1415.55</v>
      </c>
      <c r="L306" s="229">
        <v>1377.5</v>
      </c>
      <c r="M306" s="229">
        <v>17.7623</v>
      </c>
      <c r="N306" s="1"/>
      <c r="O306" s="1"/>
    </row>
    <row r="307" spans="1:15" ht="12.75" customHeight="1">
      <c r="A307" s="30">
        <v>297</v>
      </c>
      <c r="B307" s="215" t="s">
        <v>414</v>
      </c>
      <c r="C307" s="229">
        <v>512.65</v>
      </c>
      <c r="D307" s="230">
        <v>509.11666666666662</v>
      </c>
      <c r="E307" s="230">
        <v>500.83333333333326</v>
      </c>
      <c r="F307" s="230">
        <v>489.01666666666665</v>
      </c>
      <c r="G307" s="230">
        <v>480.73333333333329</v>
      </c>
      <c r="H307" s="230">
        <v>520.93333333333317</v>
      </c>
      <c r="I307" s="230">
        <v>529.2166666666667</v>
      </c>
      <c r="J307" s="230">
        <v>541.03333333333319</v>
      </c>
      <c r="K307" s="229">
        <v>517.4</v>
      </c>
      <c r="L307" s="229">
        <v>497.3</v>
      </c>
      <c r="M307" s="229">
        <v>15.530900000000001</v>
      </c>
      <c r="N307" s="1"/>
      <c r="O307" s="1"/>
    </row>
    <row r="308" spans="1:15" ht="12.75" customHeight="1">
      <c r="A308" s="30">
        <v>298</v>
      </c>
      <c r="B308" s="215" t="s">
        <v>415</v>
      </c>
      <c r="C308" s="229">
        <v>295.60000000000002</v>
      </c>
      <c r="D308" s="230">
        <v>299.23333333333335</v>
      </c>
      <c r="E308" s="230">
        <v>291.36666666666667</v>
      </c>
      <c r="F308" s="230">
        <v>287.13333333333333</v>
      </c>
      <c r="G308" s="230">
        <v>279.26666666666665</v>
      </c>
      <c r="H308" s="230">
        <v>303.4666666666667</v>
      </c>
      <c r="I308" s="230">
        <v>311.33333333333337</v>
      </c>
      <c r="J308" s="230">
        <v>315.56666666666672</v>
      </c>
      <c r="K308" s="229">
        <v>307.10000000000002</v>
      </c>
      <c r="L308" s="229">
        <v>295</v>
      </c>
      <c r="M308" s="229">
        <v>2.8389000000000002</v>
      </c>
      <c r="N308" s="1"/>
      <c r="O308" s="1"/>
    </row>
    <row r="309" spans="1:15" ht="12.75" customHeight="1">
      <c r="A309" s="30">
        <v>299</v>
      </c>
      <c r="B309" s="215" t="s">
        <v>851</v>
      </c>
      <c r="C309" s="229">
        <v>465</v>
      </c>
      <c r="D309" s="230">
        <v>464.65000000000003</v>
      </c>
      <c r="E309" s="230">
        <v>459.35000000000008</v>
      </c>
      <c r="F309" s="230">
        <v>453.70000000000005</v>
      </c>
      <c r="G309" s="230">
        <v>448.40000000000009</v>
      </c>
      <c r="H309" s="230">
        <v>470.30000000000007</v>
      </c>
      <c r="I309" s="230">
        <v>475.6</v>
      </c>
      <c r="J309" s="230">
        <v>481.25000000000006</v>
      </c>
      <c r="K309" s="229">
        <v>469.95</v>
      </c>
      <c r="L309" s="229">
        <v>459</v>
      </c>
      <c r="M309" s="229">
        <v>2.6272899999999999</v>
      </c>
      <c r="N309" s="1"/>
      <c r="O309" s="1"/>
    </row>
    <row r="310" spans="1:15" ht="12.75" customHeight="1">
      <c r="A310" s="30">
        <v>300</v>
      </c>
      <c r="B310" s="215" t="s">
        <v>416</v>
      </c>
      <c r="C310" s="229">
        <v>359.6</v>
      </c>
      <c r="D310" s="230">
        <v>361.33333333333331</v>
      </c>
      <c r="E310" s="230">
        <v>357.06666666666661</v>
      </c>
      <c r="F310" s="230">
        <v>354.5333333333333</v>
      </c>
      <c r="G310" s="230">
        <v>350.26666666666659</v>
      </c>
      <c r="H310" s="230">
        <v>363.86666666666662</v>
      </c>
      <c r="I310" s="230">
        <v>368.13333333333338</v>
      </c>
      <c r="J310" s="230">
        <v>370.66666666666663</v>
      </c>
      <c r="K310" s="229">
        <v>365.6</v>
      </c>
      <c r="L310" s="229">
        <v>358.8</v>
      </c>
      <c r="M310" s="229">
        <v>1.1918899999999999</v>
      </c>
      <c r="N310" s="1"/>
      <c r="O310" s="1"/>
    </row>
    <row r="311" spans="1:15" ht="12.75" customHeight="1">
      <c r="A311" s="30">
        <v>301</v>
      </c>
      <c r="B311" s="215" t="s">
        <v>150</v>
      </c>
      <c r="C311" s="229">
        <v>112.55</v>
      </c>
      <c r="D311" s="230">
        <v>112.64999999999999</v>
      </c>
      <c r="E311" s="230">
        <v>111.09999999999998</v>
      </c>
      <c r="F311" s="230">
        <v>109.64999999999999</v>
      </c>
      <c r="G311" s="230">
        <v>108.09999999999998</v>
      </c>
      <c r="H311" s="230">
        <v>114.09999999999998</v>
      </c>
      <c r="I311" s="230">
        <v>115.64999999999999</v>
      </c>
      <c r="J311" s="230">
        <v>117.09999999999998</v>
      </c>
      <c r="K311" s="229">
        <v>114.2</v>
      </c>
      <c r="L311" s="229">
        <v>111.2</v>
      </c>
      <c r="M311" s="229">
        <v>200.19148999999999</v>
      </c>
      <c r="N311" s="1"/>
      <c r="O311" s="1"/>
    </row>
    <row r="312" spans="1:15" ht="12.75" customHeight="1">
      <c r="A312" s="30">
        <v>302</v>
      </c>
      <c r="B312" s="215" t="s">
        <v>417</v>
      </c>
      <c r="C312" s="229">
        <v>64.8</v>
      </c>
      <c r="D312" s="230">
        <v>65.25</v>
      </c>
      <c r="E312" s="230">
        <v>64.05</v>
      </c>
      <c r="F312" s="230">
        <v>63.3</v>
      </c>
      <c r="G312" s="230">
        <v>62.099999999999994</v>
      </c>
      <c r="H312" s="230">
        <v>66</v>
      </c>
      <c r="I312" s="230">
        <v>67.199999999999989</v>
      </c>
      <c r="J312" s="230">
        <v>67.95</v>
      </c>
      <c r="K312" s="229">
        <v>66.45</v>
      </c>
      <c r="L312" s="229">
        <v>64.5</v>
      </c>
      <c r="M312" s="229">
        <v>47.819650000000003</v>
      </c>
      <c r="N312" s="1"/>
      <c r="O312" s="1"/>
    </row>
    <row r="313" spans="1:15" ht="12.75" customHeight="1">
      <c r="A313" s="30">
        <v>303</v>
      </c>
      <c r="B313" s="215" t="s">
        <v>151</v>
      </c>
      <c r="C313" s="229">
        <v>545.45000000000005</v>
      </c>
      <c r="D313" s="230">
        <v>546.94999999999993</v>
      </c>
      <c r="E313" s="230">
        <v>542.49999999999989</v>
      </c>
      <c r="F313" s="230">
        <v>539.54999999999995</v>
      </c>
      <c r="G313" s="230">
        <v>535.09999999999991</v>
      </c>
      <c r="H313" s="230">
        <v>549.89999999999986</v>
      </c>
      <c r="I313" s="230">
        <v>554.34999999999991</v>
      </c>
      <c r="J313" s="230">
        <v>557.29999999999984</v>
      </c>
      <c r="K313" s="229">
        <v>551.4</v>
      </c>
      <c r="L313" s="229">
        <v>544</v>
      </c>
      <c r="M313" s="229">
        <v>7.7547899999999998</v>
      </c>
      <c r="N313" s="1"/>
      <c r="O313" s="1"/>
    </row>
    <row r="314" spans="1:15" ht="12.75" customHeight="1">
      <c r="A314" s="30">
        <v>304</v>
      </c>
      <c r="B314" s="215" t="s">
        <v>152</v>
      </c>
      <c r="C314" s="229">
        <v>9658.6</v>
      </c>
      <c r="D314" s="230">
        <v>9683.0333333333328</v>
      </c>
      <c r="E314" s="230">
        <v>9601.0666666666657</v>
      </c>
      <c r="F314" s="230">
        <v>9543.5333333333328</v>
      </c>
      <c r="G314" s="230">
        <v>9461.5666666666657</v>
      </c>
      <c r="H314" s="230">
        <v>9740.5666666666657</v>
      </c>
      <c r="I314" s="230">
        <v>9822.5333333333328</v>
      </c>
      <c r="J314" s="230">
        <v>9880.0666666666657</v>
      </c>
      <c r="K314" s="229">
        <v>9765</v>
      </c>
      <c r="L314" s="229">
        <v>9625.5</v>
      </c>
      <c r="M314" s="229">
        <v>2.73746</v>
      </c>
      <c r="N314" s="1"/>
      <c r="O314" s="1"/>
    </row>
    <row r="315" spans="1:15" ht="12.75" customHeight="1">
      <c r="A315" s="30">
        <v>305</v>
      </c>
      <c r="B315" s="215" t="s">
        <v>779</v>
      </c>
      <c r="C315" s="229">
        <v>1975.8</v>
      </c>
      <c r="D315" s="230">
        <v>1985.9000000000003</v>
      </c>
      <c r="E315" s="230">
        <v>1950.8000000000006</v>
      </c>
      <c r="F315" s="230">
        <v>1925.8000000000004</v>
      </c>
      <c r="G315" s="230">
        <v>1890.7000000000007</v>
      </c>
      <c r="H315" s="230">
        <v>2010.9000000000005</v>
      </c>
      <c r="I315" s="230">
        <v>2046.0000000000005</v>
      </c>
      <c r="J315" s="230">
        <v>2071.0000000000005</v>
      </c>
      <c r="K315" s="229">
        <v>2021</v>
      </c>
      <c r="L315" s="229">
        <v>1960.9</v>
      </c>
      <c r="M315" s="229">
        <v>0.79054999999999997</v>
      </c>
      <c r="N315" s="1"/>
      <c r="O315" s="1"/>
    </row>
    <row r="316" spans="1:15" ht="12.75" customHeight="1">
      <c r="A316" s="30">
        <v>306</v>
      </c>
      <c r="B316" s="215" t="s">
        <v>155</v>
      </c>
      <c r="C316" s="229">
        <v>703.75</v>
      </c>
      <c r="D316" s="230">
        <v>703.7833333333333</v>
      </c>
      <c r="E316" s="230">
        <v>694.96666666666658</v>
      </c>
      <c r="F316" s="230">
        <v>686.18333333333328</v>
      </c>
      <c r="G316" s="230">
        <v>677.36666666666656</v>
      </c>
      <c r="H316" s="230">
        <v>712.56666666666661</v>
      </c>
      <c r="I316" s="230">
        <v>721.38333333333321</v>
      </c>
      <c r="J316" s="230">
        <v>730.16666666666663</v>
      </c>
      <c r="K316" s="229">
        <v>712.6</v>
      </c>
      <c r="L316" s="229">
        <v>695</v>
      </c>
      <c r="M316" s="229">
        <v>3.57558</v>
      </c>
      <c r="N316" s="1"/>
      <c r="O316" s="1"/>
    </row>
    <row r="317" spans="1:15" ht="12.75" customHeight="1">
      <c r="A317" s="30">
        <v>307</v>
      </c>
      <c r="B317" s="215" t="s">
        <v>418</v>
      </c>
      <c r="C317" s="229">
        <v>557.4</v>
      </c>
      <c r="D317" s="230">
        <v>556.18333333333328</v>
      </c>
      <c r="E317" s="230">
        <v>550.26666666666654</v>
      </c>
      <c r="F317" s="230">
        <v>543.13333333333321</v>
      </c>
      <c r="G317" s="230">
        <v>537.21666666666647</v>
      </c>
      <c r="H317" s="230">
        <v>563.31666666666661</v>
      </c>
      <c r="I317" s="230">
        <v>569.23333333333335</v>
      </c>
      <c r="J317" s="230">
        <v>576.36666666666667</v>
      </c>
      <c r="K317" s="229">
        <v>562.1</v>
      </c>
      <c r="L317" s="229">
        <v>549.04999999999995</v>
      </c>
      <c r="M317" s="229">
        <v>35.80397</v>
      </c>
      <c r="N317" s="1"/>
      <c r="O317" s="1"/>
    </row>
    <row r="318" spans="1:15" ht="12.75" customHeight="1">
      <c r="A318" s="30">
        <v>308</v>
      </c>
      <c r="B318" s="215" t="s">
        <v>419</v>
      </c>
      <c r="C318" s="229">
        <v>1007.1</v>
      </c>
      <c r="D318" s="230">
        <v>1025.25</v>
      </c>
      <c r="E318" s="230">
        <v>971.2</v>
      </c>
      <c r="F318" s="230">
        <v>935.30000000000007</v>
      </c>
      <c r="G318" s="230">
        <v>881.25000000000011</v>
      </c>
      <c r="H318" s="230">
        <v>1061.1500000000001</v>
      </c>
      <c r="I318" s="230">
        <v>1115.2000000000003</v>
      </c>
      <c r="J318" s="230">
        <v>1151.0999999999999</v>
      </c>
      <c r="K318" s="229">
        <v>1079.3</v>
      </c>
      <c r="L318" s="229">
        <v>989.35</v>
      </c>
      <c r="M318" s="229">
        <v>84.465990000000005</v>
      </c>
      <c r="N318" s="1"/>
      <c r="O318" s="1"/>
    </row>
    <row r="319" spans="1:15" ht="12.75" customHeight="1">
      <c r="A319" s="30">
        <v>309</v>
      </c>
      <c r="B319" s="215" t="s">
        <v>818</v>
      </c>
      <c r="C319" s="229">
        <v>811.55</v>
      </c>
      <c r="D319" s="230">
        <v>818.23333333333323</v>
      </c>
      <c r="E319" s="230">
        <v>801.31666666666649</v>
      </c>
      <c r="F319" s="230">
        <v>791.08333333333326</v>
      </c>
      <c r="G319" s="230">
        <v>774.16666666666652</v>
      </c>
      <c r="H319" s="230">
        <v>828.46666666666647</v>
      </c>
      <c r="I319" s="230">
        <v>845.38333333333321</v>
      </c>
      <c r="J319" s="230">
        <v>855.61666666666645</v>
      </c>
      <c r="K319" s="229">
        <v>835.15</v>
      </c>
      <c r="L319" s="229">
        <v>808</v>
      </c>
      <c r="M319" s="229">
        <v>0.53342999999999996</v>
      </c>
      <c r="N319" s="1"/>
      <c r="O319" s="1"/>
    </row>
    <row r="320" spans="1:15" ht="12.75" customHeight="1">
      <c r="A320" s="30">
        <v>310</v>
      </c>
      <c r="B320" s="215" t="s">
        <v>819</v>
      </c>
      <c r="C320" s="229">
        <v>966.25</v>
      </c>
      <c r="D320" s="230">
        <v>972.01666666666677</v>
      </c>
      <c r="E320" s="230">
        <v>954.73333333333358</v>
      </c>
      <c r="F320" s="230">
        <v>943.21666666666681</v>
      </c>
      <c r="G320" s="230">
        <v>925.93333333333362</v>
      </c>
      <c r="H320" s="230">
        <v>983.53333333333353</v>
      </c>
      <c r="I320" s="230">
        <v>1000.8166666666666</v>
      </c>
      <c r="J320" s="230">
        <v>1012.3333333333335</v>
      </c>
      <c r="K320" s="229">
        <v>989.3</v>
      </c>
      <c r="L320" s="229">
        <v>960.5</v>
      </c>
      <c r="M320" s="229">
        <v>0.61524999999999996</v>
      </c>
      <c r="N320" s="1"/>
      <c r="O320" s="1"/>
    </row>
    <row r="321" spans="1:15" ht="12.75" customHeight="1">
      <c r="A321" s="30">
        <v>311</v>
      </c>
      <c r="B321" s="215" t="s">
        <v>154</v>
      </c>
      <c r="C321" s="229">
        <v>1294.0999999999999</v>
      </c>
      <c r="D321" s="230">
        <v>1298.8</v>
      </c>
      <c r="E321" s="230">
        <v>1281.8999999999999</v>
      </c>
      <c r="F321" s="230">
        <v>1269.6999999999998</v>
      </c>
      <c r="G321" s="230">
        <v>1252.7999999999997</v>
      </c>
      <c r="H321" s="230">
        <v>1311</v>
      </c>
      <c r="I321" s="230">
        <v>1327.9</v>
      </c>
      <c r="J321" s="230">
        <v>1340.1000000000001</v>
      </c>
      <c r="K321" s="229">
        <v>1315.7</v>
      </c>
      <c r="L321" s="229">
        <v>1286.5999999999999</v>
      </c>
      <c r="M321" s="229">
        <v>2.2450199999999998</v>
      </c>
      <c r="N321" s="1"/>
      <c r="O321" s="1"/>
    </row>
    <row r="322" spans="1:15" ht="12.75" customHeight="1">
      <c r="A322" s="30">
        <v>312</v>
      </c>
      <c r="B322" s="215" t="s">
        <v>843</v>
      </c>
      <c r="C322" s="229">
        <v>57.65</v>
      </c>
      <c r="D322" s="230">
        <v>57.716666666666669</v>
      </c>
      <c r="E322" s="230">
        <v>57.433333333333337</v>
      </c>
      <c r="F322" s="230">
        <v>57.216666666666669</v>
      </c>
      <c r="G322" s="230">
        <v>56.933333333333337</v>
      </c>
      <c r="H322" s="230">
        <v>57.933333333333337</v>
      </c>
      <c r="I322" s="230">
        <v>58.216666666666669</v>
      </c>
      <c r="J322" s="230">
        <v>58.433333333333337</v>
      </c>
      <c r="K322" s="229">
        <v>58</v>
      </c>
      <c r="L322" s="229">
        <v>57.5</v>
      </c>
      <c r="M322" s="229">
        <v>18.87576</v>
      </c>
      <c r="N322" s="1"/>
      <c r="O322" s="1"/>
    </row>
    <row r="323" spans="1:15" ht="12.75" customHeight="1">
      <c r="A323" s="30">
        <v>313</v>
      </c>
      <c r="B323" s="215" t="s">
        <v>421</v>
      </c>
      <c r="C323" s="229">
        <v>675.65</v>
      </c>
      <c r="D323" s="230">
        <v>676.43333333333339</v>
      </c>
      <c r="E323" s="230">
        <v>670.86666666666679</v>
      </c>
      <c r="F323" s="230">
        <v>666.08333333333337</v>
      </c>
      <c r="G323" s="230">
        <v>660.51666666666677</v>
      </c>
      <c r="H323" s="230">
        <v>681.21666666666681</v>
      </c>
      <c r="I323" s="230">
        <v>686.78333333333342</v>
      </c>
      <c r="J323" s="230">
        <v>691.56666666666683</v>
      </c>
      <c r="K323" s="229">
        <v>682</v>
      </c>
      <c r="L323" s="229">
        <v>671.65</v>
      </c>
      <c r="M323" s="229">
        <v>1.0204299999999999</v>
      </c>
      <c r="N323" s="1"/>
      <c r="O323" s="1"/>
    </row>
    <row r="324" spans="1:15" ht="12.75" customHeight="1">
      <c r="A324" s="30">
        <v>314</v>
      </c>
      <c r="B324" s="215" t="s">
        <v>157</v>
      </c>
      <c r="C324" s="229">
        <v>1863.85</v>
      </c>
      <c r="D324" s="230">
        <v>1877.5333333333335</v>
      </c>
      <c r="E324" s="230">
        <v>1846.3166666666671</v>
      </c>
      <c r="F324" s="230">
        <v>1828.7833333333335</v>
      </c>
      <c r="G324" s="230">
        <v>1797.5666666666671</v>
      </c>
      <c r="H324" s="230">
        <v>1895.0666666666671</v>
      </c>
      <c r="I324" s="230">
        <v>1926.2833333333338</v>
      </c>
      <c r="J324" s="230">
        <v>1943.8166666666671</v>
      </c>
      <c r="K324" s="229">
        <v>1908.75</v>
      </c>
      <c r="L324" s="229">
        <v>1860</v>
      </c>
      <c r="M324" s="229">
        <v>5.8917099999999998</v>
      </c>
      <c r="N324" s="1"/>
      <c r="O324" s="1"/>
    </row>
    <row r="325" spans="1:15" ht="12.75" customHeight="1">
      <c r="A325" s="30">
        <v>315</v>
      </c>
      <c r="B325" s="215" t="s">
        <v>422</v>
      </c>
      <c r="C325" s="229">
        <v>1540.25</v>
      </c>
      <c r="D325" s="230">
        <v>1534.7</v>
      </c>
      <c r="E325" s="230">
        <v>1501.5500000000002</v>
      </c>
      <c r="F325" s="230">
        <v>1462.8500000000001</v>
      </c>
      <c r="G325" s="230">
        <v>1429.7000000000003</v>
      </c>
      <c r="H325" s="230">
        <v>1573.4</v>
      </c>
      <c r="I325" s="230">
        <v>1606.5500000000002</v>
      </c>
      <c r="J325" s="230">
        <v>1645.25</v>
      </c>
      <c r="K325" s="229">
        <v>1567.85</v>
      </c>
      <c r="L325" s="229">
        <v>1496</v>
      </c>
      <c r="M325" s="229">
        <v>10.127509999999999</v>
      </c>
      <c r="N325" s="1"/>
      <c r="O325" s="1"/>
    </row>
    <row r="326" spans="1:15" ht="12.75" customHeight="1">
      <c r="A326" s="30">
        <v>316</v>
      </c>
      <c r="B326" s="215" t="s">
        <v>159</v>
      </c>
      <c r="C326" s="229">
        <v>1125.0999999999999</v>
      </c>
      <c r="D326" s="230">
        <v>1124.3999999999999</v>
      </c>
      <c r="E326" s="230">
        <v>1115.6999999999998</v>
      </c>
      <c r="F326" s="230">
        <v>1106.3</v>
      </c>
      <c r="G326" s="230">
        <v>1097.5999999999999</v>
      </c>
      <c r="H326" s="230">
        <v>1133.7999999999997</v>
      </c>
      <c r="I326" s="230">
        <v>1142.5</v>
      </c>
      <c r="J326" s="230">
        <v>1151.8999999999996</v>
      </c>
      <c r="K326" s="229">
        <v>1133.0999999999999</v>
      </c>
      <c r="L326" s="229">
        <v>1115</v>
      </c>
      <c r="M326" s="229">
        <v>2.6408</v>
      </c>
      <c r="N326" s="1"/>
      <c r="O326" s="1"/>
    </row>
    <row r="327" spans="1:15" ht="12.75" customHeight="1">
      <c r="A327" s="30">
        <v>317</v>
      </c>
      <c r="B327" s="215" t="s">
        <v>263</v>
      </c>
      <c r="C327" s="229">
        <v>623.25</v>
      </c>
      <c r="D327" s="230">
        <v>624.16666666666663</v>
      </c>
      <c r="E327" s="230">
        <v>619.93333333333328</v>
      </c>
      <c r="F327" s="230">
        <v>616.61666666666667</v>
      </c>
      <c r="G327" s="230">
        <v>612.38333333333333</v>
      </c>
      <c r="H327" s="230">
        <v>627.48333333333323</v>
      </c>
      <c r="I327" s="230">
        <v>631.71666666666658</v>
      </c>
      <c r="J327" s="230">
        <v>635.03333333333319</v>
      </c>
      <c r="K327" s="229">
        <v>628.4</v>
      </c>
      <c r="L327" s="229">
        <v>620.85</v>
      </c>
      <c r="M327" s="229">
        <v>2.6325799999999999</v>
      </c>
      <c r="N327" s="1"/>
      <c r="O327" s="1"/>
    </row>
    <row r="328" spans="1:15" ht="12.75" customHeight="1">
      <c r="A328" s="30">
        <v>318</v>
      </c>
      <c r="B328" s="215" t="s">
        <v>423</v>
      </c>
      <c r="C328" s="229">
        <v>41.6</v>
      </c>
      <c r="D328" s="230">
        <v>41.966666666666661</v>
      </c>
      <c r="E328" s="230">
        <v>40.933333333333323</v>
      </c>
      <c r="F328" s="230">
        <v>40.266666666666659</v>
      </c>
      <c r="G328" s="230">
        <v>39.23333333333332</v>
      </c>
      <c r="H328" s="230">
        <v>42.633333333333326</v>
      </c>
      <c r="I328" s="230">
        <v>43.666666666666671</v>
      </c>
      <c r="J328" s="230">
        <v>44.333333333333329</v>
      </c>
      <c r="K328" s="229">
        <v>43</v>
      </c>
      <c r="L328" s="229">
        <v>41.3</v>
      </c>
      <c r="M328" s="229">
        <v>80.686120000000003</v>
      </c>
      <c r="N328" s="1"/>
      <c r="O328" s="1"/>
    </row>
    <row r="329" spans="1:15" ht="12.75" customHeight="1">
      <c r="A329" s="30">
        <v>319</v>
      </c>
      <c r="B329" s="215" t="s">
        <v>424</v>
      </c>
      <c r="C329" s="229">
        <v>124.2</v>
      </c>
      <c r="D329" s="230">
        <v>123.58333333333333</v>
      </c>
      <c r="E329" s="230">
        <v>122.16666666666666</v>
      </c>
      <c r="F329" s="230">
        <v>120.13333333333333</v>
      </c>
      <c r="G329" s="230">
        <v>118.71666666666665</v>
      </c>
      <c r="H329" s="230">
        <v>125.61666666666666</v>
      </c>
      <c r="I329" s="230">
        <v>127.03333333333332</v>
      </c>
      <c r="J329" s="230">
        <v>129.06666666666666</v>
      </c>
      <c r="K329" s="229">
        <v>125</v>
      </c>
      <c r="L329" s="229">
        <v>121.55</v>
      </c>
      <c r="M329" s="229">
        <v>47.544110000000003</v>
      </c>
      <c r="N329" s="1"/>
      <c r="O329" s="1"/>
    </row>
    <row r="330" spans="1:15" ht="12.75" customHeight="1">
      <c r="A330" s="30">
        <v>320</v>
      </c>
      <c r="B330" s="215" t="s">
        <v>425</v>
      </c>
      <c r="C330" s="229">
        <v>44.85</v>
      </c>
      <c r="D330" s="230">
        <v>44.783333333333331</v>
      </c>
      <c r="E330" s="230">
        <v>44.166666666666664</v>
      </c>
      <c r="F330" s="230">
        <v>43.483333333333334</v>
      </c>
      <c r="G330" s="230">
        <v>42.866666666666667</v>
      </c>
      <c r="H330" s="230">
        <v>45.466666666666661</v>
      </c>
      <c r="I330" s="230">
        <v>46.083333333333336</v>
      </c>
      <c r="J330" s="230">
        <v>46.766666666666659</v>
      </c>
      <c r="K330" s="229">
        <v>45.4</v>
      </c>
      <c r="L330" s="229">
        <v>44.1</v>
      </c>
      <c r="M330" s="229">
        <v>213.38505000000001</v>
      </c>
      <c r="N330" s="1"/>
      <c r="O330" s="1"/>
    </row>
    <row r="331" spans="1:15" ht="12.75" customHeight="1">
      <c r="A331" s="30">
        <v>321</v>
      </c>
      <c r="B331" s="215" t="s">
        <v>426</v>
      </c>
      <c r="C331" s="229">
        <v>99.85</v>
      </c>
      <c r="D331" s="230">
        <v>100.33333333333333</v>
      </c>
      <c r="E331" s="230">
        <v>98.166666666666657</v>
      </c>
      <c r="F331" s="230">
        <v>96.483333333333334</v>
      </c>
      <c r="G331" s="230">
        <v>94.316666666666663</v>
      </c>
      <c r="H331" s="230">
        <v>102.01666666666665</v>
      </c>
      <c r="I331" s="230">
        <v>104.18333333333331</v>
      </c>
      <c r="J331" s="230">
        <v>105.86666666666665</v>
      </c>
      <c r="K331" s="229">
        <v>102.5</v>
      </c>
      <c r="L331" s="229">
        <v>98.65</v>
      </c>
      <c r="M331" s="229">
        <v>61.0625</v>
      </c>
      <c r="N331" s="1"/>
      <c r="O331" s="1"/>
    </row>
    <row r="332" spans="1:15" ht="12.75" customHeight="1">
      <c r="A332" s="30">
        <v>322</v>
      </c>
      <c r="B332" s="215" t="s">
        <v>427</v>
      </c>
      <c r="C332" s="229">
        <v>221.25</v>
      </c>
      <c r="D332" s="230">
        <v>221.73333333333335</v>
      </c>
      <c r="E332" s="230">
        <v>219.51666666666671</v>
      </c>
      <c r="F332" s="230">
        <v>217.78333333333336</v>
      </c>
      <c r="G332" s="230">
        <v>215.56666666666672</v>
      </c>
      <c r="H332" s="230">
        <v>223.4666666666667</v>
      </c>
      <c r="I332" s="230">
        <v>225.68333333333334</v>
      </c>
      <c r="J332" s="230">
        <v>227.41666666666669</v>
      </c>
      <c r="K332" s="229">
        <v>223.95</v>
      </c>
      <c r="L332" s="229">
        <v>220</v>
      </c>
      <c r="M332" s="229">
        <v>2.32965</v>
      </c>
      <c r="N332" s="1"/>
      <c r="O332" s="1"/>
    </row>
    <row r="333" spans="1:15" ht="12.75" customHeight="1">
      <c r="A333" s="30">
        <v>323</v>
      </c>
      <c r="B333" s="215" t="s">
        <v>167</v>
      </c>
      <c r="C333" s="229">
        <v>182.05</v>
      </c>
      <c r="D333" s="230">
        <v>181.5</v>
      </c>
      <c r="E333" s="230">
        <v>178.65</v>
      </c>
      <c r="F333" s="230">
        <v>175.25</v>
      </c>
      <c r="G333" s="230">
        <v>172.4</v>
      </c>
      <c r="H333" s="230">
        <v>184.9</v>
      </c>
      <c r="I333" s="230">
        <v>187.75000000000003</v>
      </c>
      <c r="J333" s="230">
        <v>191.15</v>
      </c>
      <c r="K333" s="229">
        <v>184.35</v>
      </c>
      <c r="L333" s="229">
        <v>178.1</v>
      </c>
      <c r="M333" s="229">
        <v>273.82634999999999</v>
      </c>
      <c r="N333" s="1"/>
      <c r="O333" s="1"/>
    </row>
    <row r="334" spans="1:15" ht="12.75" customHeight="1">
      <c r="A334" s="30">
        <v>324</v>
      </c>
      <c r="B334" s="215" t="s">
        <v>428</v>
      </c>
      <c r="C334" s="229">
        <v>927.6</v>
      </c>
      <c r="D334" s="230">
        <v>933.5333333333333</v>
      </c>
      <c r="E334" s="230">
        <v>919.06666666666661</v>
      </c>
      <c r="F334" s="230">
        <v>910.5333333333333</v>
      </c>
      <c r="G334" s="230">
        <v>896.06666666666661</v>
      </c>
      <c r="H334" s="230">
        <v>942.06666666666661</v>
      </c>
      <c r="I334" s="230">
        <v>956.5333333333333</v>
      </c>
      <c r="J334" s="230">
        <v>965.06666666666661</v>
      </c>
      <c r="K334" s="229">
        <v>948</v>
      </c>
      <c r="L334" s="229">
        <v>925</v>
      </c>
      <c r="M334" s="229">
        <v>2.4981900000000001</v>
      </c>
      <c r="N334" s="1"/>
      <c r="O334" s="1"/>
    </row>
    <row r="335" spans="1:15" ht="12.75" customHeight="1">
      <c r="A335" s="30">
        <v>325</v>
      </c>
      <c r="B335" s="215" t="s">
        <v>161</v>
      </c>
      <c r="C335" s="229">
        <v>84.5</v>
      </c>
      <c r="D335" s="230">
        <v>84.7</v>
      </c>
      <c r="E335" s="230">
        <v>83.95</v>
      </c>
      <c r="F335" s="230">
        <v>83.4</v>
      </c>
      <c r="G335" s="230">
        <v>82.65</v>
      </c>
      <c r="H335" s="230">
        <v>85.25</v>
      </c>
      <c r="I335" s="230">
        <v>86</v>
      </c>
      <c r="J335" s="230">
        <v>86.55</v>
      </c>
      <c r="K335" s="229">
        <v>85.45</v>
      </c>
      <c r="L335" s="229">
        <v>84.15</v>
      </c>
      <c r="M335" s="229">
        <v>94.135220000000004</v>
      </c>
      <c r="N335" s="1"/>
      <c r="O335" s="1"/>
    </row>
    <row r="336" spans="1:15" ht="12.75" customHeight="1">
      <c r="A336" s="30">
        <v>326</v>
      </c>
      <c r="B336" s="215" t="s">
        <v>163</v>
      </c>
      <c r="C336" s="229">
        <v>4581.25</v>
      </c>
      <c r="D336" s="230">
        <v>4632.7666666666673</v>
      </c>
      <c r="E336" s="230">
        <v>4520.5833333333348</v>
      </c>
      <c r="F336" s="230">
        <v>4459.9166666666679</v>
      </c>
      <c r="G336" s="230">
        <v>4347.7333333333354</v>
      </c>
      <c r="H336" s="230">
        <v>4693.4333333333343</v>
      </c>
      <c r="I336" s="230">
        <v>4805.6166666666668</v>
      </c>
      <c r="J336" s="230">
        <v>4866.2833333333338</v>
      </c>
      <c r="K336" s="229">
        <v>4744.95</v>
      </c>
      <c r="L336" s="229">
        <v>4572.1000000000004</v>
      </c>
      <c r="M336" s="229">
        <v>1.5389900000000001</v>
      </c>
      <c r="N336" s="1"/>
      <c r="O336" s="1"/>
    </row>
    <row r="337" spans="1:15" ht="12.75" customHeight="1">
      <c r="A337" s="30">
        <v>327</v>
      </c>
      <c r="B337" s="215" t="s">
        <v>780</v>
      </c>
      <c r="C337" s="229">
        <v>621.6</v>
      </c>
      <c r="D337" s="230">
        <v>623.88333333333333</v>
      </c>
      <c r="E337" s="230">
        <v>615.7166666666667</v>
      </c>
      <c r="F337" s="230">
        <v>609.83333333333337</v>
      </c>
      <c r="G337" s="230">
        <v>601.66666666666674</v>
      </c>
      <c r="H337" s="230">
        <v>629.76666666666665</v>
      </c>
      <c r="I337" s="230">
        <v>637.93333333333339</v>
      </c>
      <c r="J337" s="230">
        <v>643.81666666666661</v>
      </c>
      <c r="K337" s="229">
        <v>632.04999999999995</v>
      </c>
      <c r="L337" s="229">
        <v>618</v>
      </c>
      <c r="M337" s="229">
        <v>1.02624</v>
      </c>
      <c r="N337" s="1"/>
      <c r="O337" s="1"/>
    </row>
    <row r="338" spans="1:15" ht="12.75" customHeight="1">
      <c r="A338" s="30">
        <v>328</v>
      </c>
      <c r="B338" s="215" t="s">
        <v>164</v>
      </c>
      <c r="C338" s="229">
        <v>22148.9</v>
      </c>
      <c r="D338" s="230">
        <v>22271.3</v>
      </c>
      <c r="E338" s="230">
        <v>21965.05</v>
      </c>
      <c r="F338" s="230">
        <v>21781.200000000001</v>
      </c>
      <c r="G338" s="230">
        <v>21474.95</v>
      </c>
      <c r="H338" s="230">
        <v>22455.149999999998</v>
      </c>
      <c r="I338" s="230">
        <v>22761.399999999998</v>
      </c>
      <c r="J338" s="230">
        <v>22945.249999999996</v>
      </c>
      <c r="K338" s="229">
        <v>22577.55</v>
      </c>
      <c r="L338" s="229">
        <v>22087.45</v>
      </c>
      <c r="M338" s="229">
        <v>0.72928999999999999</v>
      </c>
      <c r="N338" s="1"/>
      <c r="O338" s="1"/>
    </row>
    <row r="339" spans="1:15" ht="12.75" customHeight="1">
      <c r="A339" s="30">
        <v>329</v>
      </c>
      <c r="B339" s="215" t="s">
        <v>429</v>
      </c>
      <c r="C339" s="229">
        <v>64.349999999999994</v>
      </c>
      <c r="D339" s="230">
        <v>65.233333333333334</v>
      </c>
      <c r="E339" s="230">
        <v>63.216666666666669</v>
      </c>
      <c r="F339" s="230">
        <v>62.083333333333329</v>
      </c>
      <c r="G339" s="230">
        <v>60.066666666666663</v>
      </c>
      <c r="H339" s="230">
        <v>66.366666666666674</v>
      </c>
      <c r="I339" s="230">
        <v>68.383333333333354</v>
      </c>
      <c r="J339" s="230">
        <v>69.51666666666668</v>
      </c>
      <c r="K339" s="229">
        <v>67.25</v>
      </c>
      <c r="L339" s="229">
        <v>64.099999999999994</v>
      </c>
      <c r="M339" s="229">
        <v>14.899660000000001</v>
      </c>
      <c r="N339" s="1"/>
      <c r="O339" s="1"/>
    </row>
    <row r="340" spans="1:15" ht="12.75" customHeight="1">
      <c r="A340" s="30">
        <v>330</v>
      </c>
      <c r="B340" s="215" t="s">
        <v>160</v>
      </c>
      <c r="C340" s="229">
        <v>250.15</v>
      </c>
      <c r="D340" s="230">
        <v>252.15</v>
      </c>
      <c r="E340" s="230">
        <v>247.5</v>
      </c>
      <c r="F340" s="230">
        <v>244.85</v>
      </c>
      <c r="G340" s="230">
        <v>240.2</v>
      </c>
      <c r="H340" s="230">
        <v>254.8</v>
      </c>
      <c r="I340" s="230">
        <v>259.45000000000005</v>
      </c>
      <c r="J340" s="230">
        <v>262.10000000000002</v>
      </c>
      <c r="K340" s="229">
        <v>256.8</v>
      </c>
      <c r="L340" s="229">
        <v>249.5</v>
      </c>
      <c r="M340" s="229">
        <v>3.5065</v>
      </c>
      <c r="N340" s="1"/>
      <c r="O340" s="1"/>
    </row>
    <row r="341" spans="1:15" ht="12.75" customHeight="1">
      <c r="A341" s="30">
        <v>331</v>
      </c>
      <c r="B341" s="215" t="s">
        <v>820</v>
      </c>
      <c r="C341" s="229">
        <v>351.15</v>
      </c>
      <c r="D341" s="230">
        <v>354.60000000000008</v>
      </c>
      <c r="E341" s="230">
        <v>345.15000000000015</v>
      </c>
      <c r="F341" s="230">
        <v>339.15000000000009</v>
      </c>
      <c r="G341" s="230">
        <v>329.70000000000016</v>
      </c>
      <c r="H341" s="230">
        <v>360.60000000000014</v>
      </c>
      <c r="I341" s="230">
        <v>370.05000000000007</v>
      </c>
      <c r="J341" s="230">
        <v>376.05000000000013</v>
      </c>
      <c r="K341" s="229">
        <v>364.05</v>
      </c>
      <c r="L341" s="229">
        <v>348.6</v>
      </c>
      <c r="M341" s="229">
        <v>1.74196</v>
      </c>
      <c r="N341" s="1"/>
      <c r="O341" s="1"/>
    </row>
    <row r="342" spans="1:15" ht="12.75" customHeight="1">
      <c r="A342" s="30">
        <v>332</v>
      </c>
      <c r="B342" s="215" t="s">
        <v>264</v>
      </c>
      <c r="C342" s="229">
        <v>967.05</v>
      </c>
      <c r="D342" s="230">
        <v>971.88333333333333</v>
      </c>
      <c r="E342" s="230">
        <v>956.66666666666663</v>
      </c>
      <c r="F342" s="230">
        <v>946.2833333333333</v>
      </c>
      <c r="G342" s="230">
        <v>931.06666666666661</v>
      </c>
      <c r="H342" s="230">
        <v>982.26666666666665</v>
      </c>
      <c r="I342" s="230">
        <v>997.48333333333335</v>
      </c>
      <c r="J342" s="230">
        <v>1007.8666666666667</v>
      </c>
      <c r="K342" s="229">
        <v>987.1</v>
      </c>
      <c r="L342" s="229">
        <v>961.5</v>
      </c>
      <c r="M342" s="229">
        <v>4.4503000000000004</v>
      </c>
      <c r="N342" s="1"/>
      <c r="O342" s="1"/>
    </row>
    <row r="343" spans="1:15" ht="12.75" customHeight="1">
      <c r="A343" s="30">
        <v>333</v>
      </c>
      <c r="B343" s="215" t="s">
        <v>168</v>
      </c>
      <c r="C343" s="229">
        <v>156.1</v>
      </c>
      <c r="D343" s="230">
        <v>155.65</v>
      </c>
      <c r="E343" s="230">
        <v>154.65</v>
      </c>
      <c r="F343" s="230">
        <v>153.19999999999999</v>
      </c>
      <c r="G343" s="230">
        <v>152.19999999999999</v>
      </c>
      <c r="H343" s="230">
        <v>157.10000000000002</v>
      </c>
      <c r="I343" s="230">
        <v>158.10000000000002</v>
      </c>
      <c r="J343" s="230">
        <v>159.55000000000004</v>
      </c>
      <c r="K343" s="229">
        <v>156.65</v>
      </c>
      <c r="L343" s="229">
        <v>154.19999999999999</v>
      </c>
      <c r="M343" s="229">
        <v>138.50599</v>
      </c>
      <c r="N343" s="1"/>
      <c r="O343" s="1"/>
    </row>
    <row r="344" spans="1:15" ht="12.75" customHeight="1">
      <c r="A344" s="30">
        <v>334</v>
      </c>
      <c r="B344" s="215" t="s">
        <v>265</v>
      </c>
      <c r="C344" s="229">
        <v>252.85</v>
      </c>
      <c r="D344" s="230">
        <v>253.43333333333331</v>
      </c>
      <c r="E344" s="230">
        <v>251.51666666666662</v>
      </c>
      <c r="F344" s="230">
        <v>250.18333333333331</v>
      </c>
      <c r="G344" s="230">
        <v>248.26666666666662</v>
      </c>
      <c r="H344" s="230">
        <v>254.76666666666662</v>
      </c>
      <c r="I344" s="230">
        <v>256.68333333333328</v>
      </c>
      <c r="J344" s="230">
        <v>258.01666666666665</v>
      </c>
      <c r="K344" s="229">
        <v>255.35</v>
      </c>
      <c r="L344" s="229">
        <v>252.1</v>
      </c>
      <c r="M344" s="229">
        <v>9.11435</v>
      </c>
      <c r="N344" s="1"/>
      <c r="O344" s="1"/>
    </row>
    <row r="345" spans="1:15" ht="12.75" customHeight="1">
      <c r="A345" s="30">
        <v>335</v>
      </c>
      <c r="B345" s="215" t="s">
        <v>852</v>
      </c>
      <c r="C345" s="229">
        <v>794.85</v>
      </c>
      <c r="D345" s="230">
        <v>801.65</v>
      </c>
      <c r="E345" s="230">
        <v>783.3</v>
      </c>
      <c r="F345" s="230">
        <v>771.75</v>
      </c>
      <c r="G345" s="230">
        <v>753.4</v>
      </c>
      <c r="H345" s="230">
        <v>813.19999999999993</v>
      </c>
      <c r="I345" s="230">
        <v>831.55000000000007</v>
      </c>
      <c r="J345" s="230">
        <v>843.09999999999991</v>
      </c>
      <c r="K345" s="229">
        <v>820</v>
      </c>
      <c r="L345" s="229">
        <v>790.1</v>
      </c>
      <c r="M345" s="229">
        <v>14.78227</v>
      </c>
      <c r="N345" s="1"/>
      <c r="O345" s="1"/>
    </row>
    <row r="346" spans="1:15" ht="12.75" customHeight="1">
      <c r="A346" s="30">
        <v>336</v>
      </c>
      <c r="B346" s="215" t="s">
        <v>802</v>
      </c>
      <c r="C346" s="229">
        <v>772</v>
      </c>
      <c r="D346" s="230">
        <v>764.98333333333323</v>
      </c>
      <c r="E346" s="230">
        <v>744.01666666666642</v>
      </c>
      <c r="F346" s="230">
        <v>716.03333333333319</v>
      </c>
      <c r="G346" s="230">
        <v>695.06666666666638</v>
      </c>
      <c r="H346" s="230">
        <v>792.96666666666647</v>
      </c>
      <c r="I346" s="230">
        <v>813.93333333333339</v>
      </c>
      <c r="J346" s="230">
        <v>841.91666666666652</v>
      </c>
      <c r="K346" s="229">
        <v>785.95</v>
      </c>
      <c r="L346" s="229">
        <v>737</v>
      </c>
      <c r="M346" s="229">
        <v>195.73304999999999</v>
      </c>
      <c r="N346" s="1"/>
      <c r="O346" s="1"/>
    </row>
    <row r="347" spans="1:15" ht="12.75" customHeight="1">
      <c r="A347" s="30">
        <v>337</v>
      </c>
      <c r="B347" s="215" t="s">
        <v>430</v>
      </c>
      <c r="C347" s="229">
        <v>3541.2</v>
      </c>
      <c r="D347" s="230">
        <v>3555.3833333333332</v>
      </c>
      <c r="E347" s="230">
        <v>3520.8166666666666</v>
      </c>
      <c r="F347" s="230">
        <v>3500.4333333333334</v>
      </c>
      <c r="G347" s="230">
        <v>3465.8666666666668</v>
      </c>
      <c r="H347" s="230">
        <v>3575.7666666666664</v>
      </c>
      <c r="I347" s="230">
        <v>3610.333333333333</v>
      </c>
      <c r="J347" s="230">
        <v>3630.7166666666662</v>
      </c>
      <c r="K347" s="229">
        <v>3589.95</v>
      </c>
      <c r="L347" s="229">
        <v>3535</v>
      </c>
      <c r="M347" s="229">
        <v>0.47317999999999999</v>
      </c>
      <c r="N347" s="1"/>
      <c r="O347" s="1"/>
    </row>
    <row r="348" spans="1:15" ht="12.75" customHeight="1">
      <c r="A348" s="30">
        <v>338</v>
      </c>
      <c r="B348" s="215" t="s">
        <v>431</v>
      </c>
      <c r="C348" s="229">
        <v>244.9</v>
      </c>
      <c r="D348" s="230">
        <v>243.83333333333334</v>
      </c>
      <c r="E348" s="230">
        <v>241.06666666666669</v>
      </c>
      <c r="F348" s="230">
        <v>237.23333333333335</v>
      </c>
      <c r="G348" s="230">
        <v>234.4666666666667</v>
      </c>
      <c r="H348" s="230">
        <v>247.66666666666669</v>
      </c>
      <c r="I348" s="230">
        <v>250.43333333333334</v>
      </c>
      <c r="J348" s="230">
        <v>254.26666666666668</v>
      </c>
      <c r="K348" s="229">
        <v>246.6</v>
      </c>
      <c r="L348" s="229">
        <v>240</v>
      </c>
      <c r="M348" s="229">
        <v>1.95452</v>
      </c>
      <c r="N348" s="1"/>
      <c r="O348" s="1"/>
    </row>
    <row r="349" spans="1:15" ht="12.75" customHeight="1">
      <c r="A349" s="30">
        <v>339</v>
      </c>
      <c r="B349" s="215" t="s">
        <v>803</v>
      </c>
      <c r="C349" s="229">
        <v>628.45000000000005</v>
      </c>
      <c r="D349" s="230">
        <v>630.73333333333323</v>
      </c>
      <c r="E349" s="230">
        <v>620.81666666666649</v>
      </c>
      <c r="F349" s="230">
        <v>613.18333333333328</v>
      </c>
      <c r="G349" s="230">
        <v>603.26666666666654</v>
      </c>
      <c r="H349" s="230">
        <v>638.36666666666645</v>
      </c>
      <c r="I349" s="230">
        <v>648.28333333333319</v>
      </c>
      <c r="J349" s="230">
        <v>655.9166666666664</v>
      </c>
      <c r="K349" s="229">
        <v>640.65</v>
      </c>
      <c r="L349" s="229">
        <v>623.1</v>
      </c>
      <c r="M349" s="229">
        <v>18.873069999999998</v>
      </c>
      <c r="N349" s="1"/>
      <c r="O349" s="1"/>
    </row>
    <row r="350" spans="1:15" ht="12.75" customHeight="1">
      <c r="A350" s="30">
        <v>340</v>
      </c>
      <c r="B350" s="215" t="s">
        <v>793</v>
      </c>
      <c r="C350" s="229">
        <v>141.1</v>
      </c>
      <c r="D350" s="230">
        <v>141.16666666666666</v>
      </c>
      <c r="E350" s="230">
        <v>139.93333333333331</v>
      </c>
      <c r="F350" s="230">
        <v>138.76666666666665</v>
      </c>
      <c r="G350" s="230">
        <v>137.5333333333333</v>
      </c>
      <c r="H350" s="230">
        <v>142.33333333333331</v>
      </c>
      <c r="I350" s="230">
        <v>143.56666666666666</v>
      </c>
      <c r="J350" s="230">
        <v>144.73333333333332</v>
      </c>
      <c r="K350" s="229">
        <v>142.4</v>
      </c>
      <c r="L350" s="229">
        <v>140</v>
      </c>
      <c r="M350" s="229">
        <v>12.53215</v>
      </c>
      <c r="N350" s="1"/>
      <c r="O350" s="1"/>
    </row>
    <row r="351" spans="1:15" ht="12.75" customHeight="1">
      <c r="A351" s="30">
        <v>341</v>
      </c>
      <c r="B351" s="215" t="s">
        <v>175</v>
      </c>
      <c r="C351" s="229">
        <v>3631.45</v>
      </c>
      <c r="D351" s="230">
        <v>3692.1</v>
      </c>
      <c r="E351" s="230">
        <v>3559.35</v>
      </c>
      <c r="F351" s="230">
        <v>3487.25</v>
      </c>
      <c r="G351" s="230">
        <v>3354.5</v>
      </c>
      <c r="H351" s="230">
        <v>3764.2</v>
      </c>
      <c r="I351" s="230">
        <v>3896.95</v>
      </c>
      <c r="J351" s="230">
        <v>3969.0499999999997</v>
      </c>
      <c r="K351" s="229">
        <v>3824.85</v>
      </c>
      <c r="L351" s="229">
        <v>3620</v>
      </c>
      <c r="M351" s="229">
        <v>6.3826099999999997</v>
      </c>
      <c r="N351" s="1"/>
      <c r="O351" s="1"/>
    </row>
    <row r="352" spans="1:15" ht="12.75" customHeight="1">
      <c r="A352" s="30">
        <v>342</v>
      </c>
      <c r="B352" s="215" t="s">
        <v>433</v>
      </c>
      <c r="C352" s="229">
        <v>545</v>
      </c>
      <c r="D352" s="230">
        <v>545.36666666666667</v>
      </c>
      <c r="E352" s="230">
        <v>539.73333333333335</v>
      </c>
      <c r="F352" s="230">
        <v>534.4666666666667</v>
      </c>
      <c r="G352" s="230">
        <v>528.83333333333337</v>
      </c>
      <c r="H352" s="230">
        <v>550.63333333333333</v>
      </c>
      <c r="I352" s="230">
        <v>556.26666666666677</v>
      </c>
      <c r="J352" s="230">
        <v>561.5333333333333</v>
      </c>
      <c r="K352" s="229">
        <v>551</v>
      </c>
      <c r="L352" s="229">
        <v>540.1</v>
      </c>
      <c r="M352" s="229">
        <v>4.96753</v>
      </c>
      <c r="N352" s="1"/>
      <c r="O352" s="1"/>
    </row>
    <row r="353" spans="1:15" ht="12.75" customHeight="1">
      <c r="A353" s="30">
        <v>343</v>
      </c>
      <c r="B353" s="215" t="s">
        <v>434</v>
      </c>
      <c r="C353" s="229">
        <v>320</v>
      </c>
      <c r="D353" s="230">
        <v>321.56666666666666</v>
      </c>
      <c r="E353" s="230">
        <v>316.83333333333331</v>
      </c>
      <c r="F353" s="230">
        <v>313.66666666666663</v>
      </c>
      <c r="G353" s="230">
        <v>308.93333333333328</v>
      </c>
      <c r="H353" s="230">
        <v>324.73333333333335</v>
      </c>
      <c r="I353" s="230">
        <v>329.4666666666667</v>
      </c>
      <c r="J353" s="230">
        <v>332.63333333333338</v>
      </c>
      <c r="K353" s="229">
        <v>326.3</v>
      </c>
      <c r="L353" s="229">
        <v>318.39999999999998</v>
      </c>
      <c r="M353" s="229">
        <v>3.24187</v>
      </c>
      <c r="N353" s="1"/>
      <c r="O353" s="1"/>
    </row>
    <row r="354" spans="1:15" ht="12.75" customHeight="1">
      <c r="A354" s="30">
        <v>344</v>
      </c>
      <c r="B354" s="215" t="s">
        <v>880</v>
      </c>
      <c r="C354" s="229">
        <v>1429.5</v>
      </c>
      <c r="D354" s="230">
        <v>1432.9166666666667</v>
      </c>
      <c r="E354" s="230">
        <v>1420.5833333333335</v>
      </c>
      <c r="F354" s="230">
        <v>1411.6666666666667</v>
      </c>
      <c r="G354" s="230">
        <v>1399.3333333333335</v>
      </c>
      <c r="H354" s="230">
        <v>1441.8333333333335</v>
      </c>
      <c r="I354" s="230">
        <v>1454.166666666667</v>
      </c>
      <c r="J354" s="230">
        <v>1463.0833333333335</v>
      </c>
      <c r="K354" s="229">
        <v>1445.25</v>
      </c>
      <c r="L354" s="229">
        <v>1424</v>
      </c>
      <c r="M354" s="229">
        <v>1.9770700000000001</v>
      </c>
      <c r="N354" s="1"/>
      <c r="O354" s="1"/>
    </row>
    <row r="355" spans="1:15" ht="12.75" customHeight="1">
      <c r="A355" s="30">
        <v>345</v>
      </c>
      <c r="B355" s="215" t="s">
        <v>169</v>
      </c>
      <c r="C355" s="229">
        <v>39004.35</v>
      </c>
      <c r="D355" s="230">
        <v>39035.083333333336</v>
      </c>
      <c r="E355" s="230">
        <v>38771.26666666667</v>
      </c>
      <c r="F355" s="230">
        <v>38538.183333333334</v>
      </c>
      <c r="G355" s="230">
        <v>38274.366666666669</v>
      </c>
      <c r="H355" s="230">
        <v>39268.166666666672</v>
      </c>
      <c r="I355" s="230">
        <v>39531.983333333337</v>
      </c>
      <c r="J355" s="230">
        <v>39765.066666666673</v>
      </c>
      <c r="K355" s="229">
        <v>39298.9</v>
      </c>
      <c r="L355" s="229">
        <v>38802</v>
      </c>
      <c r="M355" s="229">
        <v>0.22609000000000001</v>
      </c>
      <c r="N355" s="1"/>
      <c r="O355" s="1"/>
    </row>
    <row r="356" spans="1:15" ht="12.75" customHeight="1">
      <c r="A356" s="30">
        <v>346</v>
      </c>
      <c r="B356" s="215" t="s">
        <v>844</v>
      </c>
      <c r="C356" s="229">
        <v>1025.3</v>
      </c>
      <c r="D356" s="230">
        <v>1026.6666666666665</v>
      </c>
      <c r="E356" s="230">
        <v>1013.7333333333331</v>
      </c>
      <c r="F356" s="230">
        <v>1002.1666666666666</v>
      </c>
      <c r="G356" s="230">
        <v>989.23333333333323</v>
      </c>
      <c r="H356" s="230">
        <v>1038.2333333333331</v>
      </c>
      <c r="I356" s="230">
        <v>1051.1666666666665</v>
      </c>
      <c r="J356" s="230">
        <v>1062.7333333333329</v>
      </c>
      <c r="K356" s="229">
        <v>1039.5999999999999</v>
      </c>
      <c r="L356" s="229">
        <v>1015.1</v>
      </c>
      <c r="M356" s="229">
        <v>1.2981100000000001</v>
      </c>
      <c r="N356" s="1"/>
      <c r="O356" s="1"/>
    </row>
    <row r="357" spans="1:15" ht="12.75" customHeight="1">
      <c r="A357" s="30">
        <v>347</v>
      </c>
      <c r="B357" s="215" t="s">
        <v>435</v>
      </c>
      <c r="C357" s="229">
        <v>4926.1499999999996</v>
      </c>
      <c r="D357" s="230">
        <v>4960.3833333333332</v>
      </c>
      <c r="E357" s="230">
        <v>4880.7666666666664</v>
      </c>
      <c r="F357" s="230">
        <v>4835.3833333333332</v>
      </c>
      <c r="G357" s="230">
        <v>4755.7666666666664</v>
      </c>
      <c r="H357" s="230">
        <v>5005.7666666666664</v>
      </c>
      <c r="I357" s="230">
        <v>5085.3833333333332</v>
      </c>
      <c r="J357" s="230">
        <v>5130.7666666666664</v>
      </c>
      <c r="K357" s="229">
        <v>5040</v>
      </c>
      <c r="L357" s="229">
        <v>4915</v>
      </c>
      <c r="M357" s="229">
        <v>2.16</v>
      </c>
      <c r="N357" s="1"/>
      <c r="O357" s="1"/>
    </row>
    <row r="358" spans="1:15" ht="12.75" customHeight="1">
      <c r="A358" s="30">
        <v>348</v>
      </c>
      <c r="B358" s="215" t="s">
        <v>171</v>
      </c>
      <c r="C358" s="229">
        <v>222.7</v>
      </c>
      <c r="D358" s="230">
        <v>223.54999999999998</v>
      </c>
      <c r="E358" s="230">
        <v>221.49999999999997</v>
      </c>
      <c r="F358" s="230">
        <v>220.29999999999998</v>
      </c>
      <c r="G358" s="230">
        <v>218.24999999999997</v>
      </c>
      <c r="H358" s="230">
        <v>224.74999999999997</v>
      </c>
      <c r="I358" s="230">
        <v>226.79999999999998</v>
      </c>
      <c r="J358" s="230">
        <v>227.99999999999997</v>
      </c>
      <c r="K358" s="229">
        <v>225.6</v>
      </c>
      <c r="L358" s="229">
        <v>222.35</v>
      </c>
      <c r="M358" s="229">
        <v>19.735690000000002</v>
      </c>
      <c r="N358" s="1"/>
      <c r="O358" s="1"/>
    </row>
    <row r="359" spans="1:15" ht="12.75" customHeight="1">
      <c r="A359" s="30">
        <v>349</v>
      </c>
      <c r="B359" s="215" t="s">
        <v>173</v>
      </c>
      <c r="C359" s="229">
        <v>3967.35</v>
      </c>
      <c r="D359" s="230">
        <v>3974.1166666666668</v>
      </c>
      <c r="E359" s="230">
        <v>3948.2333333333336</v>
      </c>
      <c r="F359" s="230">
        <v>3929.1166666666668</v>
      </c>
      <c r="G359" s="230">
        <v>3903.2333333333336</v>
      </c>
      <c r="H359" s="230">
        <v>3993.2333333333336</v>
      </c>
      <c r="I359" s="230">
        <v>4019.1166666666668</v>
      </c>
      <c r="J359" s="230">
        <v>4038.2333333333336</v>
      </c>
      <c r="K359" s="229">
        <v>4000</v>
      </c>
      <c r="L359" s="229">
        <v>3955</v>
      </c>
      <c r="M359" s="229">
        <v>9.5839999999999995E-2</v>
      </c>
      <c r="N359" s="1"/>
      <c r="O359" s="1"/>
    </row>
    <row r="360" spans="1:15" ht="12.75" customHeight="1">
      <c r="A360" s="30">
        <v>350</v>
      </c>
      <c r="B360" s="215" t="s">
        <v>437</v>
      </c>
      <c r="C360" s="229">
        <v>1609.95</v>
      </c>
      <c r="D360" s="230">
        <v>1614.6833333333334</v>
      </c>
      <c r="E360" s="230">
        <v>1596.9166666666667</v>
      </c>
      <c r="F360" s="230">
        <v>1583.8833333333334</v>
      </c>
      <c r="G360" s="230">
        <v>1566.1166666666668</v>
      </c>
      <c r="H360" s="230">
        <v>1627.7166666666667</v>
      </c>
      <c r="I360" s="230">
        <v>1645.4833333333331</v>
      </c>
      <c r="J360" s="230">
        <v>1658.5166666666667</v>
      </c>
      <c r="K360" s="229">
        <v>1632.45</v>
      </c>
      <c r="L360" s="229">
        <v>1601.65</v>
      </c>
      <c r="M360" s="229">
        <v>2.09619</v>
      </c>
      <c r="N360" s="1"/>
      <c r="O360" s="1"/>
    </row>
    <row r="361" spans="1:15" ht="12.75" customHeight="1">
      <c r="A361" s="30">
        <v>351</v>
      </c>
      <c r="B361" s="215" t="s">
        <v>174</v>
      </c>
      <c r="C361" s="229">
        <v>2634.45</v>
      </c>
      <c r="D361" s="230">
        <v>2644.7000000000003</v>
      </c>
      <c r="E361" s="230">
        <v>2611.4000000000005</v>
      </c>
      <c r="F361" s="230">
        <v>2588.3500000000004</v>
      </c>
      <c r="G361" s="230">
        <v>2555.0500000000006</v>
      </c>
      <c r="H361" s="230">
        <v>2667.7500000000005</v>
      </c>
      <c r="I361" s="230">
        <v>2701.0500000000006</v>
      </c>
      <c r="J361" s="230">
        <v>2724.1000000000004</v>
      </c>
      <c r="K361" s="229">
        <v>2678</v>
      </c>
      <c r="L361" s="229">
        <v>2621.65</v>
      </c>
      <c r="M361" s="229">
        <v>1.64181</v>
      </c>
      <c r="N361" s="1"/>
      <c r="O361" s="1"/>
    </row>
    <row r="362" spans="1:15" ht="12.75" customHeight="1">
      <c r="A362" s="30">
        <v>352</v>
      </c>
      <c r="B362" s="215" t="s">
        <v>869</v>
      </c>
      <c r="C362" s="229">
        <v>88</v>
      </c>
      <c r="D362" s="230">
        <v>88.083333333333329</v>
      </c>
      <c r="E362" s="230">
        <v>86.816666666666663</v>
      </c>
      <c r="F362" s="230">
        <v>85.63333333333334</v>
      </c>
      <c r="G362" s="230">
        <v>84.366666666666674</v>
      </c>
      <c r="H362" s="230">
        <v>89.266666666666652</v>
      </c>
      <c r="I362" s="230">
        <v>90.533333333333331</v>
      </c>
      <c r="J362" s="230">
        <v>91.71666666666664</v>
      </c>
      <c r="K362" s="229">
        <v>89.35</v>
      </c>
      <c r="L362" s="229">
        <v>86.9</v>
      </c>
      <c r="M362" s="229">
        <v>69.771720000000002</v>
      </c>
      <c r="N362" s="1"/>
      <c r="O362" s="1"/>
    </row>
    <row r="363" spans="1:15" ht="12.75" customHeight="1">
      <c r="A363" s="30">
        <v>353</v>
      </c>
      <c r="B363" s="215" t="s">
        <v>438</v>
      </c>
      <c r="C363" s="229">
        <v>993.05</v>
      </c>
      <c r="D363" s="230">
        <v>987.4</v>
      </c>
      <c r="E363" s="230">
        <v>975.8</v>
      </c>
      <c r="F363" s="230">
        <v>958.55</v>
      </c>
      <c r="G363" s="230">
        <v>946.94999999999993</v>
      </c>
      <c r="H363" s="230">
        <v>1004.65</v>
      </c>
      <c r="I363" s="230">
        <v>1016.2500000000001</v>
      </c>
      <c r="J363" s="230">
        <v>1033.5</v>
      </c>
      <c r="K363" s="229">
        <v>999</v>
      </c>
      <c r="L363" s="229">
        <v>970.15</v>
      </c>
      <c r="M363" s="229">
        <v>1.19123</v>
      </c>
      <c r="N363" s="1"/>
      <c r="O363" s="1"/>
    </row>
    <row r="364" spans="1:15" ht="12.75" customHeight="1">
      <c r="A364" s="30">
        <v>354</v>
      </c>
      <c r="B364" s="215" t="s">
        <v>266</v>
      </c>
      <c r="C364" s="229">
        <v>3511.6</v>
      </c>
      <c r="D364" s="230">
        <v>3518.6666666666665</v>
      </c>
      <c r="E364" s="230">
        <v>3482.9333333333329</v>
      </c>
      <c r="F364" s="230">
        <v>3454.2666666666664</v>
      </c>
      <c r="G364" s="230">
        <v>3418.5333333333328</v>
      </c>
      <c r="H364" s="230">
        <v>3547.333333333333</v>
      </c>
      <c r="I364" s="230">
        <v>3583.0666666666666</v>
      </c>
      <c r="J364" s="230">
        <v>3611.7333333333331</v>
      </c>
      <c r="K364" s="229">
        <v>3554.4</v>
      </c>
      <c r="L364" s="229">
        <v>3490</v>
      </c>
      <c r="M364" s="229">
        <v>2.97932</v>
      </c>
      <c r="N364" s="1"/>
      <c r="O364" s="1"/>
    </row>
    <row r="365" spans="1:15" ht="12.75" customHeight="1">
      <c r="A365" s="30">
        <v>355</v>
      </c>
      <c r="B365" s="215" t="s">
        <v>439</v>
      </c>
      <c r="C365" s="229">
        <v>1322.2</v>
      </c>
      <c r="D365" s="230">
        <v>1328.1000000000001</v>
      </c>
      <c r="E365" s="230">
        <v>1313.8500000000004</v>
      </c>
      <c r="F365" s="230">
        <v>1305.5000000000002</v>
      </c>
      <c r="G365" s="230">
        <v>1291.2500000000005</v>
      </c>
      <c r="H365" s="230">
        <v>1336.4500000000003</v>
      </c>
      <c r="I365" s="230">
        <v>1350.6999999999998</v>
      </c>
      <c r="J365" s="230">
        <v>1359.0500000000002</v>
      </c>
      <c r="K365" s="229">
        <v>1342.35</v>
      </c>
      <c r="L365" s="229">
        <v>1319.75</v>
      </c>
      <c r="M365" s="229">
        <v>0.81884000000000001</v>
      </c>
      <c r="N365" s="1"/>
      <c r="O365" s="1"/>
    </row>
    <row r="366" spans="1:15" ht="12.75" customHeight="1">
      <c r="A366" s="30">
        <v>356</v>
      </c>
      <c r="B366" s="215" t="s">
        <v>781</v>
      </c>
      <c r="C366" s="229">
        <v>353</v>
      </c>
      <c r="D366" s="230">
        <v>353.7166666666667</v>
      </c>
      <c r="E366" s="230">
        <v>346.53333333333342</v>
      </c>
      <c r="F366" s="230">
        <v>340.06666666666672</v>
      </c>
      <c r="G366" s="230">
        <v>332.88333333333344</v>
      </c>
      <c r="H366" s="230">
        <v>360.18333333333339</v>
      </c>
      <c r="I366" s="230">
        <v>367.36666666666667</v>
      </c>
      <c r="J366" s="230">
        <v>373.83333333333337</v>
      </c>
      <c r="K366" s="229">
        <v>360.9</v>
      </c>
      <c r="L366" s="229">
        <v>347.25</v>
      </c>
      <c r="M366" s="229">
        <v>34.032490000000003</v>
      </c>
      <c r="N366" s="1"/>
      <c r="O366" s="1"/>
    </row>
    <row r="367" spans="1:15" ht="12.75" customHeight="1">
      <c r="A367" s="30">
        <v>357</v>
      </c>
      <c r="B367" s="215" t="s">
        <v>172</v>
      </c>
      <c r="C367" s="229">
        <v>196.85</v>
      </c>
      <c r="D367" s="230">
        <v>196.95000000000002</v>
      </c>
      <c r="E367" s="230">
        <v>194.75000000000003</v>
      </c>
      <c r="F367" s="230">
        <v>192.65</v>
      </c>
      <c r="G367" s="230">
        <v>190.45000000000002</v>
      </c>
      <c r="H367" s="230">
        <v>199.05000000000004</v>
      </c>
      <c r="I367" s="230">
        <v>201.25000000000003</v>
      </c>
      <c r="J367" s="230">
        <v>203.35000000000005</v>
      </c>
      <c r="K367" s="229">
        <v>199.15</v>
      </c>
      <c r="L367" s="229">
        <v>194.85</v>
      </c>
      <c r="M367" s="229">
        <v>84.65643</v>
      </c>
      <c r="N367" s="1"/>
      <c r="O367" s="1"/>
    </row>
    <row r="368" spans="1:15" ht="12.75" customHeight="1">
      <c r="A368" s="30">
        <v>358</v>
      </c>
      <c r="B368" s="215" t="s">
        <v>177</v>
      </c>
      <c r="C368" s="229">
        <v>241.65</v>
      </c>
      <c r="D368" s="230">
        <v>242.11666666666667</v>
      </c>
      <c r="E368" s="230">
        <v>238.78333333333336</v>
      </c>
      <c r="F368" s="230">
        <v>235.91666666666669</v>
      </c>
      <c r="G368" s="230">
        <v>232.58333333333337</v>
      </c>
      <c r="H368" s="230">
        <v>244.98333333333335</v>
      </c>
      <c r="I368" s="230">
        <v>248.31666666666666</v>
      </c>
      <c r="J368" s="230">
        <v>251.18333333333334</v>
      </c>
      <c r="K368" s="229">
        <v>245.45</v>
      </c>
      <c r="L368" s="229">
        <v>239.25</v>
      </c>
      <c r="M368" s="229">
        <v>144.75626</v>
      </c>
      <c r="N368" s="1"/>
      <c r="O368" s="1"/>
    </row>
    <row r="369" spans="1:15" ht="12.75" customHeight="1">
      <c r="A369" s="30">
        <v>359</v>
      </c>
      <c r="B369" s="215" t="s">
        <v>782</v>
      </c>
      <c r="C369" s="229">
        <v>394.55</v>
      </c>
      <c r="D369" s="230">
        <v>393.01666666666671</v>
      </c>
      <c r="E369" s="230">
        <v>389.63333333333344</v>
      </c>
      <c r="F369" s="230">
        <v>384.71666666666675</v>
      </c>
      <c r="G369" s="230">
        <v>381.33333333333348</v>
      </c>
      <c r="H369" s="230">
        <v>397.93333333333339</v>
      </c>
      <c r="I369" s="230">
        <v>401.31666666666672</v>
      </c>
      <c r="J369" s="230">
        <v>406.23333333333335</v>
      </c>
      <c r="K369" s="229">
        <v>396.4</v>
      </c>
      <c r="L369" s="229">
        <v>388.1</v>
      </c>
      <c r="M369" s="229">
        <v>8.4456100000000003</v>
      </c>
      <c r="N369" s="1"/>
      <c r="O369" s="1"/>
    </row>
    <row r="370" spans="1:15" ht="12.75" customHeight="1">
      <c r="A370" s="30">
        <v>360</v>
      </c>
      <c r="B370" s="215" t="s">
        <v>267</v>
      </c>
      <c r="C370" s="229">
        <v>528.04999999999995</v>
      </c>
      <c r="D370" s="230">
        <v>531.76666666666665</v>
      </c>
      <c r="E370" s="230">
        <v>521.2833333333333</v>
      </c>
      <c r="F370" s="230">
        <v>514.51666666666665</v>
      </c>
      <c r="G370" s="230">
        <v>504.0333333333333</v>
      </c>
      <c r="H370" s="230">
        <v>538.5333333333333</v>
      </c>
      <c r="I370" s="230">
        <v>549.01666666666665</v>
      </c>
      <c r="J370" s="230">
        <v>555.7833333333333</v>
      </c>
      <c r="K370" s="229">
        <v>542.25</v>
      </c>
      <c r="L370" s="229">
        <v>525</v>
      </c>
      <c r="M370" s="229">
        <v>11.22756</v>
      </c>
      <c r="N370" s="1"/>
      <c r="O370" s="1"/>
    </row>
    <row r="371" spans="1:15" ht="12.75" customHeight="1">
      <c r="A371" s="30">
        <v>361</v>
      </c>
      <c r="B371" s="215" t="s">
        <v>440</v>
      </c>
      <c r="C371" s="229">
        <v>645.75</v>
      </c>
      <c r="D371" s="230">
        <v>647.16666666666663</v>
      </c>
      <c r="E371" s="230">
        <v>635.98333333333323</v>
      </c>
      <c r="F371" s="230">
        <v>626.21666666666658</v>
      </c>
      <c r="G371" s="230">
        <v>615.03333333333319</v>
      </c>
      <c r="H371" s="230">
        <v>656.93333333333328</v>
      </c>
      <c r="I371" s="230">
        <v>668.11666666666667</v>
      </c>
      <c r="J371" s="230">
        <v>677.88333333333333</v>
      </c>
      <c r="K371" s="229">
        <v>658.35</v>
      </c>
      <c r="L371" s="229">
        <v>637.4</v>
      </c>
      <c r="M371" s="229">
        <v>2.1084700000000001</v>
      </c>
      <c r="N371" s="1"/>
      <c r="O371" s="1"/>
    </row>
    <row r="372" spans="1:15" ht="12.75" customHeight="1">
      <c r="A372" s="30">
        <v>362</v>
      </c>
      <c r="B372" s="215" t="s">
        <v>441</v>
      </c>
      <c r="C372" s="229">
        <v>129.1</v>
      </c>
      <c r="D372" s="230">
        <v>130.21666666666667</v>
      </c>
      <c r="E372" s="230">
        <v>127.08333333333334</v>
      </c>
      <c r="F372" s="230">
        <v>125.06666666666666</v>
      </c>
      <c r="G372" s="230">
        <v>121.93333333333334</v>
      </c>
      <c r="H372" s="230">
        <v>132.23333333333335</v>
      </c>
      <c r="I372" s="230">
        <v>135.36666666666667</v>
      </c>
      <c r="J372" s="230">
        <v>137.38333333333335</v>
      </c>
      <c r="K372" s="229">
        <v>133.35</v>
      </c>
      <c r="L372" s="229">
        <v>128.19999999999999</v>
      </c>
      <c r="M372" s="229">
        <v>4.9528600000000003</v>
      </c>
      <c r="N372" s="1"/>
      <c r="O372" s="1"/>
    </row>
    <row r="373" spans="1:15" ht="12.75" customHeight="1">
      <c r="A373" s="30">
        <v>363</v>
      </c>
      <c r="B373" s="215" t="s">
        <v>821</v>
      </c>
      <c r="C373" s="229">
        <v>1169.3499999999999</v>
      </c>
      <c r="D373" s="230">
        <v>1164.8833333333332</v>
      </c>
      <c r="E373" s="230">
        <v>1151.4666666666665</v>
      </c>
      <c r="F373" s="230">
        <v>1133.5833333333333</v>
      </c>
      <c r="G373" s="230">
        <v>1120.1666666666665</v>
      </c>
      <c r="H373" s="230">
        <v>1182.7666666666664</v>
      </c>
      <c r="I373" s="230">
        <v>1196.1833333333334</v>
      </c>
      <c r="J373" s="230">
        <v>1214.0666666666664</v>
      </c>
      <c r="K373" s="229">
        <v>1178.3</v>
      </c>
      <c r="L373" s="229">
        <v>1147</v>
      </c>
      <c r="M373" s="229">
        <v>0.85250000000000004</v>
      </c>
      <c r="N373" s="1"/>
      <c r="O373" s="1"/>
    </row>
    <row r="374" spans="1:15" ht="12.75" customHeight="1">
      <c r="A374" s="30">
        <v>364</v>
      </c>
      <c r="B374" s="215" t="s">
        <v>442</v>
      </c>
      <c r="C374" s="229">
        <v>5078.7</v>
      </c>
      <c r="D374" s="230">
        <v>5129.3833333333332</v>
      </c>
      <c r="E374" s="230">
        <v>5016.4166666666661</v>
      </c>
      <c r="F374" s="230">
        <v>4954.1333333333332</v>
      </c>
      <c r="G374" s="230">
        <v>4841.1666666666661</v>
      </c>
      <c r="H374" s="230">
        <v>5191.6666666666661</v>
      </c>
      <c r="I374" s="230">
        <v>5304.6333333333332</v>
      </c>
      <c r="J374" s="230">
        <v>5366.9166666666661</v>
      </c>
      <c r="K374" s="229">
        <v>5242.3500000000004</v>
      </c>
      <c r="L374" s="229">
        <v>5067.1000000000004</v>
      </c>
      <c r="M374" s="229">
        <v>5.8470000000000001E-2</v>
      </c>
      <c r="N374" s="1"/>
      <c r="O374" s="1"/>
    </row>
    <row r="375" spans="1:15" ht="12.75" customHeight="1">
      <c r="A375" s="30">
        <v>365</v>
      </c>
      <c r="B375" s="215" t="s">
        <v>268</v>
      </c>
      <c r="C375" s="229">
        <v>13744.35</v>
      </c>
      <c r="D375" s="230">
        <v>13738.15</v>
      </c>
      <c r="E375" s="230">
        <v>13646.3</v>
      </c>
      <c r="F375" s="230">
        <v>13548.25</v>
      </c>
      <c r="G375" s="230">
        <v>13456.4</v>
      </c>
      <c r="H375" s="230">
        <v>13836.199999999999</v>
      </c>
      <c r="I375" s="230">
        <v>13928.050000000001</v>
      </c>
      <c r="J375" s="230">
        <v>14026.099999999999</v>
      </c>
      <c r="K375" s="229">
        <v>13830</v>
      </c>
      <c r="L375" s="229">
        <v>13640.1</v>
      </c>
      <c r="M375" s="229">
        <v>3.789E-2</v>
      </c>
      <c r="N375" s="1"/>
      <c r="O375" s="1"/>
    </row>
    <row r="376" spans="1:15" ht="12.75" customHeight="1">
      <c r="A376" s="30">
        <v>366</v>
      </c>
      <c r="B376" s="215" t="s">
        <v>176</v>
      </c>
      <c r="C376" s="229">
        <v>51.95</v>
      </c>
      <c r="D376" s="230">
        <v>52.116666666666667</v>
      </c>
      <c r="E376" s="230">
        <v>51.583333333333336</v>
      </c>
      <c r="F376" s="230">
        <v>51.216666666666669</v>
      </c>
      <c r="G376" s="230">
        <v>50.683333333333337</v>
      </c>
      <c r="H376" s="230">
        <v>52.483333333333334</v>
      </c>
      <c r="I376" s="230">
        <v>53.016666666666666</v>
      </c>
      <c r="J376" s="230">
        <v>53.383333333333333</v>
      </c>
      <c r="K376" s="229">
        <v>52.65</v>
      </c>
      <c r="L376" s="229">
        <v>51.75</v>
      </c>
      <c r="M376" s="229">
        <v>313.19972999999999</v>
      </c>
      <c r="N376" s="1"/>
      <c r="O376" s="1"/>
    </row>
    <row r="377" spans="1:15" ht="12.75" customHeight="1">
      <c r="A377" s="30">
        <v>367</v>
      </c>
      <c r="B377" s="215" t="s">
        <v>443</v>
      </c>
      <c r="C377" s="229">
        <v>429.3</v>
      </c>
      <c r="D377" s="230">
        <v>428.5</v>
      </c>
      <c r="E377" s="230">
        <v>423</v>
      </c>
      <c r="F377" s="230">
        <v>416.7</v>
      </c>
      <c r="G377" s="230">
        <v>411.2</v>
      </c>
      <c r="H377" s="230">
        <v>434.8</v>
      </c>
      <c r="I377" s="230">
        <v>440.3</v>
      </c>
      <c r="J377" s="230">
        <v>446.6</v>
      </c>
      <c r="K377" s="229">
        <v>434</v>
      </c>
      <c r="L377" s="229">
        <v>422.2</v>
      </c>
      <c r="M377" s="229">
        <v>2.9229699999999998</v>
      </c>
      <c r="N377" s="1"/>
      <c r="O377" s="1"/>
    </row>
    <row r="378" spans="1:15" ht="12.75" customHeight="1">
      <c r="A378" s="30">
        <v>368</v>
      </c>
      <c r="B378" s="215" t="s">
        <v>180</v>
      </c>
      <c r="C378" s="229">
        <v>173.45</v>
      </c>
      <c r="D378" s="230">
        <v>174.71666666666667</v>
      </c>
      <c r="E378" s="230">
        <v>171.63333333333333</v>
      </c>
      <c r="F378" s="230">
        <v>169.81666666666666</v>
      </c>
      <c r="G378" s="230">
        <v>166.73333333333332</v>
      </c>
      <c r="H378" s="230">
        <v>176.53333333333333</v>
      </c>
      <c r="I378" s="230">
        <v>179.61666666666665</v>
      </c>
      <c r="J378" s="230">
        <v>181.43333333333334</v>
      </c>
      <c r="K378" s="229">
        <v>177.8</v>
      </c>
      <c r="L378" s="229">
        <v>172.9</v>
      </c>
      <c r="M378" s="229">
        <v>63.110979999999998</v>
      </c>
      <c r="N378" s="1"/>
      <c r="O378" s="1"/>
    </row>
    <row r="379" spans="1:15" ht="12.75" customHeight="1">
      <c r="A379" s="30">
        <v>369</v>
      </c>
      <c r="B379" s="215" t="s">
        <v>181</v>
      </c>
      <c r="C379" s="229">
        <v>145.80000000000001</v>
      </c>
      <c r="D379" s="230">
        <v>146.1</v>
      </c>
      <c r="E379" s="230">
        <v>144.69999999999999</v>
      </c>
      <c r="F379" s="230">
        <v>143.6</v>
      </c>
      <c r="G379" s="230">
        <v>142.19999999999999</v>
      </c>
      <c r="H379" s="230">
        <v>147.19999999999999</v>
      </c>
      <c r="I379" s="230">
        <v>148.60000000000002</v>
      </c>
      <c r="J379" s="230">
        <v>149.69999999999999</v>
      </c>
      <c r="K379" s="229">
        <v>147.5</v>
      </c>
      <c r="L379" s="229">
        <v>145</v>
      </c>
      <c r="M379" s="229">
        <v>66.452629999999999</v>
      </c>
      <c r="N379" s="1"/>
      <c r="O379" s="1"/>
    </row>
    <row r="380" spans="1:15" ht="12.75" customHeight="1">
      <c r="A380" s="30">
        <v>370</v>
      </c>
      <c r="B380" s="215" t="s">
        <v>783</v>
      </c>
      <c r="C380" s="229">
        <v>668.3</v>
      </c>
      <c r="D380" s="230">
        <v>674.16666666666663</v>
      </c>
      <c r="E380" s="230">
        <v>659.33333333333326</v>
      </c>
      <c r="F380" s="230">
        <v>650.36666666666667</v>
      </c>
      <c r="G380" s="230">
        <v>635.5333333333333</v>
      </c>
      <c r="H380" s="230">
        <v>683.13333333333321</v>
      </c>
      <c r="I380" s="230">
        <v>697.96666666666647</v>
      </c>
      <c r="J380" s="230">
        <v>706.93333333333317</v>
      </c>
      <c r="K380" s="229">
        <v>689</v>
      </c>
      <c r="L380" s="229">
        <v>665.2</v>
      </c>
      <c r="M380" s="229">
        <v>1.25058</v>
      </c>
      <c r="N380" s="1"/>
      <c r="O380" s="1"/>
    </row>
    <row r="381" spans="1:15" ht="12.75" customHeight="1">
      <c r="A381" s="30">
        <v>371</v>
      </c>
      <c r="B381" s="215" t="s">
        <v>444</v>
      </c>
      <c r="C381" s="229">
        <v>380.45</v>
      </c>
      <c r="D381" s="230">
        <v>381.98333333333335</v>
      </c>
      <c r="E381" s="230">
        <v>376.26666666666671</v>
      </c>
      <c r="F381" s="230">
        <v>372.08333333333337</v>
      </c>
      <c r="G381" s="230">
        <v>366.36666666666673</v>
      </c>
      <c r="H381" s="230">
        <v>386.16666666666669</v>
      </c>
      <c r="I381" s="230">
        <v>391.88333333333338</v>
      </c>
      <c r="J381" s="230">
        <v>396.06666666666666</v>
      </c>
      <c r="K381" s="229">
        <v>387.7</v>
      </c>
      <c r="L381" s="229">
        <v>377.8</v>
      </c>
      <c r="M381" s="229">
        <v>3.83657</v>
      </c>
      <c r="N381" s="1"/>
      <c r="O381" s="1"/>
    </row>
    <row r="382" spans="1:15" ht="12.75" customHeight="1">
      <c r="A382" s="30">
        <v>372</v>
      </c>
      <c r="B382" s="215" t="s">
        <v>445</v>
      </c>
      <c r="C382" s="229">
        <v>1207.3</v>
      </c>
      <c r="D382" s="230">
        <v>1209.0833333333333</v>
      </c>
      <c r="E382" s="230">
        <v>1193.1666666666665</v>
      </c>
      <c r="F382" s="230">
        <v>1179.0333333333333</v>
      </c>
      <c r="G382" s="230">
        <v>1163.1166666666666</v>
      </c>
      <c r="H382" s="230">
        <v>1223.2166666666665</v>
      </c>
      <c r="I382" s="230">
        <v>1239.133333333333</v>
      </c>
      <c r="J382" s="230">
        <v>1253.2666666666664</v>
      </c>
      <c r="K382" s="229">
        <v>1225</v>
      </c>
      <c r="L382" s="229">
        <v>1194.95</v>
      </c>
      <c r="M382" s="229">
        <v>3.0411199999999998</v>
      </c>
      <c r="N382" s="1"/>
      <c r="O382" s="1"/>
    </row>
    <row r="383" spans="1:15" ht="12.75" customHeight="1">
      <c r="A383" s="30">
        <v>373</v>
      </c>
      <c r="B383" s="215" t="s">
        <v>446</v>
      </c>
      <c r="C383" s="229">
        <v>125.35</v>
      </c>
      <c r="D383" s="230">
        <v>126.01666666666665</v>
      </c>
      <c r="E383" s="230">
        <v>122.43333333333331</v>
      </c>
      <c r="F383" s="230">
        <v>119.51666666666665</v>
      </c>
      <c r="G383" s="230">
        <v>115.93333333333331</v>
      </c>
      <c r="H383" s="230">
        <v>128.93333333333331</v>
      </c>
      <c r="I383" s="230">
        <v>132.51666666666665</v>
      </c>
      <c r="J383" s="230">
        <v>135.43333333333331</v>
      </c>
      <c r="K383" s="229">
        <v>129.6</v>
      </c>
      <c r="L383" s="229">
        <v>123.1</v>
      </c>
      <c r="M383" s="229">
        <v>202.46281999999999</v>
      </c>
      <c r="N383" s="1"/>
      <c r="O383" s="1"/>
    </row>
    <row r="384" spans="1:15" ht="12.75" customHeight="1">
      <c r="A384" s="30">
        <v>374</v>
      </c>
      <c r="B384" s="215" t="s">
        <v>447</v>
      </c>
      <c r="C384" s="229">
        <v>159.19999999999999</v>
      </c>
      <c r="D384" s="230">
        <v>160.4</v>
      </c>
      <c r="E384" s="230">
        <v>157.60000000000002</v>
      </c>
      <c r="F384" s="230">
        <v>156.00000000000003</v>
      </c>
      <c r="G384" s="230">
        <v>153.20000000000005</v>
      </c>
      <c r="H384" s="230">
        <v>162</v>
      </c>
      <c r="I384" s="230">
        <v>164.8</v>
      </c>
      <c r="J384" s="230">
        <v>166.39999999999998</v>
      </c>
      <c r="K384" s="229">
        <v>163.19999999999999</v>
      </c>
      <c r="L384" s="229">
        <v>158.80000000000001</v>
      </c>
      <c r="M384" s="229">
        <v>14.65668</v>
      </c>
      <c r="N384" s="1"/>
      <c r="O384" s="1"/>
    </row>
    <row r="385" spans="1:15" ht="12.75" customHeight="1">
      <c r="A385" s="30">
        <v>375</v>
      </c>
      <c r="B385" s="215" t="s">
        <v>870</v>
      </c>
      <c r="C385" s="229">
        <v>949.25</v>
      </c>
      <c r="D385" s="230">
        <v>950.5</v>
      </c>
      <c r="E385" s="230">
        <v>926.1</v>
      </c>
      <c r="F385" s="230">
        <v>902.95</v>
      </c>
      <c r="G385" s="230">
        <v>878.55000000000007</v>
      </c>
      <c r="H385" s="230">
        <v>973.65</v>
      </c>
      <c r="I385" s="230">
        <v>998.05000000000007</v>
      </c>
      <c r="J385" s="230">
        <v>1021.1999999999999</v>
      </c>
      <c r="K385" s="229">
        <v>974.9</v>
      </c>
      <c r="L385" s="229">
        <v>927.35</v>
      </c>
      <c r="M385" s="229">
        <v>2.66289</v>
      </c>
      <c r="N385" s="1"/>
      <c r="O385" s="1"/>
    </row>
    <row r="386" spans="1:15" ht="12.75" customHeight="1">
      <c r="A386" s="30">
        <v>376</v>
      </c>
      <c r="B386" s="215" t="s">
        <v>448</v>
      </c>
      <c r="C386" s="229">
        <v>575.25</v>
      </c>
      <c r="D386" s="230">
        <v>581.08333333333337</v>
      </c>
      <c r="E386" s="230">
        <v>567.16666666666674</v>
      </c>
      <c r="F386" s="230">
        <v>559.08333333333337</v>
      </c>
      <c r="G386" s="230">
        <v>545.16666666666674</v>
      </c>
      <c r="H386" s="230">
        <v>589.16666666666674</v>
      </c>
      <c r="I386" s="230">
        <v>603.08333333333348</v>
      </c>
      <c r="J386" s="230">
        <v>611.16666666666674</v>
      </c>
      <c r="K386" s="229">
        <v>595</v>
      </c>
      <c r="L386" s="229">
        <v>573</v>
      </c>
      <c r="M386" s="229">
        <v>7.7886199999999999</v>
      </c>
      <c r="N386" s="1"/>
      <c r="O386" s="1"/>
    </row>
    <row r="387" spans="1:15" ht="12.75" customHeight="1">
      <c r="A387" s="30">
        <v>377</v>
      </c>
      <c r="B387" s="215" t="s">
        <v>449</v>
      </c>
      <c r="C387" s="229">
        <v>191.7</v>
      </c>
      <c r="D387" s="230">
        <v>192.56666666666669</v>
      </c>
      <c r="E387" s="230">
        <v>189.73333333333338</v>
      </c>
      <c r="F387" s="230">
        <v>187.76666666666668</v>
      </c>
      <c r="G387" s="230">
        <v>184.93333333333337</v>
      </c>
      <c r="H387" s="230">
        <v>194.53333333333339</v>
      </c>
      <c r="I387" s="230">
        <v>197.3666666666667</v>
      </c>
      <c r="J387" s="230">
        <v>199.3333333333334</v>
      </c>
      <c r="K387" s="229">
        <v>195.4</v>
      </c>
      <c r="L387" s="229">
        <v>190.6</v>
      </c>
      <c r="M387" s="229">
        <v>11.656560000000001</v>
      </c>
      <c r="N387" s="1"/>
      <c r="O387" s="1"/>
    </row>
    <row r="388" spans="1:15" ht="12.75" customHeight="1">
      <c r="A388" s="30">
        <v>378</v>
      </c>
      <c r="B388" s="215" t="s">
        <v>450</v>
      </c>
      <c r="C388" s="229">
        <v>108.5</v>
      </c>
      <c r="D388" s="230">
        <v>109.11666666666667</v>
      </c>
      <c r="E388" s="230">
        <v>107.23333333333335</v>
      </c>
      <c r="F388" s="230">
        <v>105.96666666666667</v>
      </c>
      <c r="G388" s="230">
        <v>104.08333333333334</v>
      </c>
      <c r="H388" s="230">
        <v>110.38333333333335</v>
      </c>
      <c r="I388" s="230">
        <v>112.26666666666668</v>
      </c>
      <c r="J388" s="230">
        <v>113.53333333333336</v>
      </c>
      <c r="K388" s="229">
        <v>111</v>
      </c>
      <c r="L388" s="229">
        <v>107.85</v>
      </c>
      <c r="M388" s="229">
        <v>31.5806</v>
      </c>
      <c r="N388" s="1"/>
      <c r="O388" s="1"/>
    </row>
    <row r="389" spans="1:15" ht="12.75" customHeight="1">
      <c r="A389" s="30">
        <v>379</v>
      </c>
      <c r="B389" s="215" t="s">
        <v>451</v>
      </c>
      <c r="C389" s="229">
        <v>2349.8000000000002</v>
      </c>
      <c r="D389" s="230">
        <v>2346.4166666666665</v>
      </c>
      <c r="E389" s="230">
        <v>2333.4833333333331</v>
      </c>
      <c r="F389" s="230">
        <v>2317.1666666666665</v>
      </c>
      <c r="G389" s="230">
        <v>2304.2333333333331</v>
      </c>
      <c r="H389" s="230">
        <v>2362.7333333333331</v>
      </c>
      <c r="I389" s="230">
        <v>2375.6666666666665</v>
      </c>
      <c r="J389" s="230">
        <v>2391.9833333333331</v>
      </c>
      <c r="K389" s="229">
        <v>2359.35</v>
      </c>
      <c r="L389" s="229">
        <v>2330.1</v>
      </c>
      <c r="M389" s="229">
        <v>0.19359999999999999</v>
      </c>
      <c r="N389" s="1"/>
      <c r="O389" s="1"/>
    </row>
    <row r="390" spans="1:15" ht="12.75" customHeight="1">
      <c r="A390" s="30">
        <v>380</v>
      </c>
      <c r="B390" s="215" t="s">
        <v>822</v>
      </c>
      <c r="C390" s="229">
        <v>39.35</v>
      </c>
      <c r="D390" s="230">
        <v>39.75</v>
      </c>
      <c r="E390" s="230">
        <v>38.450000000000003</v>
      </c>
      <c r="F390" s="230">
        <v>37.550000000000004</v>
      </c>
      <c r="G390" s="230">
        <v>36.250000000000007</v>
      </c>
      <c r="H390" s="230">
        <v>40.65</v>
      </c>
      <c r="I390" s="230">
        <v>41.949999999999996</v>
      </c>
      <c r="J390" s="230">
        <v>42.849999999999994</v>
      </c>
      <c r="K390" s="229">
        <v>41.05</v>
      </c>
      <c r="L390" s="229">
        <v>38.85</v>
      </c>
      <c r="M390" s="229">
        <v>19.631219999999999</v>
      </c>
      <c r="N390" s="1"/>
      <c r="O390" s="1"/>
    </row>
    <row r="391" spans="1:15" ht="12.75" customHeight="1">
      <c r="A391" s="30">
        <v>381</v>
      </c>
      <c r="B391" s="215" t="s">
        <v>853</v>
      </c>
      <c r="C391" s="229">
        <v>1579.05</v>
      </c>
      <c r="D391" s="230">
        <v>1588.6833333333334</v>
      </c>
      <c r="E391" s="230">
        <v>1560.3666666666668</v>
      </c>
      <c r="F391" s="230">
        <v>1541.6833333333334</v>
      </c>
      <c r="G391" s="230">
        <v>1513.3666666666668</v>
      </c>
      <c r="H391" s="230">
        <v>1607.3666666666668</v>
      </c>
      <c r="I391" s="230">
        <v>1635.6833333333334</v>
      </c>
      <c r="J391" s="230">
        <v>1654.3666666666668</v>
      </c>
      <c r="K391" s="229">
        <v>1617</v>
      </c>
      <c r="L391" s="229">
        <v>1570</v>
      </c>
      <c r="M391" s="229">
        <v>1.35792</v>
      </c>
      <c r="N391" s="1"/>
      <c r="O391" s="1"/>
    </row>
    <row r="392" spans="1:15" ht="12.75" customHeight="1">
      <c r="A392" s="30">
        <v>382</v>
      </c>
      <c r="B392" s="215" t="s">
        <v>452</v>
      </c>
      <c r="C392" s="229">
        <v>181.2</v>
      </c>
      <c r="D392" s="230">
        <v>181.51666666666665</v>
      </c>
      <c r="E392" s="230">
        <v>179.7833333333333</v>
      </c>
      <c r="F392" s="230">
        <v>178.36666666666665</v>
      </c>
      <c r="G392" s="230">
        <v>176.6333333333333</v>
      </c>
      <c r="H392" s="230">
        <v>182.93333333333331</v>
      </c>
      <c r="I392" s="230">
        <v>184.66666666666666</v>
      </c>
      <c r="J392" s="230">
        <v>186.08333333333331</v>
      </c>
      <c r="K392" s="229">
        <v>183.25</v>
      </c>
      <c r="L392" s="229">
        <v>180.1</v>
      </c>
      <c r="M392" s="229">
        <v>11.4359</v>
      </c>
      <c r="N392" s="1"/>
      <c r="O392" s="1"/>
    </row>
    <row r="393" spans="1:15" ht="12.75" customHeight="1">
      <c r="A393" s="30">
        <v>383</v>
      </c>
      <c r="B393" s="215" t="s">
        <v>453</v>
      </c>
      <c r="C393" s="229">
        <v>900.4</v>
      </c>
      <c r="D393" s="230">
        <v>900.9</v>
      </c>
      <c r="E393" s="230">
        <v>894.59999999999991</v>
      </c>
      <c r="F393" s="230">
        <v>888.8</v>
      </c>
      <c r="G393" s="230">
        <v>882.49999999999989</v>
      </c>
      <c r="H393" s="230">
        <v>906.69999999999993</v>
      </c>
      <c r="I393" s="230">
        <v>912.99999999999989</v>
      </c>
      <c r="J393" s="230">
        <v>918.8</v>
      </c>
      <c r="K393" s="229">
        <v>907.2</v>
      </c>
      <c r="L393" s="229">
        <v>895.1</v>
      </c>
      <c r="M393" s="229">
        <v>0.56635000000000002</v>
      </c>
      <c r="N393" s="1"/>
      <c r="O393" s="1"/>
    </row>
    <row r="394" spans="1:15" ht="12.75" customHeight="1">
      <c r="A394" s="30">
        <v>384</v>
      </c>
      <c r="B394" s="215" t="s">
        <v>182</v>
      </c>
      <c r="C394" s="229">
        <v>2499.65</v>
      </c>
      <c r="D394" s="230">
        <v>2502.5</v>
      </c>
      <c r="E394" s="230">
        <v>2488.15</v>
      </c>
      <c r="F394" s="230">
        <v>2476.65</v>
      </c>
      <c r="G394" s="230">
        <v>2462.3000000000002</v>
      </c>
      <c r="H394" s="230">
        <v>2514</v>
      </c>
      <c r="I394" s="230">
        <v>2528.3500000000004</v>
      </c>
      <c r="J394" s="230">
        <v>2539.85</v>
      </c>
      <c r="K394" s="229">
        <v>2516.85</v>
      </c>
      <c r="L394" s="229">
        <v>2491</v>
      </c>
      <c r="M394" s="229">
        <v>55.708150000000003</v>
      </c>
      <c r="N394" s="1"/>
      <c r="O394" s="1"/>
    </row>
    <row r="395" spans="1:15" ht="12.75" customHeight="1">
      <c r="A395" s="30">
        <v>385</v>
      </c>
      <c r="B395" s="215" t="s">
        <v>794</v>
      </c>
      <c r="C395" s="229">
        <v>108.95</v>
      </c>
      <c r="D395" s="230">
        <v>109.73333333333333</v>
      </c>
      <c r="E395" s="230">
        <v>107.46666666666667</v>
      </c>
      <c r="F395" s="230">
        <v>105.98333333333333</v>
      </c>
      <c r="G395" s="230">
        <v>103.71666666666667</v>
      </c>
      <c r="H395" s="230">
        <v>111.21666666666667</v>
      </c>
      <c r="I395" s="230">
        <v>113.48333333333335</v>
      </c>
      <c r="J395" s="230">
        <v>114.96666666666667</v>
      </c>
      <c r="K395" s="229">
        <v>112</v>
      </c>
      <c r="L395" s="229">
        <v>108.25</v>
      </c>
      <c r="M395" s="229">
        <v>14.573689999999999</v>
      </c>
      <c r="N395" s="1"/>
      <c r="O395" s="1"/>
    </row>
    <row r="396" spans="1:15" ht="12.75" customHeight="1">
      <c r="A396" s="30">
        <v>386</v>
      </c>
      <c r="B396" s="215" t="s">
        <v>454</v>
      </c>
      <c r="C396" s="229">
        <v>849.35</v>
      </c>
      <c r="D396" s="230">
        <v>848.73333333333323</v>
      </c>
      <c r="E396" s="230">
        <v>838.06666666666649</v>
      </c>
      <c r="F396" s="230">
        <v>826.7833333333333</v>
      </c>
      <c r="G396" s="230">
        <v>816.11666666666656</v>
      </c>
      <c r="H396" s="230">
        <v>860.01666666666642</v>
      </c>
      <c r="I396" s="230">
        <v>870.68333333333317</v>
      </c>
      <c r="J396" s="230">
        <v>881.96666666666636</v>
      </c>
      <c r="K396" s="229">
        <v>859.4</v>
      </c>
      <c r="L396" s="229">
        <v>837.45</v>
      </c>
      <c r="M396" s="229">
        <v>1.7380100000000001</v>
      </c>
      <c r="N396" s="1"/>
      <c r="O396" s="1"/>
    </row>
    <row r="397" spans="1:15" ht="12.75" customHeight="1">
      <c r="A397" s="30">
        <v>387</v>
      </c>
      <c r="B397" s="215" t="s">
        <v>455</v>
      </c>
      <c r="C397" s="229">
        <v>1484.25</v>
      </c>
      <c r="D397" s="230">
        <v>1499.45</v>
      </c>
      <c r="E397" s="230">
        <v>1461.4</v>
      </c>
      <c r="F397" s="230">
        <v>1438.55</v>
      </c>
      <c r="G397" s="230">
        <v>1400.5</v>
      </c>
      <c r="H397" s="230">
        <v>1522.3000000000002</v>
      </c>
      <c r="I397" s="230">
        <v>1560.35</v>
      </c>
      <c r="J397" s="230">
        <v>1583.2000000000003</v>
      </c>
      <c r="K397" s="229">
        <v>1537.5</v>
      </c>
      <c r="L397" s="229">
        <v>1476.6</v>
      </c>
      <c r="M397" s="229">
        <v>1.5670500000000001</v>
      </c>
      <c r="N397" s="1"/>
      <c r="O397" s="1"/>
    </row>
    <row r="398" spans="1:15" ht="12.75" customHeight="1">
      <c r="A398" s="30">
        <v>388</v>
      </c>
      <c r="B398" s="215" t="s">
        <v>269</v>
      </c>
      <c r="C398" s="229">
        <v>915.15</v>
      </c>
      <c r="D398" s="230">
        <v>916.86666666666667</v>
      </c>
      <c r="E398" s="230">
        <v>903.2833333333333</v>
      </c>
      <c r="F398" s="230">
        <v>891.41666666666663</v>
      </c>
      <c r="G398" s="230">
        <v>877.83333333333326</v>
      </c>
      <c r="H398" s="230">
        <v>928.73333333333335</v>
      </c>
      <c r="I398" s="230">
        <v>942.31666666666661</v>
      </c>
      <c r="J398" s="230">
        <v>954.18333333333339</v>
      </c>
      <c r="K398" s="229">
        <v>930.45</v>
      </c>
      <c r="L398" s="229">
        <v>905</v>
      </c>
      <c r="M398" s="229">
        <v>11.62383</v>
      </c>
      <c r="N398" s="1"/>
      <c r="O398" s="1"/>
    </row>
    <row r="399" spans="1:15" ht="12.75" customHeight="1">
      <c r="A399" s="30">
        <v>389</v>
      </c>
      <c r="B399" s="215" t="s">
        <v>184</v>
      </c>
      <c r="C399" s="229">
        <v>1238.9000000000001</v>
      </c>
      <c r="D399" s="230">
        <v>1242.5666666666666</v>
      </c>
      <c r="E399" s="230">
        <v>1230.3833333333332</v>
      </c>
      <c r="F399" s="230">
        <v>1221.8666666666666</v>
      </c>
      <c r="G399" s="230">
        <v>1209.6833333333332</v>
      </c>
      <c r="H399" s="230">
        <v>1251.0833333333333</v>
      </c>
      <c r="I399" s="230">
        <v>1263.2666666666667</v>
      </c>
      <c r="J399" s="230">
        <v>1271.7833333333333</v>
      </c>
      <c r="K399" s="229">
        <v>1254.75</v>
      </c>
      <c r="L399" s="229">
        <v>1234.05</v>
      </c>
      <c r="M399" s="229">
        <v>7.6096199999999996</v>
      </c>
      <c r="N399" s="1"/>
      <c r="O399" s="1"/>
    </row>
    <row r="400" spans="1:15" ht="12.75" customHeight="1">
      <c r="A400" s="30">
        <v>390</v>
      </c>
      <c r="B400" s="215" t="s">
        <v>456</v>
      </c>
      <c r="C400" s="229">
        <v>401.65</v>
      </c>
      <c r="D400" s="230">
        <v>402.54999999999995</v>
      </c>
      <c r="E400" s="230">
        <v>397.39999999999992</v>
      </c>
      <c r="F400" s="230">
        <v>393.15</v>
      </c>
      <c r="G400" s="230">
        <v>387.99999999999994</v>
      </c>
      <c r="H400" s="230">
        <v>406.7999999999999</v>
      </c>
      <c r="I400" s="230">
        <v>411.95</v>
      </c>
      <c r="J400" s="230">
        <v>416.19999999999987</v>
      </c>
      <c r="K400" s="229">
        <v>407.7</v>
      </c>
      <c r="L400" s="229">
        <v>398.3</v>
      </c>
      <c r="M400" s="229">
        <v>0.15719</v>
      </c>
      <c r="N400" s="1"/>
      <c r="O400" s="1"/>
    </row>
    <row r="401" spans="1:15" ht="12.75" customHeight="1">
      <c r="A401" s="30">
        <v>391</v>
      </c>
      <c r="B401" s="215" t="s">
        <v>457</v>
      </c>
      <c r="C401" s="229">
        <v>37.049999999999997</v>
      </c>
      <c r="D401" s="230">
        <v>37.433333333333337</v>
      </c>
      <c r="E401" s="230">
        <v>36.516666666666673</v>
      </c>
      <c r="F401" s="230">
        <v>35.983333333333334</v>
      </c>
      <c r="G401" s="230">
        <v>35.06666666666667</v>
      </c>
      <c r="H401" s="230">
        <v>37.966666666666676</v>
      </c>
      <c r="I401" s="230">
        <v>38.883333333333333</v>
      </c>
      <c r="J401" s="230">
        <v>39.416666666666679</v>
      </c>
      <c r="K401" s="229">
        <v>38.35</v>
      </c>
      <c r="L401" s="229">
        <v>36.9</v>
      </c>
      <c r="M401" s="229">
        <v>104.40452000000001</v>
      </c>
      <c r="N401" s="1"/>
      <c r="O401" s="1"/>
    </row>
    <row r="402" spans="1:15" ht="12.75" customHeight="1">
      <c r="A402" s="30">
        <v>392</v>
      </c>
      <c r="B402" s="215" t="s">
        <v>458</v>
      </c>
      <c r="C402" s="229">
        <v>4787.05</v>
      </c>
      <c r="D402" s="230">
        <v>4818.0999999999995</v>
      </c>
      <c r="E402" s="230">
        <v>4731.1999999999989</v>
      </c>
      <c r="F402" s="230">
        <v>4675.3499999999995</v>
      </c>
      <c r="G402" s="230">
        <v>4588.4499999999989</v>
      </c>
      <c r="H402" s="230">
        <v>4873.9499999999989</v>
      </c>
      <c r="I402" s="230">
        <v>4960.8499999999985</v>
      </c>
      <c r="J402" s="230">
        <v>5016.6999999999989</v>
      </c>
      <c r="K402" s="229">
        <v>4905</v>
      </c>
      <c r="L402" s="229">
        <v>4762.25</v>
      </c>
      <c r="M402" s="229">
        <v>0.22095000000000001</v>
      </c>
      <c r="N402" s="1"/>
      <c r="O402" s="1"/>
    </row>
    <row r="403" spans="1:15" ht="12.75" customHeight="1">
      <c r="A403" s="30">
        <v>393</v>
      </c>
      <c r="B403" s="215" t="s">
        <v>188</v>
      </c>
      <c r="C403" s="229">
        <v>2513.9499999999998</v>
      </c>
      <c r="D403" s="230">
        <v>2530.9666666666667</v>
      </c>
      <c r="E403" s="230">
        <v>2484.9833333333336</v>
      </c>
      <c r="F403" s="230">
        <v>2456.0166666666669</v>
      </c>
      <c r="G403" s="230">
        <v>2410.0333333333338</v>
      </c>
      <c r="H403" s="230">
        <v>2559.9333333333334</v>
      </c>
      <c r="I403" s="230">
        <v>2605.9166666666661</v>
      </c>
      <c r="J403" s="230">
        <v>2634.8833333333332</v>
      </c>
      <c r="K403" s="229">
        <v>2576.9499999999998</v>
      </c>
      <c r="L403" s="229">
        <v>2502</v>
      </c>
      <c r="M403" s="229">
        <v>4.1107199999999997</v>
      </c>
      <c r="N403" s="1"/>
      <c r="O403" s="1"/>
    </row>
    <row r="404" spans="1:15" ht="12.75" customHeight="1">
      <c r="A404" s="30">
        <v>394</v>
      </c>
      <c r="B404" s="215" t="s">
        <v>799</v>
      </c>
      <c r="C404" s="229">
        <v>80.95</v>
      </c>
      <c r="D404" s="230">
        <v>81.183333333333323</v>
      </c>
      <c r="E404" s="230">
        <v>80.116666666666646</v>
      </c>
      <c r="F404" s="230">
        <v>79.283333333333317</v>
      </c>
      <c r="G404" s="230">
        <v>78.21666666666664</v>
      </c>
      <c r="H404" s="230">
        <v>82.016666666666652</v>
      </c>
      <c r="I404" s="230">
        <v>83.083333333333343</v>
      </c>
      <c r="J404" s="230">
        <v>83.916666666666657</v>
      </c>
      <c r="K404" s="229">
        <v>82.25</v>
      </c>
      <c r="L404" s="229">
        <v>80.349999999999994</v>
      </c>
      <c r="M404" s="229">
        <v>129.84898000000001</v>
      </c>
      <c r="N404" s="1"/>
      <c r="O404" s="1"/>
    </row>
    <row r="405" spans="1:15" ht="12.75" customHeight="1">
      <c r="A405" s="30">
        <v>395</v>
      </c>
      <c r="B405" s="215" t="s">
        <v>270</v>
      </c>
      <c r="C405" s="229">
        <v>7042.55</v>
      </c>
      <c r="D405" s="230">
        <v>7098.666666666667</v>
      </c>
      <c r="E405" s="230">
        <v>6953.3333333333339</v>
      </c>
      <c r="F405" s="230">
        <v>6864.1166666666668</v>
      </c>
      <c r="G405" s="230">
        <v>6718.7833333333338</v>
      </c>
      <c r="H405" s="230">
        <v>7187.8833333333341</v>
      </c>
      <c r="I405" s="230">
        <v>7333.2166666666681</v>
      </c>
      <c r="J405" s="230">
        <v>7422.4333333333343</v>
      </c>
      <c r="K405" s="229">
        <v>7244</v>
      </c>
      <c r="L405" s="229">
        <v>7009.45</v>
      </c>
      <c r="M405" s="229">
        <v>0.15953000000000001</v>
      </c>
      <c r="N405" s="1"/>
      <c r="O405" s="1"/>
    </row>
    <row r="406" spans="1:15" ht="12.75" customHeight="1">
      <c r="A406" s="30">
        <v>396</v>
      </c>
      <c r="B406" s="215" t="s">
        <v>823</v>
      </c>
      <c r="C406" s="229">
        <v>1394.8</v>
      </c>
      <c r="D406" s="230">
        <v>1403.9166666666667</v>
      </c>
      <c r="E406" s="230">
        <v>1375.8833333333334</v>
      </c>
      <c r="F406" s="230">
        <v>1356.9666666666667</v>
      </c>
      <c r="G406" s="230">
        <v>1328.9333333333334</v>
      </c>
      <c r="H406" s="230">
        <v>1422.8333333333335</v>
      </c>
      <c r="I406" s="230">
        <v>1450.8666666666668</v>
      </c>
      <c r="J406" s="230">
        <v>1469.7833333333335</v>
      </c>
      <c r="K406" s="229">
        <v>1431.95</v>
      </c>
      <c r="L406" s="229">
        <v>1385</v>
      </c>
      <c r="M406" s="229">
        <v>1.92937</v>
      </c>
      <c r="N406" s="1"/>
      <c r="O406" s="1"/>
    </row>
    <row r="407" spans="1:15" ht="12.75" customHeight="1">
      <c r="A407" s="30">
        <v>397</v>
      </c>
      <c r="B407" s="215" t="s">
        <v>459</v>
      </c>
      <c r="C407" s="229">
        <v>3199.1</v>
      </c>
      <c r="D407" s="230">
        <v>3212.6</v>
      </c>
      <c r="E407" s="230">
        <v>3166.5</v>
      </c>
      <c r="F407" s="230">
        <v>3133.9</v>
      </c>
      <c r="G407" s="230">
        <v>3087.8</v>
      </c>
      <c r="H407" s="230">
        <v>3245.2</v>
      </c>
      <c r="I407" s="230">
        <v>3291.2999999999993</v>
      </c>
      <c r="J407" s="230">
        <v>3323.8999999999996</v>
      </c>
      <c r="K407" s="229">
        <v>3258.7</v>
      </c>
      <c r="L407" s="229">
        <v>3180</v>
      </c>
      <c r="M407" s="229">
        <v>1.3915</v>
      </c>
      <c r="N407" s="1"/>
      <c r="O407" s="1"/>
    </row>
    <row r="408" spans="1:15" ht="12.75" customHeight="1">
      <c r="A408" s="30">
        <v>398</v>
      </c>
      <c r="B408" s="215" t="s">
        <v>854</v>
      </c>
      <c r="C408" s="229">
        <v>572.45000000000005</v>
      </c>
      <c r="D408" s="230">
        <v>567.76666666666665</v>
      </c>
      <c r="E408" s="230">
        <v>556.73333333333335</v>
      </c>
      <c r="F408" s="230">
        <v>541.01666666666665</v>
      </c>
      <c r="G408" s="230">
        <v>529.98333333333335</v>
      </c>
      <c r="H408" s="230">
        <v>583.48333333333335</v>
      </c>
      <c r="I408" s="230">
        <v>594.51666666666665</v>
      </c>
      <c r="J408" s="230">
        <v>610.23333333333335</v>
      </c>
      <c r="K408" s="229">
        <v>578.79999999999995</v>
      </c>
      <c r="L408" s="229">
        <v>552.04999999999995</v>
      </c>
      <c r="M408" s="229">
        <v>7.6257000000000001</v>
      </c>
      <c r="N408" s="1"/>
      <c r="O408" s="1"/>
    </row>
    <row r="409" spans="1:15" ht="12.75" customHeight="1">
      <c r="A409" s="30">
        <v>399</v>
      </c>
      <c r="B409" s="215" t="s">
        <v>460</v>
      </c>
      <c r="C409" s="229">
        <v>1017.4</v>
      </c>
      <c r="D409" s="230">
        <v>1018.8166666666666</v>
      </c>
      <c r="E409" s="230">
        <v>1009.6833333333332</v>
      </c>
      <c r="F409" s="230">
        <v>1001.9666666666666</v>
      </c>
      <c r="G409" s="230">
        <v>992.83333333333314</v>
      </c>
      <c r="H409" s="230">
        <v>1026.5333333333333</v>
      </c>
      <c r="I409" s="230">
        <v>1035.6666666666665</v>
      </c>
      <c r="J409" s="230">
        <v>1043.3833333333332</v>
      </c>
      <c r="K409" s="229">
        <v>1027.95</v>
      </c>
      <c r="L409" s="229">
        <v>1011.1</v>
      </c>
      <c r="M409" s="229">
        <v>0.12058000000000001</v>
      </c>
      <c r="N409" s="1"/>
      <c r="O409" s="1"/>
    </row>
    <row r="410" spans="1:15" ht="12.75" customHeight="1">
      <c r="A410" s="30">
        <v>400</v>
      </c>
      <c r="B410" s="215" t="s">
        <v>461</v>
      </c>
      <c r="C410" s="229">
        <v>237.75</v>
      </c>
      <c r="D410" s="230">
        <v>240.63333333333333</v>
      </c>
      <c r="E410" s="230">
        <v>234.01666666666665</v>
      </c>
      <c r="F410" s="230">
        <v>230.28333333333333</v>
      </c>
      <c r="G410" s="230">
        <v>223.66666666666666</v>
      </c>
      <c r="H410" s="230">
        <v>244.36666666666665</v>
      </c>
      <c r="I410" s="230">
        <v>250.98333333333332</v>
      </c>
      <c r="J410" s="230">
        <v>254.71666666666664</v>
      </c>
      <c r="K410" s="229">
        <v>247.25</v>
      </c>
      <c r="L410" s="229">
        <v>236.9</v>
      </c>
      <c r="M410" s="229">
        <v>12.89522</v>
      </c>
      <c r="N410" s="1"/>
      <c r="O410" s="1"/>
    </row>
    <row r="411" spans="1:15" ht="12.75" customHeight="1">
      <c r="A411" s="30">
        <v>401</v>
      </c>
      <c r="B411" s="215" t="s">
        <v>855</v>
      </c>
      <c r="C411" s="229">
        <v>781</v>
      </c>
      <c r="D411" s="230">
        <v>776.68333333333339</v>
      </c>
      <c r="E411" s="230">
        <v>764.91666666666674</v>
      </c>
      <c r="F411" s="230">
        <v>748.83333333333337</v>
      </c>
      <c r="G411" s="230">
        <v>737.06666666666672</v>
      </c>
      <c r="H411" s="230">
        <v>792.76666666666677</v>
      </c>
      <c r="I411" s="230">
        <v>804.53333333333342</v>
      </c>
      <c r="J411" s="230">
        <v>820.61666666666679</v>
      </c>
      <c r="K411" s="229">
        <v>788.45</v>
      </c>
      <c r="L411" s="229">
        <v>760.6</v>
      </c>
      <c r="M411" s="229">
        <v>1.2287600000000001</v>
      </c>
      <c r="N411" s="1"/>
      <c r="O411" s="1"/>
    </row>
    <row r="412" spans="1:15" ht="12.75" customHeight="1">
      <c r="A412" s="30">
        <v>402</v>
      </c>
      <c r="B412" s="215" t="s">
        <v>186</v>
      </c>
      <c r="C412" s="229">
        <v>25632</v>
      </c>
      <c r="D412" s="230">
        <v>25776.850000000002</v>
      </c>
      <c r="E412" s="230">
        <v>25415.800000000003</v>
      </c>
      <c r="F412" s="230">
        <v>25199.600000000002</v>
      </c>
      <c r="G412" s="230">
        <v>24838.550000000003</v>
      </c>
      <c r="H412" s="230">
        <v>25993.050000000003</v>
      </c>
      <c r="I412" s="230">
        <v>26354.1</v>
      </c>
      <c r="J412" s="230">
        <v>26570.300000000003</v>
      </c>
      <c r="K412" s="229">
        <v>26137.9</v>
      </c>
      <c r="L412" s="229">
        <v>25560.65</v>
      </c>
      <c r="M412" s="229">
        <v>0.36792999999999998</v>
      </c>
      <c r="N412" s="1"/>
      <c r="O412" s="1"/>
    </row>
    <row r="413" spans="1:15" ht="12.75" customHeight="1">
      <c r="A413" s="30">
        <v>403</v>
      </c>
      <c r="B413" s="215" t="s">
        <v>824</v>
      </c>
      <c r="C413" s="229">
        <v>43.7</v>
      </c>
      <c r="D413" s="230">
        <v>44.316666666666663</v>
      </c>
      <c r="E413" s="230">
        <v>42.883333333333326</v>
      </c>
      <c r="F413" s="230">
        <v>42.066666666666663</v>
      </c>
      <c r="G413" s="230">
        <v>40.633333333333326</v>
      </c>
      <c r="H413" s="230">
        <v>45.133333333333326</v>
      </c>
      <c r="I413" s="230">
        <v>46.566666666666663</v>
      </c>
      <c r="J413" s="230">
        <v>47.383333333333326</v>
      </c>
      <c r="K413" s="229">
        <v>45.75</v>
      </c>
      <c r="L413" s="229">
        <v>43.5</v>
      </c>
      <c r="M413" s="229">
        <v>218.64797999999999</v>
      </c>
      <c r="N413" s="1"/>
      <c r="O413" s="1"/>
    </row>
    <row r="414" spans="1:15" ht="12.75" customHeight="1">
      <c r="A414" s="30">
        <v>404</v>
      </c>
      <c r="B414" s="215" t="s">
        <v>863</v>
      </c>
      <c r="C414" s="229">
        <v>1410.95</v>
      </c>
      <c r="D414" s="230">
        <v>1419.9833333333333</v>
      </c>
      <c r="E414" s="230">
        <v>1390.9666666666667</v>
      </c>
      <c r="F414" s="230">
        <v>1370.9833333333333</v>
      </c>
      <c r="G414" s="230">
        <v>1341.9666666666667</v>
      </c>
      <c r="H414" s="230">
        <v>1439.9666666666667</v>
      </c>
      <c r="I414" s="230">
        <v>1468.9833333333336</v>
      </c>
      <c r="J414" s="230">
        <v>1488.9666666666667</v>
      </c>
      <c r="K414" s="229">
        <v>1449</v>
      </c>
      <c r="L414" s="229">
        <v>1400</v>
      </c>
      <c r="M414" s="229">
        <v>8.0611599999999992</v>
      </c>
      <c r="N414" s="1"/>
      <c r="O414" s="1"/>
    </row>
    <row r="415" spans="1:15" ht="12.75" customHeight="1">
      <c r="A415" s="30">
        <v>405</v>
      </c>
      <c r="B415" t="s">
        <v>825</v>
      </c>
      <c r="C415" s="265">
        <v>317.89999999999998</v>
      </c>
      <c r="D415" s="266">
        <v>318.81666666666666</v>
      </c>
      <c r="E415" s="266">
        <v>314.63333333333333</v>
      </c>
      <c r="F415" s="266">
        <v>311.36666666666667</v>
      </c>
      <c r="G415" s="266">
        <v>307.18333333333334</v>
      </c>
      <c r="H415" s="266">
        <v>322.08333333333331</v>
      </c>
      <c r="I415" s="266">
        <v>326.26666666666659</v>
      </c>
      <c r="J415" s="266">
        <v>329.5333333333333</v>
      </c>
      <c r="K415" s="265">
        <v>323</v>
      </c>
      <c r="L415" s="265">
        <v>315.55</v>
      </c>
      <c r="M415" s="265">
        <v>3.8380899999999998</v>
      </c>
      <c r="N415" s="1"/>
      <c r="O415" s="1"/>
    </row>
    <row r="416" spans="1:15" ht="12.75" customHeight="1">
      <c r="A416" s="30">
        <v>406</v>
      </c>
      <c r="B416" s="215" t="s">
        <v>187</v>
      </c>
      <c r="C416" s="229">
        <v>3659.45</v>
      </c>
      <c r="D416" s="230">
        <v>3648.3666666666663</v>
      </c>
      <c r="E416" s="230">
        <v>3623.1333333333328</v>
      </c>
      <c r="F416" s="230">
        <v>3586.8166666666666</v>
      </c>
      <c r="G416" s="230">
        <v>3561.583333333333</v>
      </c>
      <c r="H416" s="230">
        <v>3684.6833333333325</v>
      </c>
      <c r="I416" s="230">
        <v>3709.9166666666661</v>
      </c>
      <c r="J416" s="230">
        <v>3746.2333333333322</v>
      </c>
      <c r="K416" s="229">
        <v>3673.6</v>
      </c>
      <c r="L416" s="229">
        <v>3612.05</v>
      </c>
      <c r="M416" s="229">
        <v>3.95757</v>
      </c>
      <c r="N416" s="1"/>
      <c r="O416" s="1"/>
    </row>
    <row r="417" spans="1:15" ht="12.75" customHeight="1">
      <c r="A417" s="30">
        <v>407</v>
      </c>
      <c r="B417" s="215" t="s">
        <v>462</v>
      </c>
      <c r="C417" s="229">
        <v>533.25</v>
      </c>
      <c r="D417" s="230">
        <v>538.41666666666663</v>
      </c>
      <c r="E417" s="230">
        <v>525.83333333333326</v>
      </c>
      <c r="F417" s="230">
        <v>518.41666666666663</v>
      </c>
      <c r="G417" s="230">
        <v>505.83333333333326</v>
      </c>
      <c r="H417" s="230">
        <v>545.83333333333326</v>
      </c>
      <c r="I417" s="230">
        <v>558.41666666666652</v>
      </c>
      <c r="J417" s="230">
        <v>565.83333333333326</v>
      </c>
      <c r="K417" s="229">
        <v>551</v>
      </c>
      <c r="L417" s="229">
        <v>531</v>
      </c>
      <c r="M417" s="229">
        <v>7.5615199999999998</v>
      </c>
      <c r="N417" s="1"/>
      <c r="O417" s="1"/>
    </row>
    <row r="418" spans="1:15" ht="12.75" customHeight="1">
      <c r="A418" s="30">
        <v>408</v>
      </c>
      <c r="B418" s="215" t="s">
        <v>463</v>
      </c>
      <c r="C418" s="229">
        <v>3888.6</v>
      </c>
      <c r="D418" s="230">
        <v>3902.5333333333333</v>
      </c>
      <c r="E418" s="230">
        <v>3855.0666666666666</v>
      </c>
      <c r="F418" s="230">
        <v>3821.5333333333333</v>
      </c>
      <c r="G418" s="230">
        <v>3774.0666666666666</v>
      </c>
      <c r="H418" s="230">
        <v>3936.0666666666666</v>
      </c>
      <c r="I418" s="230">
        <v>3983.5333333333328</v>
      </c>
      <c r="J418" s="230">
        <v>4017.0666666666666</v>
      </c>
      <c r="K418" s="229">
        <v>3950</v>
      </c>
      <c r="L418" s="229">
        <v>3869</v>
      </c>
      <c r="M418" s="229">
        <v>0.66583999999999999</v>
      </c>
      <c r="N418" s="1"/>
      <c r="O418" s="1"/>
    </row>
    <row r="419" spans="1:15" ht="12.75" customHeight="1">
      <c r="A419" s="30">
        <v>409</v>
      </c>
      <c r="B419" s="215" t="s">
        <v>795</v>
      </c>
      <c r="C419" s="229">
        <v>530.6</v>
      </c>
      <c r="D419" s="230">
        <v>534.38333333333333</v>
      </c>
      <c r="E419" s="230">
        <v>524.76666666666665</v>
      </c>
      <c r="F419" s="230">
        <v>518.93333333333328</v>
      </c>
      <c r="G419" s="230">
        <v>509.31666666666661</v>
      </c>
      <c r="H419" s="230">
        <v>540.2166666666667</v>
      </c>
      <c r="I419" s="230">
        <v>549.83333333333326</v>
      </c>
      <c r="J419" s="230">
        <v>555.66666666666674</v>
      </c>
      <c r="K419" s="229">
        <v>544</v>
      </c>
      <c r="L419" s="229">
        <v>528.54999999999995</v>
      </c>
      <c r="M419" s="229">
        <v>26.28912</v>
      </c>
      <c r="N419" s="1"/>
      <c r="O419" s="1"/>
    </row>
    <row r="420" spans="1:15" ht="12.75" customHeight="1">
      <c r="A420" s="30">
        <v>410</v>
      </c>
      <c r="B420" s="215" t="s">
        <v>464</v>
      </c>
      <c r="C420" s="229">
        <v>994.55</v>
      </c>
      <c r="D420" s="230">
        <v>991.11666666666667</v>
      </c>
      <c r="E420" s="230">
        <v>982.83333333333337</v>
      </c>
      <c r="F420" s="230">
        <v>971.11666666666667</v>
      </c>
      <c r="G420" s="230">
        <v>962.83333333333337</v>
      </c>
      <c r="H420" s="230">
        <v>1002.8333333333334</v>
      </c>
      <c r="I420" s="230">
        <v>1011.1166666666667</v>
      </c>
      <c r="J420" s="230">
        <v>1022.8333333333334</v>
      </c>
      <c r="K420" s="229">
        <v>999.4</v>
      </c>
      <c r="L420" s="229">
        <v>979.4</v>
      </c>
      <c r="M420" s="229">
        <v>2.0991399999999998</v>
      </c>
      <c r="N420" s="1"/>
      <c r="O420" s="1"/>
    </row>
    <row r="421" spans="1:15" ht="12.75" customHeight="1">
      <c r="A421" s="30">
        <v>411</v>
      </c>
      <c r="B421" s="215" t="s">
        <v>826</v>
      </c>
      <c r="C421" s="229">
        <v>527.04999999999995</v>
      </c>
      <c r="D421" s="230">
        <v>531.35</v>
      </c>
      <c r="E421" s="230">
        <v>520.70000000000005</v>
      </c>
      <c r="F421" s="230">
        <v>514.35</v>
      </c>
      <c r="G421" s="230">
        <v>503.70000000000005</v>
      </c>
      <c r="H421" s="230">
        <v>537.70000000000005</v>
      </c>
      <c r="I421" s="230">
        <v>548.34999999999991</v>
      </c>
      <c r="J421" s="230">
        <v>554.70000000000005</v>
      </c>
      <c r="K421" s="229">
        <v>542</v>
      </c>
      <c r="L421" s="229">
        <v>525</v>
      </c>
      <c r="M421" s="229">
        <v>11.936780000000001</v>
      </c>
      <c r="N421" s="1"/>
      <c r="O421" s="1"/>
    </row>
    <row r="422" spans="1:15" ht="12.75" customHeight="1">
      <c r="A422" s="30">
        <v>412</v>
      </c>
      <c r="B422" s="215" t="s">
        <v>185</v>
      </c>
      <c r="C422" s="229">
        <v>588.5</v>
      </c>
      <c r="D422" s="230">
        <v>589.6</v>
      </c>
      <c r="E422" s="230">
        <v>585.25</v>
      </c>
      <c r="F422" s="230">
        <v>582</v>
      </c>
      <c r="G422" s="230">
        <v>577.65</v>
      </c>
      <c r="H422" s="230">
        <v>592.85</v>
      </c>
      <c r="I422" s="230">
        <v>597.20000000000016</v>
      </c>
      <c r="J422" s="230">
        <v>600.45000000000005</v>
      </c>
      <c r="K422" s="229">
        <v>593.95000000000005</v>
      </c>
      <c r="L422" s="229">
        <v>586.35</v>
      </c>
      <c r="M422" s="229">
        <v>159.71916999999999</v>
      </c>
      <c r="N422" s="1"/>
      <c r="O422" s="1"/>
    </row>
    <row r="423" spans="1:15" ht="12.75" customHeight="1">
      <c r="A423" s="30">
        <v>413</v>
      </c>
      <c r="B423" s="215" t="s">
        <v>183</v>
      </c>
      <c r="C423" s="229">
        <v>84.05</v>
      </c>
      <c r="D423" s="230">
        <v>84.583333333333329</v>
      </c>
      <c r="E423" s="230">
        <v>83.36666666666666</v>
      </c>
      <c r="F423" s="230">
        <v>82.683333333333337</v>
      </c>
      <c r="G423" s="230">
        <v>81.466666666666669</v>
      </c>
      <c r="H423" s="230">
        <v>85.266666666666652</v>
      </c>
      <c r="I423" s="230">
        <v>86.48333333333332</v>
      </c>
      <c r="J423" s="230">
        <v>87.166666666666643</v>
      </c>
      <c r="K423" s="229">
        <v>85.8</v>
      </c>
      <c r="L423" s="229">
        <v>83.9</v>
      </c>
      <c r="M423" s="229">
        <v>173.61553000000001</v>
      </c>
      <c r="N423" s="1"/>
      <c r="O423" s="1"/>
    </row>
    <row r="424" spans="1:15" ht="12.75" customHeight="1">
      <c r="A424" s="30">
        <v>414</v>
      </c>
      <c r="B424" s="215" t="s">
        <v>465</v>
      </c>
      <c r="C424" s="229">
        <v>314.14999999999998</v>
      </c>
      <c r="D424" s="230">
        <v>314</v>
      </c>
      <c r="E424" s="230">
        <v>307.39999999999998</v>
      </c>
      <c r="F424" s="230">
        <v>300.64999999999998</v>
      </c>
      <c r="G424" s="230">
        <v>294.04999999999995</v>
      </c>
      <c r="H424" s="230">
        <v>320.75</v>
      </c>
      <c r="I424" s="230">
        <v>327.35000000000002</v>
      </c>
      <c r="J424" s="230">
        <v>334.1</v>
      </c>
      <c r="K424" s="229">
        <v>320.60000000000002</v>
      </c>
      <c r="L424" s="229">
        <v>307.25</v>
      </c>
      <c r="M424" s="229">
        <v>5.0810899999999997</v>
      </c>
      <c r="N424" s="1"/>
      <c r="O424" s="1"/>
    </row>
    <row r="425" spans="1:15" ht="12.75" customHeight="1">
      <c r="A425" s="30">
        <v>415</v>
      </c>
      <c r="B425" s="215" t="s">
        <v>466</v>
      </c>
      <c r="C425" s="229">
        <v>154</v>
      </c>
      <c r="D425" s="230">
        <v>154.36666666666665</v>
      </c>
      <c r="E425" s="230">
        <v>152.33333333333329</v>
      </c>
      <c r="F425" s="230">
        <v>150.66666666666663</v>
      </c>
      <c r="G425" s="230">
        <v>148.63333333333327</v>
      </c>
      <c r="H425" s="230">
        <v>156.0333333333333</v>
      </c>
      <c r="I425" s="230">
        <v>158.06666666666666</v>
      </c>
      <c r="J425" s="230">
        <v>159.73333333333332</v>
      </c>
      <c r="K425" s="229">
        <v>156.4</v>
      </c>
      <c r="L425" s="229">
        <v>152.69999999999999</v>
      </c>
      <c r="M425" s="229">
        <v>7.8411200000000001</v>
      </c>
      <c r="N425" s="1"/>
      <c r="O425" s="1"/>
    </row>
    <row r="426" spans="1:15" ht="12.75" customHeight="1">
      <c r="A426" s="30">
        <v>416</v>
      </c>
      <c r="B426" s="215" t="s">
        <v>467</v>
      </c>
      <c r="C426" s="229">
        <v>491.4</v>
      </c>
      <c r="D426" s="230">
        <v>488.8</v>
      </c>
      <c r="E426" s="230">
        <v>480.6</v>
      </c>
      <c r="F426" s="230">
        <v>469.8</v>
      </c>
      <c r="G426" s="230">
        <v>461.6</v>
      </c>
      <c r="H426" s="230">
        <v>499.6</v>
      </c>
      <c r="I426" s="230">
        <v>507.79999999999995</v>
      </c>
      <c r="J426" s="230">
        <v>518.6</v>
      </c>
      <c r="K426" s="229">
        <v>497</v>
      </c>
      <c r="L426" s="229">
        <v>478</v>
      </c>
      <c r="M426" s="229">
        <v>2.0805099999999999</v>
      </c>
      <c r="N426" s="1"/>
      <c r="O426" s="1"/>
    </row>
    <row r="427" spans="1:15" ht="12.75" customHeight="1">
      <c r="A427" s="30">
        <v>417</v>
      </c>
      <c r="B427" s="215" t="s">
        <v>468</v>
      </c>
      <c r="C427" s="229">
        <v>410.95</v>
      </c>
      <c r="D427" s="230">
        <v>412.48333333333335</v>
      </c>
      <c r="E427" s="230">
        <v>407.4666666666667</v>
      </c>
      <c r="F427" s="230">
        <v>403.98333333333335</v>
      </c>
      <c r="G427" s="230">
        <v>398.9666666666667</v>
      </c>
      <c r="H427" s="230">
        <v>415.9666666666667</v>
      </c>
      <c r="I427" s="230">
        <v>420.98333333333335</v>
      </c>
      <c r="J427" s="230">
        <v>424.4666666666667</v>
      </c>
      <c r="K427" s="229">
        <v>417.5</v>
      </c>
      <c r="L427" s="229">
        <v>409</v>
      </c>
      <c r="M427" s="229">
        <v>2.2602799999999998</v>
      </c>
      <c r="N427" s="1"/>
      <c r="O427" s="1"/>
    </row>
    <row r="428" spans="1:15" ht="12.75" customHeight="1">
      <c r="A428" s="30">
        <v>418</v>
      </c>
      <c r="B428" s="215" t="s">
        <v>469</v>
      </c>
      <c r="C428" s="229">
        <v>190.05</v>
      </c>
      <c r="D428" s="230">
        <v>191.5</v>
      </c>
      <c r="E428" s="230">
        <v>187.6</v>
      </c>
      <c r="F428" s="230">
        <v>185.15</v>
      </c>
      <c r="G428" s="230">
        <v>181.25</v>
      </c>
      <c r="H428" s="230">
        <v>193.95</v>
      </c>
      <c r="I428" s="230">
        <v>197.84999999999997</v>
      </c>
      <c r="J428" s="230">
        <v>200.29999999999998</v>
      </c>
      <c r="K428" s="229">
        <v>195.4</v>
      </c>
      <c r="L428" s="229">
        <v>189.05</v>
      </c>
      <c r="M428" s="229">
        <v>2.1453600000000002</v>
      </c>
      <c r="N428" s="1"/>
      <c r="O428" s="1"/>
    </row>
    <row r="429" spans="1:15" ht="12.75" customHeight="1">
      <c r="A429" s="30">
        <v>419</v>
      </c>
      <c r="B429" s="215" t="s">
        <v>189</v>
      </c>
      <c r="C429" s="229">
        <v>987</v>
      </c>
      <c r="D429" s="230">
        <v>995.41666666666663</v>
      </c>
      <c r="E429" s="230">
        <v>974.83333333333326</v>
      </c>
      <c r="F429" s="230">
        <v>962.66666666666663</v>
      </c>
      <c r="G429" s="230">
        <v>942.08333333333326</v>
      </c>
      <c r="H429" s="230">
        <v>1007.5833333333333</v>
      </c>
      <c r="I429" s="230">
        <v>1028.1666666666665</v>
      </c>
      <c r="J429" s="230">
        <v>1040.3333333333333</v>
      </c>
      <c r="K429" s="229">
        <v>1016</v>
      </c>
      <c r="L429" s="229">
        <v>983.25</v>
      </c>
      <c r="M429" s="229">
        <v>33.959350000000001</v>
      </c>
      <c r="N429" s="1"/>
      <c r="O429" s="1"/>
    </row>
    <row r="430" spans="1:15" ht="12.75" customHeight="1">
      <c r="A430" s="30">
        <v>420</v>
      </c>
      <c r="B430" s="215" t="s">
        <v>190</v>
      </c>
      <c r="C430" s="229">
        <v>449</v>
      </c>
      <c r="D430" s="230">
        <v>452.7</v>
      </c>
      <c r="E430" s="230">
        <v>442.79999999999995</v>
      </c>
      <c r="F430" s="230">
        <v>436.59999999999997</v>
      </c>
      <c r="G430" s="230">
        <v>426.69999999999993</v>
      </c>
      <c r="H430" s="230">
        <v>458.9</v>
      </c>
      <c r="I430" s="230">
        <v>468.79999999999995</v>
      </c>
      <c r="J430" s="230">
        <v>475</v>
      </c>
      <c r="K430" s="229">
        <v>462.6</v>
      </c>
      <c r="L430" s="229">
        <v>446.5</v>
      </c>
      <c r="M430" s="229">
        <v>6.5857200000000002</v>
      </c>
      <c r="N430" s="1"/>
      <c r="O430" s="1"/>
    </row>
    <row r="431" spans="1:15" ht="12.75" customHeight="1">
      <c r="A431" s="30">
        <v>421</v>
      </c>
      <c r="B431" s="215" t="s">
        <v>470</v>
      </c>
      <c r="C431" s="229">
        <v>2563.0500000000002</v>
      </c>
      <c r="D431" s="230">
        <v>2568.0166666666669</v>
      </c>
      <c r="E431" s="230">
        <v>2542.0333333333338</v>
      </c>
      <c r="F431" s="230">
        <v>2521.0166666666669</v>
      </c>
      <c r="G431" s="230">
        <v>2495.0333333333338</v>
      </c>
      <c r="H431" s="230">
        <v>2589.0333333333338</v>
      </c>
      <c r="I431" s="230">
        <v>2615.0166666666664</v>
      </c>
      <c r="J431" s="230">
        <v>2636.0333333333338</v>
      </c>
      <c r="K431" s="229">
        <v>2594</v>
      </c>
      <c r="L431" s="229">
        <v>2547</v>
      </c>
      <c r="M431" s="229">
        <v>0.54098999999999997</v>
      </c>
      <c r="N431" s="1"/>
      <c r="O431" s="1"/>
    </row>
    <row r="432" spans="1:15" ht="12.75" customHeight="1">
      <c r="A432" s="30">
        <v>422</v>
      </c>
      <c r="B432" s="215" t="s">
        <v>471</v>
      </c>
      <c r="C432" s="229">
        <v>1144.1500000000001</v>
      </c>
      <c r="D432" s="230">
        <v>1144.3999999999999</v>
      </c>
      <c r="E432" s="230">
        <v>1131.7999999999997</v>
      </c>
      <c r="F432" s="230">
        <v>1119.4499999999998</v>
      </c>
      <c r="G432" s="230">
        <v>1106.8499999999997</v>
      </c>
      <c r="H432" s="230">
        <v>1156.7499999999998</v>
      </c>
      <c r="I432" s="230">
        <v>1169.3499999999997</v>
      </c>
      <c r="J432" s="230">
        <v>1181.6999999999998</v>
      </c>
      <c r="K432" s="229">
        <v>1157</v>
      </c>
      <c r="L432" s="229">
        <v>1132.05</v>
      </c>
      <c r="M432" s="229">
        <v>0.623</v>
      </c>
      <c r="N432" s="1"/>
      <c r="O432" s="1"/>
    </row>
    <row r="433" spans="1:15" ht="12.75" customHeight="1">
      <c r="A433" s="30">
        <v>423</v>
      </c>
      <c r="B433" s="215" t="s">
        <v>472</v>
      </c>
      <c r="C433" s="229">
        <v>286.25</v>
      </c>
      <c r="D433" s="230">
        <v>286.08333333333331</v>
      </c>
      <c r="E433" s="230">
        <v>283.96666666666664</v>
      </c>
      <c r="F433" s="230">
        <v>281.68333333333334</v>
      </c>
      <c r="G433" s="230">
        <v>279.56666666666666</v>
      </c>
      <c r="H433" s="230">
        <v>288.36666666666662</v>
      </c>
      <c r="I433" s="230">
        <v>290.48333333333329</v>
      </c>
      <c r="J433" s="230">
        <v>292.76666666666659</v>
      </c>
      <c r="K433" s="229">
        <v>288.2</v>
      </c>
      <c r="L433" s="229">
        <v>283.8</v>
      </c>
      <c r="M433" s="229">
        <v>5.1657999999999999</v>
      </c>
      <c r="N433" s="1"/>
      <c r="O433" s="1"/>
    </row>
    <row r="434" spans="1:15" ht="12.75" customHeight="1">
      <c r="A434" s="30">
        <v>424</v>
      </c>
      <c r="B434" s="215" t="s">
        <v>473</v>
      </c>
      <c r="C434" s="229">
        <v>386.4</v>
      </c>
      <c r="D434" s="230">
        <v>390.7</v>
      </c>
      <c r="E434" s="230">
        <v>380.7</v>
      </c>
      <c r="F434" s="230">
        <v>375</v>
      </c>
      <c r="G434" s="230">
        <v>365</v>
      </c>
      <c r="H434" s="230">
        <v>396.4</v>
      </c>
      <c r="I434" s="230">
        <v>406.4</v>
      </c>
      <c r="J434" s="230">
        <v>412.09999999999997</v>
      </c>
      <c r="K434" s="229">
        <v>400.7</v>
      </c>
      <c r="L434" s="229">
        <v>385</v>
      </c>
      <c r="M434" s="229">
        <v>1.30213</v>
      </c>
      <c r="N434" s="1"/>
      <c r="O434" s="1"/>
    </row>
    <row r="435" spans="1:15" ht="12.75" customHeight="1">
      <c r="A435" s="30">
        <v>425</v>
      </c>
      <c r="B435" s="215" t="s">
        <v>474</v>
      </c>
      <c r="C435" s="229">
        <v>2836.95</v>
      </c>
      <c r="D435" s="230">
        <v>2852.1166666666668</v>
      </c>
      <c r="E435" s="230">
        <v>2814.2333333333336</v>
      </c>
      <c r="F435" s="230">
        <v>2791.5166666666669</v>
      </c>
      <c r="G435" s="230">
        <v>2753.6333333333337</v>
      </c>
      <c r="H435" s="230">
        <v>2874.8333333333335</v>
      </c>
      <c r="I435" s="230">
        <v>2912.7166666666667</v>
      </c>
      <c r="J435" s="230">
        <v>2935.4333333333334</v>
      </c>
      <c r="K435" s="229">
        <v>2890</v>
      </c>
      <c r="L435" s="229">
        <v>2829.4</v>
      </c>
      <c r="M435" s="229">
        <v>0.58248999999999995</v>
      </c>
      <c r="N435" s="1"/>
      <c r="O435" s="1"/>
    </row>
    <row r="436" spans="1:15" ht="12.75" customHeight="1">
      <c r="A436" s="30">
        <v>426</v>
      </c>
      <c r="B436" s="215" t="s">
        <v>475</v>
      </c>
      <c r="C436" s="229">
        <v>475.1</v>
      </c>
      <c r="D436" s="230">
        <v>477.2</v>
      </c>
      <c r="E436" s="230">
        <v>472.4</v>
      </c>
      <c r="F436" s="230">
        <v>469.7</v>
      </c>
      <c r="G436" s="230">
        <v>464.9</v>
      </c>
      <c r="H436" s="230">
        <v>479.9</v>
      </c>
      <c r="I436" s="230">
        <v>484.70000000000005</v>
      </c>
      <c r="J436" s="230">
        <v>487.4</v>
      </c>
      <c r="K436" s="229">
        <v>482</v>
      </c>
      <c r="L436" s="229">
        <v>474.5</v>
      </c>
      <c r="M436" s="229">
        <v>1.33046</v>
      </c>
      <c r="N436" s="1"/>
      <c r="O436" s="1"/>
    </row>
    <row r="437" spans="1:15" ht="12.75" customHeight="1">
      <c r="A437" s="30">
        <v>427</v>
      </c>
      <c r="B437" s="215" t="s">
        <v>476</v>
      </c>
      <c r="C437" s="229">
        <v>13.35</v>
      </c>
      <c r="D437" s="230">
        <v>13.583333333333334</v>
      </c>
      <c r="E437" s="230">
        <v>12.966666666666669</v>
      </c>
      <c r="F437" s="230">
        <v>12.583333333333334</v>
      </c>
      <c r="G437" s="230">
        <v>11.966666666666669</v>
      </c>
      <c r="H437" s="230">
        <v>13.966666666666669</v>
      </c>
      <c r="I437" s="230">
        <v>14.583333333333332</v>
      </c>
      <c r="J437" s="230">
        <v>14.966666666666669</v>
      </c>
      <c r="K437" s="229">
        <v>14.2</v>
      </c>
      <c r="L437" s="229">
        <v>13.2</v>
      </c>
      <c r="M437" s="229">
        <v>5224.2788099999998</v>
      </c>
      <c r="N437" s="1"/>
      <c r="O437" s="1"/>
    </row>
    <row r="438" spans="1:15" ht="12.75" customHeight="1">
      <c r="A438" s="30">
        <v>428</v>
      </c>
      <c r="B438" s="215" t="s">
        <v>856</v>
      </c>
      <c r="C438" s="229">
        <v>238.25</v>
      </c>
      <c r="D438" s="230">
        <v>240.25</v>
      </c>
      <c r="E438" s="230">
        <v>234.55</v>
      </c>
      <c r="F438" s="230">
        <v>230.85000000000002</v>
      </c>
      <c r="G438" s="230">
        <v>225.15000000000003</v>
      </c>
      <c r="H438" s="230">
        <v>243.95</v>
      </c>
      <c r="I438" s="230">
        <v>249.64999999999998</v>
      </c>
      <c r="J438" s="230">
        <v>253.34999999999997</v>
      </c>
      <c r="K438" s="229">
        <v>245.95</v>
      </c>
      <c r="L438" s="229">
        <v>236.55</v>
      </c>
      <c r="M438" s="229">
        <v>1.24176</v>
      </c>
      <c r="N438" s="1"/>
      <c r="O438" s="1"/>
    </row>
    <row r="439" spans="1:15" ht="12.75" customHeight="1">
      <c r="A439" s="30">
        <v>429</v>
      </c>
      <c r="B439" s="215" t="s">
        <v>477</v>
      </c>
      <c r="C439" s="229">
        <v>879.9</v>
      </c>
      <c r="D439" s="230">
        <v>882.04999999999984</v>
      </c>
      <c r="E439" s="230">
        <v>873.29999999999973</v>
      </c>
      <c r="F439" s="230">
        <v>866.69999999999993</v>
      </c>
      <c r="G439" s="230">
        <v>857.94999999999982</v>
      </c>
      <c r="H439" s="230">
        <v>888.64999999999964</v>
      </c>
      <c r="I439" s="230">
        <v>897.39999999999986</v>
      </c>
      <c r="J439" s="230">
        <v>903.99999999999955</v>
      </c>
      <c r="K439" s="229">
        <v>890.8</v>
      </c>
      <c r="L439" s="229">
        <v>875.45</v>
      </c>
      <c r="M439" s="229">
        <v>0.37902000000000002</v>
      </c>
      <c r="N439" s="1"/>
      <c r="O439" s="1"/>
    </row>
    <row r="440" spans="1:15" ht="12.75" customHeight="1">
      <c r="A440" s="30">
        <v>430</v>
      </c>
      <c r="B440" s="215" t="s">
        <v>271</v>
      </c>
      <c r="C440" s="229">
        <v>723.2</v>
      </c>
      <c r="D440" s="230">
        <v>726.16666666666663</v>
      </c>
      <c r="E440" s="230">
        <v>715.38333333333321</v>
      </c>
      <c r="F440" s="230">
        <v>707.56666666666661</v>
      </c>
      <c r="G440" s="230">
        <v>696.78333333333319</v>
      </c>
      <c r="H440" s="230">
        <v>733.98333333333323</v>
      </c>
      <c r="I440" s="230">
        <v>744.76666666666677</v>
      </c>
      <c r="J440" s="230">
        <v>752.58333333333326</v>
      </c>
      <c r="K440" s="229">
        <v>736.95</v>
      </c>
      <c r="L440" s="229">
        <v>718.35</v>
      </c>
      <c r="M440" s="229">
        <v>4.6449800000000003</v>
      </c>
      <c r="N440" s="1"/>
      <c r="O440" s="1"/>
    </row>
    <row r="441" spans="1:15" ht="12.75" customHeight="1">
      <c r="A441" s="30">
        <v>431</v>
      </c>
      <c r="B441" s="215" t="s">
        <v>478</v>
      </c>
      <c r="C441" s="229">
        <v>1651.6</v>
      </c>
      <c r="D441" s="230">
        <v>1656.1166666666666</v>
      </c>
      <c r="E441" s="230">
        <v>1639.9333333333332</v>
      </c>
      <c r="F441" s="230">
        <v>1628.2666666666667</v>
      </c>
      <c r="G441" s="230">
        <v>1612.0833333333333</v>
      </c>
      <c r="H441" s="230">
        <v>1667.7833333333331</v>
      </c>
      <c r="I441" s="230">
        <v>1683.9666666666665</v>
      </c>
      <c r="J441" s="230">
        <v>1695.633333333333</v>
      </c>
      <c r="K441" s="229">
        <v>1672.3</v>
      </c>
      <c r="L441" s="229">
        <v>1644.45</v>
      </c>
      <c r="M441" s="229">
        <v>0.83681000000000005</v>
      </c>
      <c r="N441" s="1"/>
      <c r="O441" s="1"/>
    </row>
    <row r="442" spans="1:15" ht="12.75" customHeight="1">
      <c r="A442" s="30">
        <v>432</v>
      </c>
      <c r="B442" s="215" t="s">
        <v>479</v>
      </c>
      <c r="C442" s="229">
        <v>414.1</v>
      </c>
      <c r="D442" s="230">
        <v>414.68333333333334</v>
      </c>
      <c r="E442" s="230">
        <v>410.36666666666667</v>
      </c>
      <c r="F442" s="230">
        <v>406.63333333333333</v>
      </c>
      <c r="G442" s="230">
        <v>402.31666666666666</v>
      </c>
      <c r="H442" s="230">
        <v>418.41666666666669</v>
      </c>
      <c r="I442" s="230">
        <v>422.73333333333341</v>
      </c>
      <c r="J442" s="230">
        <v>426.4666666666667</v>
      </c>
      <c r="K442" s="229">
        <v>419</v>
      </c>
      <c r="L442" s="229">
        <v>410.95</v>
      </c>
      <c r="M442" s="229">
        <v>0.71014999999999995</v>
      </c>
      <c r="N442" s="1"/>
      <c r="O442" s="1"/>
    </row>
    <row r="443" spans="1:15" ht="12.75" customHeight="1">
      <c r="A443" s="30">
        <v>433</v>
      </c>
      <c r="B443" s="215" t="s">
        <v>480</v>
      </c>
      <c r="C443" s="229">
        <v>717.95</v>
      </c>
      <c r="D443" s="230">
        <v>717.66666666666663</v>
      </c>
      <c r="E443" s="230">
        <v>711.7833333333333</v>
      </c>
      <c r="F443" s="230">
        <v>705.61666666666667</v>
      </c>
      <c r="G443" s="230">
        <v>699.73333333333335</v>
      </c>
      <c r="H443" s="230">
        <v>723.83333333333326</v>
      </c>
      <c r="I443" s="230">
        <v>729.7166666666667</v>
      </c>
      <c r="J443" s="230">
        <v>735.88333333333321</v>
      </c>
      <c r="K443" s="229">
        <v>723.55</v>
      </c>
      <c r="L443" s="229">
        <v>711.5</v>
      </c>
      <c r="M443" s="229">
        <v>0.86284000000000005</v>
      </c>
      <c r="N443" s="1"/>
      <c r="O443" s="1"/>
    </row>
    <row r="444" spans="1:15" ht="12.75" customHeight="1">
      <c r="A444" s="30">
        <v>434</v>
      </c>
      <c r="B444" s="215" t="s">
        <v>481</v>
      </c>
      <c r="C444" s="229">
        <v>37.549999999999997</v>
      </c>
      <c r="D444" s="230">
        <v>37.849999999999994</v>
      </c>
      <c r="E444" s="230">
        <v>37.04999999999999</v>
      </c>
      <c r="F444" s="230">
        <v>36.549999999999997</v>
      </c>
      <c r="G444" s="230">
        <v>35.749999999999993</v>
      </c>
      <c r="H444" s="230">
        <v>38.349999999999987</v>
      </c>
      <c r="I444" s="230">
        <v>39.15</v>
      </c>
      <c r="J444" s="230">
        <v>39.649999999999984</v>
      </c>
      <c r="K444" s="229">
        <v>38.65</v>
      </c>
      <c r="L444" s="229">
        <v>37.35</v>
      </c>
      <c r="M444" s="229">
        <v>89.550129999999996</v>
      </c>
      <c r="N444" s="1"/>
      <c r="O444" s="1"/>
    </row>
    <row r="445" spans="1:15" ht="12.75" customHeight="1">
      <c r="A445" s="30">
        <v>435</v>
      </c>
      <c r="B445" s="215" t="s">
        <v>202</v>
      </c>
      <c r="C445" s="229">
        <v>1326.1</v>
      </c>
      <c r="D445" s="230">
        <v>1331.8</v>
      </c>
      <c r="E445" s="230">
        <v>1312.1999999999998</v>
      </c>
      <c r="F445" s="230">
        <v>1298.3</v>
      </c>
      <c r="G445" s="230">
        <v>1278.6999999999998</v>
      </c>
      <c r="H445" s="230">
        <v>1345.6999999999998</v>
      </c>
      <c r="I445" s="230">
        <v>1365.2999999999997</v>
      </c>
      <c r="J445" s="230">
        <v>1379.1999999999998</v>
      </c>
      <c r="K445" s="229">
        <v>1351.4</v>
      </c>
      <c r="L445" s="229">
        <v>1317.9</v>
      </c>
      <c r="M445" s="229">
        <v>5.11069</v>
      </c>
      <c r="N445" s="1"/>
      <c r="O445" s="1"/>
    </row>
    <row r="446" spans="1:15" ht="12.75" customHeight="1">
      <c r="A446" s="30">
        <v>436</v>
      </c>
      <c r="B446" s="215" t="s">
        <v>482</v>
      </c>
      <c r="C446" s="229">
        <v>839.1</v>
      </c>
      <c r="D446" s="230">
        <v>847.06666666666661</v>
      </c>
      <c r="E446" s="230">
        <v>824.23333333333323</v>
      </c>
      <c r="F446" s="230">
        <v>809.36666666666667</v>
      </c>
      <c r="G446" s="230">
        <v>786.5333333333333</v>
      </c>
      <c r="H446" s="230">
        <v>861.93333333333317</v>
      </c>
      <c r="I446" s="230">
        <v>884.76666666666665</v>
      </c>
      <c r="J446" s="230">
        <v>899.6333333333331</v>
      </c>
      <c r="K446" s="229">
        <v>869.9</v>
      </c>
      <c r="L446" s="229">
        <v>832.2</v>
      </c>
      <c r="M446" s="229">
        <v>17.816140000000001</v>
      </c>
      <c r="N446" s="1"/>
      <c r="O446" s="1"/>
    </row>
    <row r="447" spans="1:15" ht="12.75" customHeight="1">
      <c r="A447" s="30">
        <v>437</v>
      </c>
      <c r="B447" s="215" t="s">
        <v>191</v>
      </c>
      <c r="C447" s="229">
        <v>1003.25</v>
      </c>
      <c r="D447" s="230">
        <v>1005.1</v>
      </c>
      <c r="E447" s="230">
        <v>995.2</v>
      </c>
      <c r="F447" s="230">
        <v>987.15</v>
      </c>
      <c r="G447" s="230">
        <v>977.25</v>
      </c>
      <c r="H447" s="230">
        <v>1013.1500000000001</v>
      </c>
      <c r="I447" s="230">
        <v>1023.05</v>
      </c>
      <c r="J447" s="230">
        <v>1031.1000000000001</v>
      </c>
      <c r="K447" s="229">
        <v>1015</v>
      </c>
      <c r="L447" s="229">
        <v>997.05</v>
      </c>
      <c r="M447" s="229">
        <v>13.89967</v>
      </c>
      <c r="N447" s="1"/>
      <c r="O447" s="1"/>
    </row>
    <row r="448" spans="1:15" ht="12.75" customHeight="1">
      <c r="A448" s="30">
        <v>438</v>
      </c>
      <c r="B448" s="215" t="s">
        <v>483</v>
      </c>
      <c r="C448" s="229">
        <v>235.3</v>
      </c>
      <c r="D448" s="230">
        <v>236.85</v>
      </c>
      <c r="E448" s="230">
        <v>233.45</v>
      </c>
      <c r="F448" s="230">
        <v>231.6</v>
      </c>
      <c r="G448" s="230">
        <v>228.2</v>
      </c>
      <c r="H448" s="230">
        <v>238.7</v>
      </c>
      <c r="I448" s="230">
        <v>242.10000000000002</v>
      </c>
      <c r="J448" s="230">
        <v>243.95</v>
      </c>
      <c r="K448" s="229">
        <v>240.25</v>
      </c>
      <c r="L448" s="229">
        <v>235</v>
      </c>
      <c r="M448" s="229">
        <v>4.5725100000000003</v>
      </c>
      <c r="N448" s="1"/>
      <c r="O448" s="1"/>
    </row>
    <row r="449" spans="1:15" ht="12.75" customHeight="1">
      <c r="A449" s="30">
        <v>439</v>
      </c>
      <c r="B449" s="215" t="s">
        <v>484</v>
      </c>
      <c r="C449" s="229">
        <v>1414.25</v>
      </c>
      <c r="D449" s="230">
        <v>1437.3</v>
      </c>
      <c r="E449" s="230">
        <v>1379.6499999999999</v>
      </c>
      <c r="F449" s="230">
        <v>1345.05</v>
      </c>
      <c r="G449" s="230">
        <v>1287.3999999999999</v>
      </c>
      <c r="H449" s="230">
        <v>1471.8999999999999</v>
      </c>
      <c r="I449" s="230">
        <v>1529.55</v>
      </c>
      <c r="J449" s="230">
        <v>1564.1499999999999</v>
      </c>
      <c r="K449" s="229">
        <v>1494.95</v>
      </c>
      <c r="L449" s="229">
        <v>1402.7</v>
      </c>
      <c r="M449" s="229">
        <v>28.01595</v>
      </c>
      <c r="N449" s="1"/>
      <c r="O449" s="1"/>
    </row>
    <row r="450" spans="1:15" ht="12.75" customHeight="1">
      <c r="A450" s="30">
        <v>440</v>
      </c>
      <c r="B450" s="215" t="s">
        <v>196</v>
      </c>
      <c r="C450" s="229">
        <v>3236.45</v>
      </c>
      <c r="D450" s="230">
        <v>3246.4833333333336</v>
      </c>
      <c r="E450" s="230">
        <v>3222.9666666666672</v>
      </c>
      <c r="F450" s="230">
        <v>3209.4833333333336</v>
      </c>
      <c r="G450" s="230">
        <v>3185.9666666666672</v>
      </c>
      <c r="H450" s="230">
        <v>3259.9666666666672</v>
      </c>
      <c r="I450" s="230">
        <v>3283.4833333333336</v>
      </c>
      <c r="J450" s="230">
        <v>3296.9666666666672</v>
      </c>
      <c r="K450" s="229">
        <v>3270</v>
      </c>
      <c r="L450" s="229">
        <v>3233</v>
      </c>
      <c r="M450" s="229">
        <v>17.59366</v>
      </c>
      <c r="N450" s="1"/>
      <c r="O450" s="1"/>
    </row>
    <row r="451" spans="1:15" ht="12.75" customHeight="1">
      <c r="A451" s="30">
        <v>441</v>
      </c>
      <c r="B451" s="215" t="s">
        <v>192</v>
      </c>
      <c r="C451" s="229">
        <v>807.1</v>
      </c>
      <c r="D451" s="230">
        <v>812.36666666666679</v>
      </c>
      <c r="E451" s="230">
        <v>799.93333333333362</v>
      </c>
      <c r="F451" s="230">
        <v>792.76666666666688</v>
      </c>
      <c r="G451" s="230">
        <v>780.33333333333371</v>
      </c>
      <c r="H451" s="230">
        <v>819.53333333333353</v>
      </c>
      <c r="I451" s="230">
        <v>831.9666666666667</v>
      </c>
      <c r="J451" s="230">
        <v>839.13333333333344</v>
      </c>
      <c r="K451" s="229">
        <v>824.8</v>
      </c>
      <c r="L451" s="229">
        <v>805.2</v>
      </c>
      <c r="M451" s="229">
        <v>11.17198</v>
      </c>
      <c r="N451" s="1"/>
      <c r="O451" s="1"/>
    </row>
    <row r="452" spans="1:15" ht="12.75" customHeight="1">
      <c r="A452" s="30">
        <v>442</v>
      </c>
      <c r="B452" s="215" t="s">
        <v>272</v>
      </c>
      <c r="C452" s="229">
        <v>7844.65</v>
      </c>
      <c r="D452" s="230">
        <v>7852.7666666666664</v>
      </c>
      <c r="E452" s="230">
        <v>7758.5333333333328</v>
      </c>
      <c r="F452" s="230">
        <v>7672.4166666666661</v>
      </c>
      <c r="G452" s="230">
        <v>7578.1833333333325</v>
      </c>
      <c r="H452" s="230">
        <v>7938.8833333333332</v>
      </c>
      <c r="I452" s="230">
        <v>8033.1166666666668</v>
      </c>
      <c r="J452" s="230">
        <v>8119.2333333333336</v>
      </c>
      <c r="K452" s="229">
        <v>7947</v>
      </c>
      <c r="L452" s="229">
        <v>7766.65</v>
      </c>
      <c r="M452" s="229">
        <v>4.1036599999999996</v>
      </c>
      <c r="N452" s="1"/>
      <c r="O452" s="1"/>
    </row>
    <row r="453" spans="1:15" ht="12.75" customHeight="1">
      <c r="A453" s="30">
        <v>443</v>
      </c>
      <c r="B453" s="215" t="s">
        <v>827</v>
      </c>
      <c r="C453" s="229">
        <v>2330.4499999999998</v>
      </c>
      <c r="D453" s="230">
        <v>2343.5166666666664</v>
      </c>
      <c r="E453" s="230">
        <v>2307.0333333333328</v>
      </c>
      <c r="F453" s="230">
        <v>2283.6166666666663</v>
      </c>
      <c r="G453" s="230">
        <v>2247.1333333333328</v>
      </c>
      <c r="H453" s="230">
        <v>2366.9333333333329</v>
      </c>
      <c r="I453" s="230">
        <v>2403.4166666666665</v>
      </c>
      <c r="J453" s="230">
        <v>2426.833333333333</v>
      </c>
      <c r="K453" s="229">
        <v>2380</v>
      </c>
      <c r="L453" s="229">
        <v>2320.1</v>
      </c>
      <c r="M453" s="229">
        <v>0.71326000000000001</v>
      </c>
      <c r="N453" s="1"/>
      <c r="O453" s="1"/>
    </row>
    <row r="454" spans="1:15" ht="12.75" customHeight="1">
      <c r="A454" s="30">
        <v>444</v>
      </c>
      <c r="B454" s="215" t="s">
        <v>485</v>
      </c>
      <c r="C454" s="229">
        <v>288.89999999999998</v>
      </c>
      <c r="D454" s="230">
        <v>292.2</v>
      </c>
      <c r="E454" s="230">
        <v>284.95</v>
      </c>
      <c r="F454" s="230">
        <v>281</v>
      </c>
      <c r="G454" s="230">
        <v>273.75</v>
      </c>
      <c r="H454" s="230">
        <v>296.14999999999998</v>
      </c>
      <c r="I454" s="230">
        <v>303.39999999999998</v>
      </c>
      <c r="J454" s="230">
        <v>307.34999999999997</v>
      </c>
      <c r="K454" s="229">
        <v>299.45</v>
      </c>
      <c r="L454" s="229">
        <v>288.25</v>
      </c>
      <c r="M454" s="229">
        <v>33.118029999999997</v>
      </c>
      <c r="N454" s="1"/>
      <c r="O454" s="1"/>
    </row>
    <row r="455" spans="1:15" ht="12.75" customHeight="1">
      <c r="A455" s="30">
        <v>445</v>
      </c>
      <c r="B455" s="215" t="s">
        <v>193</v>
      </c>
      <c r="C455" s="229">
        <v>559.70000000000005</v>
      </c>
      <c r="D455" s="230">
        <v>564.41666666666663</v>
      </c>
      <c r="E455" s="230">
        <v>552.2833333333333</v>
      </c>
      <c r="F455" s="230">
        <v>544.86666666666667</v>
      </c>
      <c r="G455" s="230">
        <v>532.73333333333335</v>
      </c>
      <c r="H455" s="230">
        <v>571.83333333333326</v>
      </c>
      <c r="I455" s="230">
        <v>583.9666666666667</v>
      </c>
      <c r="J455" s="230">
        <v>591.38333333333321</v>
      </c>
      <c r="K455" s="229">
        <v>576.54999999999995</v>
      </c>
      <c r="L455" s="229">
        <v>557</v>
      </c>
      <c r="M455" s="229">
        <v>215.27339000000001</v>
      </c>
      <c r="N455" s="1"/>
      <c r="O455" s="1"/>
    </row>
    <row r="456" spans="1:15" ht="12.75" customHeight="1">
      <c r="A456" s="30">
        <v>446</v>
      </c>
      <c r="B456" s="215" t="s">
        <v>194</v>
      </c>
      <c r="C456" s="229">
        <v>220.65</v>
      </c>
      <c r="D456" s="230">
        <v>221.76666666666665</v>
      </c>
      <c r="E456" s="230">
        <v>217.33333333333331</v>
      </c>
      <c r="F456" s="230">
        <v>214.01666666666665</v>
      </c>
      <c r="G456" s="230">
        <v>209.58333333333331</v>
      </c>
      <c r="H456" s="230">
        <v>225.08333333333331</v>
      </c>
      <c r="I456" s="230">
        <v>229.51666666666665</v>
      </c>
      <c r="J456" s="230">
        <v>232.83333333333331</v>
      </c>
      <c r="K456" s="229">
        <v>226.2</v>
      </c>
      <c r="L456" s="229">
        <v>218.45</v>
      </c>
      <c r="M456" s="229">
        <v>310.56301999999999</v>
      </c>
      <c r="N456" s="1"/>
      <c r="O456" s="1"/>
    </row>
    <row r="457" spans="1:15" ht="12.75" customHeight="1">
      <c r="A457" s="30">
        <v>447</v>
      </c>
      <c r="B457" s="215" t="s">
        <v>195</v>
      </c>
      <c r="C457" s="229">
        <v>111.15</v>
      </c>
      <c r="D457" s="230">
        <v>111.7</v>
      </c>
      <c r="E457" s="230">
        <v>110.4</v>
      </c>
      <c r="F457" s="230">
        <v>109.65</v>
      </c>
      <c r="G457" s="230">
        <v>108.35000000000001</v>
      </c>
      <c r="H457" s="230">
        <v>112.45</v>
      </c>
      <c r="I457" s="230">
        <v>113.74999999999999</v>
      </c>
      <c r="J457" s="230">
        <v>114.5</v>
      </c>
      <c r="K457" s="229">
        <v>113</v>
      </c>
      <c r="L457" s="229">
        <v>110.95</v>
      </c>
      <c r="M457" s="229">
        <v>463.80293999999998</v>
      </c>
      <c r="N457" s="1"/>
      <c r="O457" s="1"/>
    </row>
    <row r="458" spans="1:15" ht="12.75" customHeight="1">
      <c r="A458" s="30">
        <v>448</v>
      </c>
      <c r="B458" s="215" t="s">
        <v>784</v>
      </c>
      <c r="C458" s="229">
        <v>78.400000000000006</v>
      </c>
      <c r="D458" s="230">
        <v>75.95</v>
      </c>
      <c r="E458" s="230">
        <v>71</v>
      </c>
      <c r="F458" s="230">
        <v>63.599999999999994</v>
      </c>
      <c r="G458" s="230">
        <v>58.649999999999991</v>
      </c>
      <c r="H458" s="230">
        <v>83.350000000000009</v>
      </c>
      <c r="I458" s="230">
        <v>88.300000000000026</v>
      </c>
      <c r="J458" s="230">
        <v>95.700000000000017</v>
      </c>
      <c r="K458" s="229">
        <v>80.900000000000006</v>
      </c>
      <c r="L458" s="229">
        <v>68.55</v>
      </c>
      <c r="M458" s="229">
        <v>425.75992000000002</v>
      </c>
      <c r="N458" s="1"/>
      <c r="O458" s="1"/>
    </row>
    <row r="459" spans="1:15" ht="12.75" customHeight="1">
      <c r="A459" s="30">
        <v>449</v>
      </c>
      <c r="B459" s="215" t="s">
        <v>486</v>
      </c>
      <c r="C459" s="229">
        <v>2218.4499999999998</v>
      </c>
      <c r="D459" s="230">
        <v>2214.4833333333331</v>
      </c>
      <c r="E459" s="230">
        <v>2188.9666666666662</v>
      </c>
      <c r="F459" s="230">
        <v>2159.4833333333331</v>
      </c>
      <c r="G459" s="230">
        <v>2133.9666666666662</v>
      </c>
      <c r="H459" s="230">
        <v>2243.9666666666662</v>
      </c>
      <c r="I459" s="230">
        <v>2269.4833333333336</v>
      </c>
      <c r="J459" s="230">
        <v>2298.9666666666662</v>
      </c>
      <c r="K459" s="229">
        <v>2240</v>
      </c>
      <c r="L459" s="229">
        <v>2185</v>
      </c>
      <c r="M459" s="229">
        <v>1.2228699999999999</v>
      </c>
      <c r="N459" s="1"/>
      <c r="O459" s="1"/>
    </row>
    <row r="460" spans="1:15" ht="12.75" customHeight="1">
      <c r="A460" s="30">
        <v>450</v>
      </c>
      <c r="B460" s="215" t="s">
        <v>197</v>
      </c>
      <c r="C460" s="229">
        <v>1071.3</v>
      </c>
      <c r="D460" s="230">
        <v>1080.6000000000001</v>
      </c>
      <c r="E460" s="230">
        <v>1059.7000000000003</v>
      </c>
      <c r="F460" s="230">
        <v>1048.1000000000001</v>
      </c>
      <c r="G460" s="230">
        <v>1027.2000000000003</v>
      </c>
      <c r="H460" s="230">
        <v>1092.2000000000003</v>
      </c>
      <c r="I460" s="230">
        <v>1113.1000000000004</v>
      </c>
      <c r="J460" s="230">
        <v>1124.7000000000003</v>
      </c>
      <c r="K460" s="229">
        <v>1101.5</v>
      </c>
      <c r="L460" s="229">
        <v>1069</v>
      </c>
      <c r="M460" s="229">
        <v>40.54486</v>
      </c>
      <c r="N460" s="1"/>
      <c r="O460" s="1"/>
    </row>
    <row r="461" spans="1:15" ht="12.75" customHeight="1">
      <c r="A461" s="30">
        <v>451</v>
      </c>
      <c r="B461" s="215" t="s">
        <v>857</v>
      </c>
      <c r="C461" s="229">
        <v>709.7</v>
      </c>
      <c r="D461" s="230">
        <v>713.46666666666658</v>
      </c>
      <c r="E461" s="230">
        <v>698.28333333333319</v>
      </c>
      <c r="F461" s="230">
        <v>686.86666666666656</v>
      </c>
      <c r="G461" s="230">
        <v>671.68333333333317</v>
      </c>
      <c r="H461" s="230">
        <v>724.88333333333321</v>
      </c>
      <c r="I461" s="230">
        <v>740.06666666666661</v>
      </c>
      <c r="J461" s="230">
        <v>751.48333333333323</v>
      </c>
      <c r="K461" s="229">
        <v>728.65</v>
      </c>
      <c r="L461" s="229">
        <v>702.05</v>
      </c>
      <c r="M461" s="229">
        <v>5.0070199999999998</v>
      </c>
      <c r="N461" s="1"/>
      <c r="O461" s="1"/>
    </row>
    <row r="462" spans="1:15" ht="12.75" customHeight="1">
      <c r="A462" s="30">
        <v>452</v>
      </c>
      <c r="B462" s="215" t="s">
        <v>487</v>
      </c>
      <c r="C462" s="229">
        <v>120.45</v>
      </c>
      <c r="D462" s="230">
        <v>122.03333333333335</v>
      </c>
      <c r="E462" s="230">
        <v>118.06666666666669</v>
      </c>
      <c r="F462" s="230">
        <v>115.68333333333335</v>
      </c>
      <c r="G462" s="230">
        <v>111.7166666666667</v>
      </c>
      <c r="H462" s="230">
        <v>124.41666666666669</v>
      </c>
      <c r="I462" s="230">
        <v>128.38333333333335</v>
      </c>
      <c r="J462" s="230">
        <v>130.76666666666668</v>
      </c>
      <c r="K462" s="229">
        <v>126</v>
      </c>
      <c r="L462" s="229">
        <v>119.65</v>
      </c>
      <c r="M462" s="229">
        <v>20.686820000000001</v>
      </c>
      <c r="N462" s="1"/>
      <c r="O462" s="1"/>
    </row>
    <row r="463" spans="1:15" ht="12.75" customHeight="1">
      <c r="A463" s="30">
        <v>453</v>
      </c>
      <c r="B463" s="215" t="s">
        <v>179</v>
      </c>
      <c r="C463" s="229">
        <v>916.55</v>
      </c>
      <c r="D463" s="230">
        <v>912</v>
      </c>
      <c r="E463" s="230">
        <v>901.25</v>
      </c>
      <c r="F463" s="230">
        <v>885.95</v>
      </c>
      <c r="G463" s="230">
        <v>875.2</v>
      </c>
      <c r="H463" s="230">
        <v>927.3</v>
      </c>
      <c r="I463" s="230">
        <v>938.05</v>
      </c>
      <c r="J463" s="230">
        <v>953.34999999999991</v>
      </c>
      <c r="K463" s="229">
        <v>922.75</v>
      </c>
      <c r="L463" s="229">
        <v>896.7</v>
      </c>
      <c r="M463" s="229">
        <v>4.0818700000000003</v>
      </c>
      <c r="N463" s="1"/>
      <c r="O463" s="1"/>
    </row>
    <row r="464" spans="1:15" ht="12.75" customHeight="1">
      <c r="A464" s="30">
        <v>454</v>
      </c>
      <c r="B464" s="215" t="s">
        <v>488</v>
      </c>
      <c r="C464" s="229">
        <v>2327.5500000000002</v>
      </c>
      <c r="D464" s="230">
        <v>2330.65</v>
      </c>
      <c r="E464" s="230">
        <v>2311.3000000000002</v>
      </c>
      <c r="F464" s="230">
        <v>2295.0500000000002</v>
      </c>
      <c r="G464" s="230">
        <v>2275.7000000000003</v>
      </c>
      <c r="H464" s="230">
        <v>2346.9</v>
      </c>
      <c r="I464" s="230">
        <v>2366.2499999999995</v>
      </c>
      <c r="J464" s="230">
        <v>2382.5</v>
      </c>
      <c r="K464" s="229">
        <v>2350</v>
      </c>
      <c r="L464" s="229">
        <v>2314.4</v>
      </c>
      <c r="M464" s="229">
        <v>0.19605</v>
      </c>
      <c r="N464" s="1"/>
      <c r="O464" s="1"/>
    </row>
    <row r="465" spans="1:15" ht="12.75" customHeight="1">
      <c r="A465" s="30">
        <v>455</v>
      </c>
      <c r="B465" s="215" t="s">
        <v>489</v>
      </c>
      <c r="C465" s="229">
        <v>473.6</v>
      </c>
      <c r="D465" s="230">
        <v>475</v>
      </c>
      <c r="E465" s="230">
        <v>470</v>
      </c>
      <c r="F465" s="230">
        <v>466.4</v>
      </c>
      <c r="G465" s="230">
        <v>461.4</v>
      </c>
      <c r="H465" s="230">
        <v>478.6</v>
      </c>
      <c r="I465" s="230">
        <v>483.6</v>
      </c>
      <c r="J465" s="230">
        <v>487.20000000000005</v>
      </c>
      <c r="K465" s="229">
        <v>480</v>
      </c>
      <c r="L465" s="229">
        <v>471.4</v>
      </c>
      <c r="M465" s="229">
        <v>0.41478999999999999</v>
      </c>
      <c r="N465" s="1"/>
      <c r="O465" s="1"/>
    </row>
    <row r="466" spans="1:15" ht="12.75" customHeight="1">
      <c r="A466" s="30">
        <v>456</v>
      </c>
      <c r="B466" s="215" t="s">
        <v>490</v>
      </c>
      <c r="C466" s="229">
        <v>3376.15</v>
      </c>
      <c r="D466" s="230">
        <v>3396.65</v>
      </c>
      <c r="E466" s="230">
        <v>3351.3</v>
      </c>
      <c r="F466" s="230">
        <v>3326.4500000000003</v>
      </c>
      <c r="G466" s="230">
        <v>3281.1000000000004</v>
      </c>
      <c r="H466" s="230">
        <v>3421.5</v>
      </c>
      <c r="I466" s="230">
        <v>3466.8499999999995</v>
      </c>
      <c r="J466" s="230">
        <v>3491.7</v>
      </c>
      <c r="K466" s="229">
        <v>3442</v>
      </c>
      <c r="L466" s="229">
        <v>3371.8</v>
      </c>
      <c r="M466" s="229">
        <v>0.69037999999999999</v>
      </c>
      <c r="N466" s="1"/>
      <c r="O466" s="1"/>
    </row>
    <row r="467" spans="1:15" ht="12.75" customHeight="1">
      <c r="A467" s="30">
        <v>457</v>
      </c>
      <c r="B467" s="215" t="s">
        <v>198</v>
      </c>
      <c r="C467" s="229">
        <v>2877</v>
      </c>
      <c r="D467" s="230">
        <v>2889.9666666666672</v>
      </c>
      <c r="E467" s="230">
        <v>2858.0833333333344</v>
      </c>
      <c r="F467" s="230">
        <v>2839.1666666666674</v>
      </c>
      <c r="G467" s="230">
        <v>2807.2833333333347</v>
      </c>
      <c r="H467" s="230">
        <v>2908.8833333333341</v>
      </c>
      <c r="I467" s="230">
        <v>2940.7666666666673</v>
      </c>
      <c r="J467" s="230">
        <v>2959.6833333333338</v>
      </c>
      <c r="K467" s="229">
        <v>2921.85</v>
      </c>
      <c r="L467" s="229">
        <v>2871.05</v>
      </c>
      <c r="M467" s="229">
        <v>5.6051399999999996</v>
      </c>
      <c r="N467" s="1"/>
      <c r="O467" s="1"/>
    </row>
    <row r="468" spans="1:15" ht="12.75" customHeight="1">
      <c r="A468" s="30">
        <v>458</v>
      </c>
      <c r="B468" s="215" t="s">
        <v>199</v>
      </c>
      <c r="C468" s="229">
        <v>1797.8</v>
      </c>
      <c r="D468" s="230">
        <v>1799.8999999999999</v>
      </c>
      <c r="E468" s="230">
        <v>1786.8499999999997</v>
      </c>
      <c r="F468" s="230">
        <v>1775.8999999999999</v>
      </c>
      <c r="G468" s="230">
        <v>1762.8499999999997</v>
      </c>
      <c r="H468" s="230">
        <v>1810.8499999999997</v>
      </c>
      <c r="I468" s="230">
        <v>1823.8999999999999</v>
      </c>
      <c r="J468" s="230">
        <v>1834.8499999999997</v>
      </c>
      <c r="K468" s="229">
        <v>1812.95</v>
      </c>
      <c r="L468" s="229">
        <v>1788.95</v>
      </c>
      <c r="M468" s="229">
        <v>2.9572699999999998</v>
      </c>
      <c r="N468" s="1"/>
      <c r="O468" s="1"/>
    </row>
    <row r="469" spans="1:15" ht="12.75" customHeight="1">
      <c r="A469" s="30">
        <v>459</v>
      </c>
      <c r="B469" s="215" t="s">
        <v>200</v>
      </c>
      <c r="C469" s="229">
        <v>667.7</v>
      </c>
      <c r="D469" s="230">
        <v>689.40000000000009</v>
      </c>
      <c r="E469" s="230">
        <v>629.95000000000016</v>
      </c>
      <c r="F469" s="230">
        <v>592.20000000000005</v>
      </c>
      <c r="G469" s="230">
        <v>532.75000000000011</v>
      </c>
      <c r="H469" s="230">
        <v>727.1500000000002</v>
      </c>
      <c r="I469" s="230">
        <v>786.6</v>
      </c>
      <c r="J469" s="230">
        <v>824.35000000000025</v>
      </c>
      <c r="K469" s="229">
        <v>748.85</v>
      </c>
      <c r="L469" s="229">
        <v>651.65</v>
      </c>
      <c r="M469" s="229">
        <v>72.942490000000006</v>
      </c>
      <c r="N469" s="1"/>
      <c r="O469" s="1"/>
    </row>
    <row r="470" spans="1:15" ht="12.75" customHeight="1">
      <c r="A470" s="30">
        <v>460</v>
      </c>
      <c r="B470" s="215" t="s">
        <v>614</v>
      </c>
      <c r="C470" s="229">
        <v>707.15</v>
      </c>
      <c r="D470" s="230">
        <v>707.08333333333337</v>
      </c>
      <c r="E470" s="230">
        <v>702.86666666666679</v>
      </c>
      <c r="F470" s="230">
        <v>698.58333333333337</v>
      </c>
      <c r="G470" s="230">
        <v>694.36666666666679</v>
      </c>
      <c r="H470" s="230">
        <v>711.36666666666679</v>
      </c>
      <c r="I470" s="230">
        <v>715.58333333333326</v>
      </c>
      <c r="J470" s="230">
        <v>719.86666666666679</v>
      </c>
      <c r="K470" s="229">
        <v>711.3</v>
      </c>
      <c r="L470" s="229">
        <v>702.8</v>
      </c>
      <c r="M470" s="229">
        <v>0.25807000000000002</v>
      </c>
      <c r="N470" s="1"/>
      <c r="O470" s="1"/>
    </row>
    <row r="471" spans="1:15" ht="12.75" customHeight="1">
      <c r="A471" s="30">
        <v>461</v>
      </c>
      <c r="B471" s="215" t="s">
        <v>201</v>
      </c>
      <c r="C471" s="229">
        <v>1588.6</v>
      </c>
      <c r="D471" s="230">
        <v>1596.2166666666665</v>
      </c>
      <c r="E471" s="230">
        <v>1575.7333333333329</v>
      </c>
      <c r="F471" s="230">
        <v>1562.8666666666663</v>
      </c>
      <c r="G471" s="230">
        <v>1542.3833333333328</v>
      </c>
      <c r="H471" s="230">
        <v>1609.083333333333</v>
      </c>
      <c r="I471" s="230">
        <v>1629.5666666666666</v>
      </c>
      <c r="J471" s="230">
        <v>1642.4333333333332</v>
      </c>
      <c r="K471" s="229">
        <v>1616.7</v>
      </c>
      <c r="L471" s="229">
        <v>1583.35</v>
      </c>
      <c r="M471" s="229">
        <v>2.8692299999999999</v>
      </c>
      <c r="N471" s="1"/>
      <c r="O471" s="1"/>
    </row>
    <row r="472" spans="1:15" ht="12.75" customHeight="1">
      <c r="A472" s="30">
        <v>462</v>
      </c>
      <c r="B472" s="215" t="s">
        <v>491</v>
      </c>
      <c r="C472" s="229">
        <v>33.6</v>
      </c>
      <c r="D472" s="230">
        <v>33.766666666666673</v>
      </c>
      <c r="E472" s="230">
        <v>33.233333333333348</v>
      </c>
      <c r="F472" s="230">
        <v>32.866666666666674</v>
      </c>
      <c r="G472" s="230">
        <v>32.33333333333335</v>
      </c>
      <c r="H472" s="230">
        <v>34.133333333333347</v>
      </c>
      <c r="I472" s="230">
        <v>34.666666666666664</v>
      </c>
      <c r="J472" s="230">
        <v>35.033333333333346</v>
      </c>
      <c r="K472" s="229">
        <v>34.299999999999997</v>
      </c>
      <c r="L472" s="229">
        <v>33.4</v>
      </c>
      <c r="M472" s="229">
        <v>101.40449</v>
      </c>
      <c r="N472" s="1"/>
      <c r="O472" s="1"/>
    </row>
    <row r="473" spans="1:15" ht="12.75" customHeight="1">
      <c r="A473" s="30">
        <v>463</v>
      </c>
      <c r="B473" s="215" t="s">
        <v>828</v>
      </c>
      <c r="C473" s="229">
        <v>293.10000000000002</v>
      </c>
      <c r="D473" s="230">
        <v>293.7</v>
      </c>
      <c r="E473" s="230">
        <v>286.39999999999998</v>
      </c>
      <c r="F473" s="230">
        <v>279.7</v>
      </c>
      <c r="G473" s="230">
        <v>272.39999999999998</v>
      </c>
      <c r="H473" s="230">
        <v>300.39999999999998</v>
      </c>
      <c r="I473" s="230">
        <v>307.70000000000005</v>
      </c>
      <c r="J473" s="230">
        <v>314.39999999999998</v>
      </c>
      <c r="K473" s="229">
        <v>301</v>
      </c>
      <c r="L473" s="229">
        <v>287</v>
      </c>
      <c r="M473" s="229">
        <v>18.738199999999999</v>
      </c>
      <c r="N473" s="1"/>
      <c r="O473" s="1"/>
    </row>
    <row r="474" spans="1:15" ht="12.75" customHeight="1">
      <c r="A474" s="30">
        <v>464</v>
      </c>
      <c r="B474" s="215" t="s">
        <v>492</v>
      </c>
      <c r="C474" s="229">
        <v>412.25</v>
      </c>
      <c r="D474" s="230">
        <v>409.34999999999997</v>
      </c>
      <c r="E474" s="230">
        <v>403.89999999999992</v>
      </c>
      <c r="F474" s="230">
        <v>395.54999999999995</v>
      </c>
      <c r="G474" s="230">
        <v>390.09999999999991</v>
      </c>
      <c r="H474" s="230">
        <v>417.69999999999993</v>
      </c>
      <c r="I474" s="230">
        <v>423.15</v>
      </c>
      <c r="J474" s="230">
        <v>431.49999999999994</v>
      </c>
      <c r="K474" s="229">
        <v>414.8</v>
      </c>
      <c r="L474" s="229">
        <v>401</v>
      </c>
      <c r="M474" s="229">
        <v>12.479620000000001</v>
      </c>
      <c r="N474" s="1"/>
      <c r="O474" s="1"/>
    </row>
    <row r="475" spans="1:15" ht="12.75" customHeight="1">
      <c r="A475" s="30">
        <v>465</v>
      </c>
      <c r="B475" s="215" t="s">
        <v>493</v>
      </c>
      <c r="C475" s="229">
        <v>2865.6</v>
      </c>
      <c r="D475" s="230">
        <v>2877.3666666666668</v>
      </c>
      <c r="E475" s="230">
        <v>2829.9833333333336</v>
      </c>
      <c r="F475" s="230">
        <v>2794.3666666666668</v>
      </c>
      <c r="G475" s="230">
        <v>2746.9833333333336</v>
      </c>
      <c r="H475" s="230">
        <v>2912.9833333333336</v>
      </c>
      <c r="I475" s="230">
        <v>2960.3666666666668</v>
      </c>
      <c r="J475" s="230">
        <v>2995.9833333333336</v>
      </c>
      <c r="K475" s="229">
        <v>2924.75</v>
      </c>
      <c r="L475" s="229">
        <v>2841.75</v>
      </c>
      <c r="M475" s="229">
        <v>0.79737000000000002</v>
      </c>
      <c r="N475" s="1"/>
      <c r="O475" s="1"/>
    </row>
    <row r="476" spans="1:15" ht="12.75" customHeight="1">
      <c r="A476" s="30">
        <v>466</v>
      </c>
      <c r="B476" s="215" t="s">
        <v>871</v>
      </c>
      <c r="C476" s="229">
        <v>27.45</v>
      </c>
      <c r="D476" s="230">
        <v>27.5</v>
      </c>
      <c r="E476" s="230">
        <v>27.05</v>
      </c>
      <c r="F476" s="230">
        <v>26.650000000000002</v>
      </c>
      <c r="G476" s="230">
        <v>26.200000000000003</v>
      </c>
      <c r="H476" s="230">
        <v>27.9</v>
      </c>
      <c r="I476" s="230">
        <v>28.35</v>
      </c>
      <c r="J476" s="230">
        <v>28.749999999999996</v>
      </c>
      <c r="K476" s="229">
        <v>27.95</v>
      </c>
      <c r="L476" s="229">
        <v>27.1</v>
      </c>
      <c r="M476" s="229">
        <v>89.589849999999998</v>
      </c>
      <c r="N476" s="1"/>
      <c r="O476" s="1"/>
    </row>
    <row r="477" spans="1:15" ht="12.75" customHeight="1">
      <c r="A477" s="30">
        <v>467</v>
      </c>
      <c r="B477" s="215" t="s">
        <v>494</v>
      </c>
      <c r="C477" s="229">
        <v>410.8</v>
      </c>
      <c r="D477" s="230">
        <v>412.68333333333334</v>
      </c>
      <c r="E477" s="230">
        <v>407.56666666666666</v>
      </c>
      <c r="F477" s="230">
        <v>404.33333333333331</v>
      </c>
      <c r="G477" s="230">
        <v>399.21666666666664</v>
      </c>
      <c r="H477" s="230">
        <v>415.91666666666669</v>
      </c>
      <c r="I477" s="230">
        <v>421.03333333333336</v>
      </c>
      <c r="J477" s="230">
        <v>424.26666666666671</v>
      </c>
      <c r="K477" s="229">
        <v>417.8</v>
      </c>
      <c r="L477" s="229">
        <v>409.45</v>
      </c>
      <c r="M477" s="229">
        <v>1.6384300000000001</v>
      </c>
      <c r="N477" s="1"/>
      <c r="O477" s="1"/>
    </row>
    <row r="478" spans="1:15" ht="12.75" customHeight="1">
      <c r="A478" s="30">
        <v>468</v>
      </c>
      <c r="B478" s="215" t="s">
        <v>858</v>
      </c>
      <c r="C478" s="229">
        <v>547.85</v>
      </c>
      <c r="D478" s="230">
        <v>551.29999999999995</v>
      </c>
      <c r="E478" s="230">
        <v>541.59999999999991</v>
      </c>
      <c r="F478" s="230">
        <v>535.34999999999991</v>
      </c>
      <c r="G478" s="230">
        <v>525.64999999999986</v>
      </c>
      <c r="H478" s="230">
        <v>557.54999999999995</v>
      </c>
      <c r="I478" s="230">
        <v>567.25</v>
      </c>
      <c r="J478" s="230">
        <v>573.5</v>
      </c>
      <c r="K478" s="229">
        <v>561</v>
      </c>
      <c r="L478" s="229">
        <v>545.04999999999995</v>
      </c>
      <c r="M478" s="229">
        <v>2.0602499999999999</v>
      </c>
      <c r="N478" s="1"/>
      <c r="O478" s="1"/>
    </row>
    <row r="479" spans="1:15" ht="12.75" customHeight="1">
      <c r="A479" s="30">
        <v>469</v>
      </c>
      <c r="B479" s="215" t="s">
        <v>205</v>
      </c>
      <c r="C479" s="229">
        <v>690.05</v>
      </c>
      <c r="D479" s="230">
        <v>692.66666666666663</v>
      </c>
      <c r="E479" s="230">
        <v>686.43333333333328</v>
      </c>
      <c r="F479" s="230">
        <v>682.81666666666661</v>
      </c>
      <c r="G479" s="230">
        <v>676.58333333333326</v>
      </c>
      <c r="H479" s="230">
        <v>696.2833333333333</v>
      </c>
      <c r="I479" s="230">
        <v>702.51666666666665</v>
      </c>
      <c r="J479" s="230">
        <v>706.13333333333333</v>
      </c>
      <c r="K479" s="229">
        <v>698.9</v>
      </c>
      <c r="L479" s="229">
        <v>689.05</v>
      </c>
      <c r="M479" s="229">
        <v>13.129860000000001</v>
      </c>
      <c r="N479" s="1"/>
      <c r="O479" s="1"/>
    </row>
    <row r="480" spans="1:15" ht="12.75" customHeight="1">
      <c r="A480" s="30">
        <v>470</v>
      </c>
      <c r="B480" s="215" t="s">
        <v>495</v>
      </c>
      <c r="C480" s="229">
        <v>717.9</v>
      </c>
      <c r="D480" s="230">
        <v>728.43333333333339</v>
      </c>
      <c r="E480" s="230">
        <v>702.86666666666679</v>
      </c>
      <c r="F480" s="230">
        <v>687.83333333333337</v>
      </c>
      <c r="G480" s="230">
        <v>662.26666666666677</v>
      </c>
      <c r="H480" s="230">
        <v>743.46666666666681</v>
      </c>
      <c r="I480" s="230">
        <v>769.03333333333342</v>
      </c>
      <c r="J480" s="230">
        <v>784.06666666666683</v>
      </c>
      <c r="K480" s="229">
        <v>754</v>
      </c>
      <c r="L480" s="229">
        <v>713.4</v>
      </c>
      <c r="M480" s="229">
        <v>4.3422999999999998</v>
      </c>
      <c r="N480" s="1"/>
      <c r="O480" s="1"/>
    </row>
    <row r="481" spans="1:15" ht="12.75" customHeight="1">
      <c r="A481" s="30">
        <v>471</v>
      </c>
      <c r="B481" s="215" t="s">
        <v>204</v>
      </c>
      <c r="C481" s="229">
        <v>8100.15</v>
      </c>
      <c r="D481" s="230">
        <v>8133.3666666666659</v>
      </c>
      <c r="E481" s="230">
        <v>8052.783333333331</v>
      </c>
      <c r="F481" s="230">
        <v>8005.4166666666652</v>
      </c>
      <c r="G481" s="230">
        <v>7924.8333333333303</v>
      </c>
      <c r="H481" s="230">
        <v>8180.7333333333318</v>
      </c>
      <c r="I481" s="230">
        <v>8261.3166666666657</v>
      </c>
      <c r="J481" s="230">
        <v>8308.6833333333325</v>
      </c>
      <c r="K481" s="229">
        <v>8213.9500000000007</v>
      </c>
      <c r="L481" s="229">
        <v>8086</v>
      </c>
      <c r="M481" s="229">
        <v>3.49085</v>
      </c>
      <c r="N481" s="1"/>
      <c r="O481" s="1"/>
    </row>
    <row r="482" spans="1:15" ht="12.75" customHeight="1">
      <c r="A482" s="30">
        <v>472</v>
      </c>
      <c r="B482" s="215" t="s">
        <v>273</v>
      </c>
      <c r="C482" s="229">
        <v>71.75</v>
      </c>
      <c r="D482" s="230">
        <v>72.183333333333337</v>
      </c>
      <c r="E482" s="230">
        <v>71.01666666666668</v>
      </c>
      <c r="F482" s="230">
        <v>70.283333333333346</v>
      </c>
      <c r="G482" s="230">
        <v>69.116666666666688</v>
      </c>
      <c r="H482" s="230">
        <v>72.916666666666671</v>
      </c>
      <c r="I482" s="230">
        <v>74.083333333333329</v>
      </c>
      <c r="J482" s="230">
        <v>74.816666666666663</v>
      </c>
      <c r="K482" s="229">
        <v>73.349999999999994</v>
      </c>
      <c r="L482" s="229">
        <v>71.45</v>
      </c>
      <c r="M482" s="229">
        <v>55.008830000000003</v>
      </c>
      <c r="N482" s="1"/>
      <c r="O482" s="1"/>
    </row>
    <row r="483" spans="1:15" ht="12.75" customHeight="1">
      <c r="A483" s="30">
        <v>473</v>
      </c>
      <c r="B483" s="215" t="s">
        <v>203</v>
      </c>
      <c r="C483" s="229">
        <v>1480.6</v>
      </c>
      <c r="D483" s="230">
        <v>1489.5</v>
      </c>
      <c r="E483" s="230">
        <v>1467</v>
      </c>
      <c r="F483" s="230">
        <v>1453.4</v>
      </c>
      <c r="G483" s="230">
        <v>1430.9</v>
      </c>
      <c r="H483" s="230">
        <v>1503.1</v>
      </c>
      <c r="I483" s="230">
        <v>1525.6</v>
      </c>
      <c r="J483" s="230">
        <v>1539.1999999999998</v>
      </c>
      <c r="K483" s="229">
        <v>1512</v>
      </c>
      <c r="L483" s="229">
        <v>1475.9</v>
      </c>
      <c r="M483" s="229">
        <v>2.4466299999999999</v>
      </c>
      <c r="N483" s="1"/>
      <c r="O483" s="1"/>
    </row>
    <row r="484" spans="1:15" ht="12.75" customHeight="1">
      <c r="A484" s="30">
        <v>474</v>
      </c>
      <c r="B484" s="238" t="s">
        <v>153</v>
      </c>
      <c r="C484" s="239">
        <v>871.05</v>
      </c>
      <c r="D484" s="239">
        <v>872.25</v>
      </c>
      <c r="E484" s="239">
        <v>865</v>
      </c>
      <c r="F484" s="239">
        <v>858.95</v>
      </c>
      <c r="G484" s="239">
        <v>851.7</v>
      </c>
      <c r="H484" s="239">
        <v>878.3</v>
      </c>
      <c r="I484" s="239">
        <v>885.55</v>
      </c>
      <c r="J484" s="238">
        <v>891.59999999999991</v>
      </c>
      <c r="K484" s="238">
        <v>879.5</v>
      </c>
      <c r="L484" s="238">
        <v>866.2</v>
      </c>
      <c r="M484" s="215">
        <v>8.2696799999999993</v>
      </c>
      <c r="N484" s="1"/>
      <c r="O484" s="1"/>
    </row>
    <row r="485" spans="1:15" ht="12.75" customHeight="1">
      <c r="A485" s="30">
        <v>475</v>
      </c>
      <c r="B485" s="238" t="s">
        <v>274</v>
      </c>
      <c r="C485" s="239">
        <v>258.89999999999998</v>
      </c>
      <c r="D485" s="239">
        <v>257.40000000000003</v>
      </c>
      <c r="E485" s="239">
        <v>254.00000000000006</v>
      </c>
      <c r="F485" s="239">
        <v>249.10000000000002</v>
      </c>
      <c r="G485" s="239">
        <v>245.70000000000005</v>
      </c>
      <c r="H485" s="239">
        <v>262.30000000000007</v>
      </c>
      <c r="I485" s="239">
        <v>265.70000000000005</v>
      </c>
      <c r="J485" s="238">
        <v>270.60000000000008</v>
      </c>
      <c r="K485" s="238">
        <v>260.8</v>
      </c>
      <c r="L485" s="238">
        <v>252.5</v>
      </c>
      <c r="M485" s="215">
        <v>4.0976600000000003</v>
      </c>
      <c r="N485" s="1"/>
      <c r="O485" s="1"/>
    </row>
    <row r="486" spans="1:15" ht="12.75" customHeight="1">
      <c r="A486" s="30">
        <v>476</v>
      </c>
      <c r="B486" s="238" t="s">
        <v>496</v>
      </c>
      <c r="C486" s="229">
        <v>2008.95</v>
      </c>
      <c r="D486" s="230">
        <v>2019.6666666666667</v>
      </c>
      <c r="E486" s="230">
        <v>1994.2833333333335</v>
      </c>
      <c r="F486" s="230">
        <v>1979.6166666666668</v>
      </c>
      <c r="G486" s="230">
        <v>1954.2333333333336</v>
      </c>
      <c r="H486" s="230">
        <v>2034.3333333333335</v>
      </c>
      <c r="I486" s="230">
        <v>2059.7166666666667</v>
      </c>
      <c r="J486" s="230">
        <v>2074.3833333333332</v>
      </c>
      <c r="K486" s="229">
        <v>2045.05</v>
      </c>
      <c r="L486" s="229">
        <v>2005</v>
      </c>
      <c r="M486" s="229">
        <v>0.13682</v>
      </c>
      <c r="N486" s="1"/>
      <c r="O486" s="1"/>
    </row>
    <row r="487" spans="1:15" ht="12.75" customHeight="1">
      <c r="A487" s="30">
        <v>477</v>
      </c>
      <c r="B487" s="238" t="s">
        <v>497</v>
      </c>
      <c r="C487" s="239">
        <v>606.5</v>
      </c>
      <c r="D487" s="239">
        <v>607.7166666666667</v>
      </c>
      <c r="E487" s="239">
        <v>602.03333333333342</v>
      </c>
      <c r="F487" s="239">
        <v>597.56666666666672</v>
      </c>
      <c r="G487" s="239">
        <v>591.88333333333344</v>
      </c>
      <c r="H487" s="239">
        <v>612.18333333333339</v>
      </c>
      <c r="I487" s="239">
        <v>617.86666666666679</v>
      </c>
      <c r="J487" s="238">
        <v>622.33333333333337</v>
      </c>
      <c r="K487" s="238">
        <v>613.4</v>
      </c>
      <c r="L487" s="238">
        <v>603.25</v>
      </c>
      <c r="M487" s="215">
        <v>2.79915</v>
      </c>
      <c r="N487" s="1"/>
      <c r="O487" s="1"/>
    </row>
    <row r="488" spans="1:15" ht="12.75" customHeight="1">
      <c r="A488" s="30">
        <v>478</v>
      </c>
      <c r="B488" s="238" t="s">
        <v>498</v>
      </c>
      <c r="C488" s="229">
        <v>307.5</v>
      </c>
      <c r="D488" s="230">
        <v>308</v>
      </c>
      <c r="E488" s="230">
        <v>302.95</v>
      </c>
      <c r="F488" s="230">
        <v>298.39999999999998</v>
      </c>
      <c r="G488" s="230">
        <v>293.34999999999997</v>
      </c>
      <c r="H488" s="230">
        <v>312.55</v>
      </c>
      <c r="I488" s="230">
        <v>317.59999999999997</v>
      </c>
      <c r="J488" s="230">
        <v>322.15000000000003</v>
      </c>
      <c r="K488" s="229">
        <v>313.05</v>
      </c>
      <c r="L488" s="229">
        <v>303.45</v>
      </c>
      <c r="M488" s="229">
        <v>3.0127600000000001</v>
      </c>
      <c r="N488" s="1"/>
      <c r="O488" s="1"/>
    </row>
    <row r="489" spans="1:15" ht="12.75" customHeight="1">
      <c r="A489" s="30">
        <v>479</v>
      </c>
      <c r="B489" s="238" t="s">
        <v>499</v>
      </c>
      <c r="C489" s="239">
        <v>354.15</v>
      </c>
      <c r="D489" s="239">
        <v>356.56666666666661</v>
      </c>
      <c r="E489" s="230">
        <v>349.48333333333323</v>
      </c>
      <c r="F489" s="230">
        <v>344.81666666666661</v>
      </c>
      <c r="G489" s="230">
        <v>337.73333333333323</v>
      </c>
      <c r="H489" s="230">
        <v>361.23333333333323</v>
      </c>
      <c r="I489" s="230">
        <v>368.31666666666661</v>
      </c>
      <c r="J489" s="230">
        <v>372.98333333333323</v>
      </c>
      <c r="K489" s="229">
        <v>363.65</v>
      </c>
      <c r="L489" s="229">
        <v>351.9</v>
      </c>
      <c r="M489" s="229">
        <v>2.5804499999999999</v>
      </c>
      <c r="N489" s="1"/>
      <c r="O489" s="1"/>
    </row>
    <row r="490" spans="1:15" ht="12.75" customHeight="1">
      <c r="A490" s="30">
        <v>480</v>
      </c>
      <c r="B490" s="238" t="s">
        <v>500</v>
      </c>
      <c r="C490" s="229">
        <v>311.45</v>
      </c>
      <c r="D490" s="230">
        <v>313.09999999999997</v>
      </c>
      <c r="E490" s="230">
        <v>308.59999999999991</v>
      </c>
      <c r="F490" s="230">
        <v>305.74999999999994</v>
      </c>
      <c r="G490" s="230">
        <v>301.24999999999989</v>
      </c>
      <c r="H490" s="230">
        <v>315.94999999999993</v>
      </c>
      <c r="I490" s="230">
        <v>320.45000000000005</v>
      </c>
      <c r="J490" s="230">
        <v>323.29999999999995</v>
      </c>
      <c r="K490" s="229">
        <v>317.60000000000002</v>
      </c>
      <c r="L490" s="229">
        <v>310.25</v>
      </c>
      <c r="M490" s="229">
        <v>1.46044</v>
      </c>
      <c r="N490" s="1"/>
      <c r="O490" s="1"/>
    </row>
    <row r="491" spans="1:15" ht="12.75" customHeight="1">
      <c r="A491" s="30">
        <v>481</v>
      </c>
      <c r="B491" s="238" t="s">
        <v>275</v>
      </c>
      <c r="C491" s="239">
        <v>1581.85</v>
      </c>
      <c r="D491" s="239">
        <v>1605</v>
      </c>
      <c r="E491" s="230">
        <v>1551.85</v>
      </c>
      <c r="F491" s="230">
        <v>1521.85</v>
      </c>
      <c r="G491" s="230">
        <v>1468.6999999999998</v>
      </c>
      <c r="H491" s="230">
        <v>1635</v>
      </c>
      <c r="I491" s="230">
        <v>1688.15</v>
      </c>
      <c r="J491" s="230">
        <v>1718.15</v>
      </c>
      <c r="K491" s="229">
        <v>1658.15</v>
      </c>
      <c r="L491" s="229">
        <v>1575</v>
      </c>
      <c r="M491" s="229">
        <v>20.003509999999999</v>
      </c>
      <c r="N491" s="1"/>
      <c r="O491" s="1"/>
    </row>
    <row r="492" spans="1:15" ht="12.75" customHeight="1">
      <c r="A492" s="30">
        <v>482</v>
      </c>
      <c r="B492" s="215" t="s">
        <v>859</v>
      </c>
      <c r="C492" s="229">
        <v>1283</v>
      </c>
      <c r="D492" s="230">
        <v>1285.8500000000001</v>
      </c>
      <c r="E492" s="230">
        <v>1271.7000000000003</v>
      </c>
      <c r="F492" s="230">
        <v>1260.4000000000001</v>
      </c>
      <c r="G492" s="230">
        <v>1246.2500000000002</v>
      </c>
      <c r="H492" s="230">
        <v>1297.1500000000003</v>
      </c>
      <c r="I492" s="230">
        <v>1311.3000000000004</v>
      </c>
      <c r="J492" s="230">
        <v>1322.6000000000004</v>
      </c>
      <c r="K492" s="229">
        <v>1300</v>
      </c>
      <c r="L492" s="229">
        <v>1274.55</v>
      </c>
      <c r="M492" s="229">
        <v>0.71016000000000001</v>
      </c>
      <c r="N492" s="1"/>
      <c r="O492" s="1"/>
    </row>
    <row r="493" spans="1:15" ht="12.75" customHeight="1">
      <c r="A493" s="30">
        <v>483</v>
      </c>
      <c r="B493" s="215" t="s">
        <v>206</v>
      </c>
      <c r="C493" s="239">
        <v>277.55</v>
      </c>
      <c r="D493" s="239">
        <v>278.46666666666664</v>
      </c>
      <c r="E493" s="230">
        <v>276.18333333333328</v>
      </c>
      <c r="F493" s="230">
        <v>274.81666666666666</v>
      </c>
      <c r="G493" s="230">
        <v>272.5333333333333</v>
      </c>
      <c r="H493" s="230">
        <v>279.83333333333326</v>
      </c>
      <c r="I493" s="230">
        <v>282.11666666666667</v>
      </c>
      <c r="J493" s="230">
        <v>283.48333333333323</v>
      </c>
      <c r="K493" s="229">
        <v>280.75</v>
      </c>
      <c r="L493" s="229">
        <v>277.10000000000002</v>
      </c>
      <c r="M493" s="229">
        <v>52.36354</v>
      </c>
      <c r="N493" s="1"/>
      <c r="O493" s="1"/>
    </row>
    <row r="494" spans="1:15" ht="12.75" customHeight="1">
      <c r="A494" s="30">
        <v>484</v>
      </c>
      <c r="B494" s="215" t="s">
        <v>829</v>
      </c>
      <c r="C494" s="229">
        <v>390.55</v>
      </c>
      <c r="D494" s="230">
        <v>390.9666666666667</v>
      </c>
      <c r="E494" s="230">
        <v>387.03333333333342</v>
      </c>
      <c r="F494" s="230">
        <v>383.51666666666671</v>
      </c>
      <c r="G494" s="230">
        <v>379.58333333333343</v>
      </c>
      <c r="H494" s="230">
        <v>394.48333333333341</v>
      </c>
      <c r="I494" s="230">
        <v>398.41666666666669</v>
      </c>
      <c r="J494" s="230">
        <v>401.93333333333339</v>
      </c>
      <c r="K494" s="229">
        <v>394.9</v>
      </c>
      <c r="L494" s="229">
        <v>387.45</v>
      </c>
      <c r="M494" s="229">
        <v>4.9621199999999996</v>
      </c>
      <c r="N494" s="1"/>
      <c r="O494" s="1"/>
    </row>
    <row r="495" spans="1:15" ht="12.75" customHeight="1">
      <c r="A495" s="30">
        <v>485</v>
      </c>
      <c r="B495" s="215" t="s">
        <v>501</v>
      </c>
      <c r="C495" s="239">
        <v>1819.45</v>
      </c>
      <c r="D495" s="239">
        <v>1826.2166666666665</v>
      </c>
      <c r="E495" s="230">
        <v>1808.7333333333329</v>
      </c>
      <c r="F495" s="230">
        <v>1798.0166666666664</v>
      </c>
      <c r="G495" s="230">
        <v>1780.5333333333328</v>
      </c>
      <c r="H495" s="230">
        <v>1836.9333333333329</v>
      </c>
      <c r="I495" s="230">
        <v>1854.4166666666665</v>
      </c>
      <c r="J495" s="230">
        <v>1865.133333333333</v>
      </c>
      <c r="K495" s="229">
        <v>1843.7</v>
      </c>
      <c r="L495" s="229">
        <v>1815.5</v>
      </c>
      <c r="M495" s="229">
        <v>0.27844000000000002</v>
      </c>
      <c r="N495" s="1"/>
      <c r="O495" s="1"/>
    </row>
    <row r="496" spans="1:15" ht="12.75" customHeight="1">
      <c r="A496" s="30">
        <v>486</v>
      </c>
      <c r="B496" s="215" t="s">
        <v>127</v>
      </c>
      <c r="C496" s="239">
        <v>7.35</v>
      </c>
      <c r="D496" s="239">
        <v>7.5</v>
      </c>
      <c r="E496" s="230">
        <v>7.2</v>
      </c>
      <c r="F496" s="230">
        <v>7.05</v>
      </c>
      <c r="G496" s="230">
        <v>6.75</v>
      </c>
      <c r="H496" s="230">
        <v>7.65</v>
      </c>
      <c r="I496" s="230">
        <v>7.9500000000000011</v>
      </c>
      <c r="J496" s="230">
        <v>8.1000000000000014</v>
      </c>
      <c r="K496" s="229">
        <v>7.8</v>
      </c>
      <c r="L496" s="229">
        <v>7.35</v>
      </c>
      <c r="M496" s="229">
        <v>1357.36706</v>
      </c>
      <c r="N496" s="1"/>
      <c r="O496" s="1"/>
    </row>
    <row r="497" spans="1:15" ht="12.75" customHeight="1">
      <c r="A497" s="30">
        <v>487</v>
      </c>
      <c r="B497" s="215" t="s">
        <v>207</v>
      </c>
      <c r="C497" s="239">
        <v>804.95</v>
      </c>
      <c r="D497" s="239">
        <v>805.83333333333337</v>
      </c>
      <c r="E497" s="230">
        <v>800.66666666666674</v>
      </c>
      <c r="F497" s="230">
        <v>796.38333333333333</v>
      </c>
      <c r="G497" s="230">
        <v>791.2166666666667</v>
      </c>
      <c r="H497" s="230">
        <v>810.11666666666679</v>
      </c>
      <c r="I497" s="230">
        <v>815.28333333333353</v>
      </c>
      <c r="J497" s="230">
        <v>819.56666666666683</v>
      </c>
      <c r="K497" s="229">
        <v>811</v>
      </c>
      <c r="L497" s="229">
        <v>801.55</v>
      </c>
      <c r="M497" s="229">
        <v>9.5852699999999995</v>
      </c>
      <c r="N497" s="1"/>
      <c r="O497" s="1"/>
    </row>
    <row r="498" spans="1:15" ht="12.75" customHeight="1">
      <c r="A498" s="30">
        <v>488</v>
      </c>
      <c r="B498" s="215" t="s">
        <v>502</v>
      </c>
      <c r="C498" s="239">
        <v>271.64999999999998</v>
      </c>
      <c r="D498" s="239">
        <v>274.56666666666666</v>
      </c>
      <c r="E498" s="230">
        <v>267.18333333333334</v>
      </c>
      <c r="F498" s="230">
        <v>262.7166666666667</v>
      </c>
      <c r="G498" s="230">
        <v>255.33333333333337</v>
      </c>
      <c r="H498" s="230">
        <v>279.0333333333333</v>
      </c>
      <c r="I498" s="230">
        <v>286.41666666666663</v>
      </c>
      <c r="J498" s="230">
        <v>290.88333333333327</v>
      </c>
      <c r="K498" s="229">
        <v>281.95</v>
      </c>
      <c r="L498" s="229">
        <v>270.10000000000002</v>
      </c>
      <c r="M498" s="229">
        <v>11.61664</v>
      </c>
      <c r="N498" s="1"/>
      <c r="O498" s="1"/>
    </row>
    <row r="499" spans="1:15" ht="12.75" customHeight="1">
      <c r="A499" s="30">
        <v>489</v>
      </c>
      <c r="B499" s="215" t="s">
        <v>503</v>
      </c>
      <c r="C499" s="239">
        <v>96.8</v>
      </c>
      <c r="D499" s="239">
        <v>97.5</v>
      </c>
      <c r="E499" s="230">
        <v>95.8</v>
      </c>
      <c r="F499" s="230">
        <v>94.8</v>
      </c>
      <c r="G499" s="230">
        <v>93.1</v>
      </c>
      <c r="H499" s="230">
        <v>98.5</v>
      </c>
      <c r="I499" s="230">
        <v>100.19999999999999</v>
      </c>
      <c r="J499" s="230">
        <v>101.2</v>
      </c>
      <c r="K499" s="229">
        <v>99.2</v>
      </c>
      <c r="L499" s="229">
        <v>96.5</v>
      </c>
      <c r="M499" s="229">
        <v>13.74254</v>
      </c>
      <c r="N499" s="1"/>
      <c r="O499" s="1"/>
    </row>
    <row r="500" spans="1:15" ht="12.75" customHeight="1">
      <c r="A500" s="30">
        <v>490</v>
      </c>
      <c r="B500" s="215" t="s">
        <v>504</v>
      </c>
      <c r="C500" s="239">
        <v>813.75</v>
      </c>
      <c r="D500" s="239">
        <v>822.31666666666661</v>
      </c>
      <c r="E500" s="230">
        <v>798.13333333333321</v>
      </c>
      <c r="F500" s="230">
        <v>782.51666666666665</v>
      </c>
      <c r="G500" s="230">
        <v>758.33333333333326</v>
      </c>
      <c r="H500" s="230">
        <v>837.93333333333317</v>
      </c>
      <c r="I500" s="230">
        <v>862.11666666666656</v>
      </c>
      <c r="J500" s="230">
        <v>877.73333333333312</v>
      </c>
      <c r="K500" s="229">
        <v>846.5</v>
      </c>
      <c r="L500" s="229">
        <v>806.7</v>
      </c>
      <c r="M500" s="229">
        <v>1.3730199999999999</v>
      </c>
      <c r="N500" s="1"/>
      <c r="O500" s="1"/>
    </row>
    <row r="501" spans="1:15" ht="12.75" customHeight="1">
      <c r="A501" s="30">
        <v>491</v>
      </c>
      <c r="B501" s="215" t="s">
        <v>276</v>
      </c>
      <c r="C501" s="239">
        <v>1433.4</v>
      </c>
      <c r="D501" s="239">
        <v>1439.4666666666665</v>
      </c>
      <c r="E501" s="230">
        <v>1423.9333333333329</v>
      </c>
      <c r="F501" s="230">
        <v>1414.4666666666665</v>
      </c>
      <c r="G501" s="230">
        <v>1398.9333333333329</v>
      </c>
      <c r="H501" s="230">
        <v>1448.9333333333329</v>
      </c>
      <c r="I501" s="230">
        <v>1464.4666666666662</v>
      </c>
      <c r="J501" s="230">
        <v>1473.9333333333329</v>
      </c>
      <c r="K501" s="229">
        <v>1455</v>
      </c>
      <c r="L501" s="229">
        <v>1430</v>
      </c>
      <c r="M501" s="229">
        <v>0.39634999999999998</v>
      </c>
      <c r="N501" s="1"/>
      <c r="O501" s="1"/>
    </row>
    <row r="502" spans="1:15" ht="12.75" customHeight="1">
      <c r="A502" s="30">
        <v>492</v>
      </c>
      <c r="B502" s="215" t="s">
        <v>208</v>
      </c>
      <c r="C502" s="215">
        <v>399.55</v>
      </c>
      <c r="D502" s="239">
        <v>401.01666666666665</v>
      </c>
      <c r="E502" s="230">
        <v>397.2833333333333</v>
      </c>
      <c r="F502" s="230">
        <v>395.01666666666665</v>
      </c>
      <c r="G502" s="230">
        <v>391.2833333333333</v>
      </c>
      <c r="H502" s="230">
        <v>403.2833333333333</v>
      </c>
      <c r="I502" s="230">
        <v>407.01666666666665</v>
      </c>
      <c r="J502" s="230">
        <v>409.2833333333333</v>
      </c>
      <c r="K502" s="229">
        <v>404.75</v>
      </c>
      <c r="L502" s="229">
        <v>398.75</v>
      </c>
      <c r="M502" s="229">
        <v>53.07526</v>
      </c>
      <c r="N502" s="1"/>
      <c r="O502" s="1"/>
    </row>
    <row r="503" spans="1:15" ht="12.75" customHeight="1">
      <c r="A503" s="30">
        <v>493</v>
      </c>
      <c r="B503" s="215" t="s">
        <v>505</v>
      </c>
      <c r="C503" s="215">
        <v>171.9</v>
      </c>
      <c r="D503" s="239">
        <v>172.1</v>
      </c>
      <c r="E503" s="230">
        <v>170.04999999999998</v>
      </c>
      <c r="F503" s="230">
        <v>168.2</v>
      </c>
      <c r="G503" s="230">
        <v>166.14999999999998</v>
      </c>
      <c r="H503" s="230">
        <v>173.95</v>
      </c>
      <c r="I503" s="230">
        <v>176</v>
      </c>
      <c r="J503" s="230">
        <v>177.85</v>
      </c>
      <c r="K503" s="229">
        <v>174.15</v>
      </c>
      <c r="L503" s="229">
        <v>170.25</v>
      </c>
      <c r="M503" s="229">
        <v>14.713190000000001</v>
      </c>
      <c r="N503" s="1"/>
      <c r="O503" s="1"/>
    </row>
    <row r="504" spans="1:15" ht="12.75" customHeight="1">
      <c r="A504" s="30">
        <v>494</v>
      </c>
      <c r="B504" s="215" t="s">
        <v>277</v>
      </c>
      <c r="C504" s="215">
        <v>16.75</v>
      </c>
      <c r="D504" s="239">
        <v>16.7</v>
      </c>
      <c r="E504" s="230">
        <v>16.2</v>
      </c>
      <c r="F504" s="230">
        <v>15.649999999999999</v>
      </c>
      <c r="G504" s="230">
        <v>15.149999999999999</v>
      </c>
      <c r="H504" s="230">
        <v>17.25</v>
      </c>
      <c r="I504" s="230">
        <v>17.75</v>
      </c>
      <c r="J504" s="230">
        <v>18.3</v>
      </c>
      <c r="K504" s="229">
        <v>17.2</v>
      </c>
      <c r="L504" s="229">
        <v>16.149999999999999</v>
      </c>
      <c r="M504" s="229">
        <v>3077.1282799999999</v>
      </c>
      <c r="N504" s="1"/>
      <c r="O504" s="1"/>
    </row>
    <row r="505" spans="1:15" ht="12.75" customHeight="1">
      <c r="A505" s="30">
        <v>495</v>
      </c>
      <c r="B505" s="215" t="s">
        <v>830</v>
      </c>
      <c r="C505" s="215">
        <v>11492.35</v>
      </c>
      <c r="D505" s="239">
        <v>11514.116666666667</v>
      </c>
      <c r="E505" s="230">
        <v>11378.233333333334</v>
      </c>
      <c r="F505" s="230">
        <v>11264.116666666667</v>
      </c>
      <c r="G505" s="230">
        <v>11128.233333333334</v>
      </c>
      <c r="H505" s="230">
        <v>11628.233333333334</v>
      </c>
      <c r="I505" s="230">
        <v>11764.116666666669</v>
      </c>
      <c r="J505" s="230">
        <v>11878.233333333334</v>
      </c>
      <c r="K505" s="229">
        <v>11650</v>
      </c>
      <c r="L505" s="229">
        <v>11400</v>
      </c>
      <c r="M505" s="229">
        <v>0.11758</v>
      </c>
      <c r="N505" s="1"/>
      <c r="O505" s="1"/>
    </row>
    <row r="506" spans="1:15" ht="12.75" customHeight="1">
      <c r="A506" s="30">
        <v>496</v>
      </c>
      <c r="B506" s="215" t="s">
        <v>209</v>
      </c>
      <c r="C506" s="239">
        <v>196.15</v>
      </c>
      <c r="D506" s="230">
        <v>197.83333333333334</v>
      </c>
      <c r="E506" s="230">
        <v>194.26666666666668</v>
      </c>
      <c r="F506" s="230">
        <v>192.38333333333333</v>
      </c>
      <c r="G506" s="230">
        <v>188.81666666666666</v>
      </c>
      <c r="H506" s="230">
        <v>199.7166666666667</v>
      </c>
      <c r="I506" s="230">
        <v>203.28333333333336</v>
      </c>
      <c r="J506" s="229">
        <v>205.16666666666671</v>
      </c>
      <c r="K506" s="229">
        <v>201.4</v>
      </c>
      <c r="L506" s="229">
        <v>195.95</v>
      </c>
      <c r="M506" s="215">
        <v>50.522979999999997</v>
      </c>
      <c r="N506" s="1"/>
      <c r="O506" s="1"/>
    </row>
    <row r="507" spans="1:15" ht="12.75" customHeight="1">
      <c r="A507" s="30">
        <v>497</v>
      </c>
      <c r="B507" s="215" t="s">
        <v>506</v>
      </c>
      <c r="C507" s="239">
        <v>395.5</v>
      </c>
      <c r="D507" s="230">
        <v>396.26666666666671</v>
      </c>
      <c r="E507" s="230">
        <v>390.33333333333343</v>
      </c>
      <c r="F507" s="230">
        <v>385.16666666666674</v>
      </c>
      <c r="G507" s="230">
        <v>379.23333333333346</v>
      </c>
      <c r="H507" s="230">
        <v>401.43333333333339</v>
      </c>
      <c r="I507" s="230">
        <v>407.36666666666667</v>
      </c>
      <c r="J507" s="229">
        <v>412.53333333333336</v>
      </c>
      <c r="K507" s="229">
        <v>402.2</v>
      </c>
      <c r="L507" s="229">
        <v>391.1</v>
      </c>
      <c r="M507" s="215">
        <v>17.64509</v>
      </c>
      <c r="N507" s="1"/>
      <c r="O507" s="1"/>
    </row>
    <row r="508" spans="1:15" ht="12.75" customHeight="1">
      <c r="A508" s="30">
        <v>498</v>
      </c>
      <c r="B508" s="215" t="s">
        <v>804</v>
      </c>
      <c r="C508" s="215">
        <v>75.8</v>
      </c>
      <c r="D508" s="239">
        <v>75.283333333333317</v>
      </c>
      <c r="E508" s="230">
        <v>74.21666666666664</v>
      </c>
      <c r="F508" s="230">
        <v>72.633333333333326</v>
      </c>
      <c r="G508" s="230">
        <v>71.566666666666649</v>
      </c>
      <c r="H508" s="230">
        <v>76.866666666666632</v>
      </c>
      <c r="I508" s="230">
        <v>77.933333333333323</v>
      </c>
      <c r="J508" s="230">
        <v>79.516666666666623</v>
      </c>
      <c r="K508" s="229">
        <v>76.349999999999994</v>
      </c>
      <c r="L508" s="229">
        <v>73.7</v>
      </c>
      <c r="M508" s="229">
        <v>880.06841999999995</v>
      </c>
      <c r="N508" s="1"/>
      <c r="O508" s="1"/>
    </row>
    <row r="509" spans="1:15" ht="12.75" customHeight="1">
      <c r="A509" s="30">
        <v>499</v>
      </c>
      <c r="B509" s="215" t="s">
        <v>796</v>
      </c>
      <c r="C509" s="215">
        <v>512.95000000000005</v>
      </c>
      <c r="D509" s="239">
        <v>514.58333333333337</v>
      </c>
      <c r="E509" s="230">
        <v>508.66666666666674</v>
      </c>
      <c r="F509" s="230">
        <v>504.38333333333338</v>
      </c>
      <c r="G509" s="230">
        <v>498.46666666666675</v>
      </c>
      <c r="H509" s="230">
        <v>518.86666666666679</v>
      </c>
      <c r="I509" s="230">
        <v>524.78333333333353</v>
      </c>
      <c r="J509" s="230">
        <v>529.06666666666672</v>
      </c>
      <c r="K509" s="229">
        <v>520.5</v>
      </c>
      <c r="L509" s="229">
        <v>510.3</v>
      </c>
      <c r="M509" s="229">
        <v>10.026809999999999</v>
      </c>
      <c r="N509" s="1"/>
      <c r="O509" s="1"/>
    </row>
    <row r="510" spans="1:15" ht="12.75" customHeight="1">
      <c r="A510" s="256">
        <v>500</v>
      </c>
      <c r="B510" s="215" t="s">
        <v>507</v>
      </c>
      <c r="C510" s="239">
        <v>1494.2</v>
      </c>
      <c r="D510" s="230">
        <v>1497.0833333333333</v>
      </c>
      <c r="E510" s="230">
        <v>1486.1666666666665</v>
      </c>
      <c r="F510" s="230">
        <v>1478.1333333333332</v>
      </c>
      <c r="G510" s="230">
        <v>1467.2166666666665</v>
      </c>
      <c r="H510" s="230">
        <v>1505.1166666666666</v>
      </c>
      <c r="I510" s="230">
        <v>1516.0333333333331</v>
      </c>
      <c r="J510" s="229">
        <v>1524.0666666666666</v>
      </c>
      <c r="K510" s="229">
        <v>1508</v>
      </c>
      <c r="L510" s="229">
        <v>1489.05</v>
      </c>
      <c r="M510" s="215">
        <v>0.23579</v>
      </c>
      <c r="N510" s="1"/>
      <c r="O510" s="1"/>
    </row>
    <row r="511" spans="1:15" ht="12.75" customHeight="1">
      <c r="A511" s="215">
        <v>501</v>
      </c>
      <c r="B511" s="215" t="s">
        <v>508</v>
      </c>
      <c r="C511" s="215">
        <v>1704.25</v>
      </c>
      <c r="D511" s="239">
        <v>1696.95</v>
      </c>
      <c r="E511" s="230">
        <v>1676.9</v>
      </c>
      <c r="F511" s="230">
        <v>1649.55</v>
      </c>
      <c r="G511" s="230">
        <v>1629.5</v>
      </c>
      <c r="H511" s="230">
        <v>1724.3000000000002</v>
      </c>
      <c r="I511" s="230">
        <v>1744.35</v>
      </c>
      <c r="J511" s="230">
        <v>1771.7000000000003</v>
      </c>
      <c r="K511" s="229">
        <v>1717</v>
      </c>
      <c r="L511" s="229">
        <v>1669.6</v>
      </c>
      <c r="M511" s="229">
        <v>0.64944999999999997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1"/>
      <c r="B5" s="392"/>
      <c r="C5" s="391"/>
      <c r="D5" s="39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7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93" t="s">
        <v>510</v>
      </c>
      <c r="C7" s="392"/>
      <c r="D7" s="7">
        <f>Main!B10</f>
        <v>45086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45085</v>
      </c>
      <c r="B10" s="29">
        <v>543319</v>
      </c>
      <c r="C10" s="28" t="s">
        <v>981</v>
      </c>
      <c r="D10" s="28" t="s">
        <v>959</v>
      </c>
      <c r="E10" s="28" t="s">
        <v>520</v>
      </c>
      <c r="F10" s="85">
        <v>64000</v>
      </c>
      <c r="G10" s="29">
        <v>14.79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45085</v>
      </c>
      <c r="B11" s="29">
        <v>543319</v>
      </c>
      <c r="C11" s="28" t="s">
        <v>981</v>
      </c>
      <c r="D11" s="28" t="s">
        <v>959</v>
      </c>
      <c r="E11" s="28" t="s">
        <v>519</v>
      </c>
      <c r="F11" s="85">
        <v>64000</v>
      </c>
      <c r="G11" s="29">
        <v>15.17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45085</v>
      </c>
      <c r="B12" s="29">
        <v>543319</v>
      </c>
      <c r="C12" s="28" t="s">
        <v>981</v>
      </c>
      <c r="D12" s="28" t="s">
        <v>877</v>
      </c>
      <c r="E12" s="28" t="s">
        <v>519</v>
      </c>
      <c r="F12" s="85">
        <v>80000</v>
      </c>
      <c r="G12" s="29">
        <v>14.45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45085</v>
      </c>
      <c r="B13" s="29">
        <v>543319</v>
      </c>
      <c r="C13" s="28" t="s">
        <v>981</v>
      </c>
      <c r="D13" s="28" t="s">
        <v>877</v>
      </c>
      <c r="E13" s="28" t="s">
        <v>520</v>
      </c>
      <c r="F13" s="85">
        <v>152000</v>
      </c>
      <c r="G13" s="29">
        <v>14.93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45085</v>
      </c>
      <c r="B14" s="29">
        <v>539528</v>
      </c>
      <c r="C14" s="28" t="s">
        <v>982</v>
      </c>
      <c r="D14" s="28" t="s">
        <v>983</v>
      </c>
      <c r="E14" s="28" t="s">
        <v>519</v>
      </c>
      <c r="F14" s="85">
        <v>100000</v>
      </c>
      <c r="G14" s="29">
        <v>29.43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45085</v>
      </c>
      <c r="B15" s="29">
        <v>539528</v>
      </c>
      <c r="C15" s="28" t="s">
        <v>982</v>
      </c>
      <c r="D15" s="28" t="s">
        <v>984</v>
      </c>
      <c r="E15" s="28" t="s">
        <v>520</v>
      </c>
      <c r="F15" s="85">
        <v>98894</v>
      </c>
      <c r="G15" s="29">
        <v>29.43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45085</v>
      </c>
      <c r="B16" s="29">
        <v>534733</v>
      </c>
      <c r="C16" s="28" t="s">
        <v>985</v>
      </c>
      <c r="D16" s="28" t="s">
        <v>986</v>
      </c>
      <c r="E16" s="28" t="s">
        <v>519</v>
      </c>
      <c r="F16" s="85">
        <v>217715</v>
      </c>
      <c r="G16" s="29">
        <v>16.07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45085</v>
      </c>
      <c r="B17" s="29">
        <v>531156</v>
      </c>
      <c r="C17" s="28" t="s">
        <v>987</v>
      </c>
      <c r="D17" s="28" t="s">
        <v>988</v>
      </c>
      <c r="E17" s="28" t="s">
        <v>520</v>
      </c>
      <c r="F17" s="85">
        <v>174999</v>
      </c>
      <c r="G17" s="29">
        <v>15.59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45085</v>
      </c>
      <c r="B18" s="29">
        <v>531156</v>
      </c>
      <c r="C18" s="28" t="s">
        <v>987</v>
      </c>
      <c r="D18" s="28" t="s">
        <v>988</v>
      </c>
      <c r="E18" s="28" t="s">
        <v>519</v>
      </c>
      <c r="F18" s="85">
        <v>137012</v>
      </c>
      <c r="G18" s="29">
        <v>15.55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45085</v>
      </c>
      <c r="B19" s="29">
        <v>543910</v>
      </c>
      <c r="C19" s="28" t="s">
        <v>971</v>
      </c>
      <c r="D19" s="28" t="s">
        <v>989</v>
      </c>
      <c r="E19" s="28" t="s">
        <v>520</v>
      </c>
      <c r="F19" s="85">
        <v>70000</v>
      </c>
      <c r="G19" s="29">
        <v>219.5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45085</v>
      </c>
      <c r="B20" s="29">
        <v>539662</v>
      </c>
      <c r="C20" s="28" t="s">
        <v>950</v>
      </c>
      <c r="D20" s="28" t="s">
        <v>951</v>
      </c>
      <c r="E20" s="28" t="s">
        <v>520</v>
      </c>
      <c r="F20" s="85">
        <v>70000</v>
      </c>
      <c r="G20" s="29">
        <v>11.35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45085</v>
      </c>
      <c r="B21" s="29">
        <v>539546</v>
      </c>
      <c r="C21" s="28" t="s">
        <v>990</v>
      </c>
      <c r="D21" s="28" t="s">
        <v>991</v>
      </c>
      <c r="E21" s="28" t="s">
        <v>519</v>
      </c>
      <c r="F21" s="85">
        <v>40000</v>
      </c>
      <c r="G21" s="29">
        <v>61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45085</v>
      </c>
      <c r="B22" s="29">
        <v>538922</v>
      </c>
      <c r="C22" s="28" t="s">
        <v>992</v>
      </c>
      <c r="D22" s="28" t="s">
        <v>993</v>
      </c>
      <c r="E22" s="28" t="s">
        <v>520</v>
      </c>
      <c r="F22" s="85">
        <v>69043</v>
      </c>
      <c r="G22" s="29">
        <v>29.94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45085</v>
      </c>
      <c r="B23" s="29">
        <v>539596</v>
      </c>
      <c r="C23" s="28" t="s">
        <v>994</v>
      </c>
      <c r="D23" s="28" t="s">
        <v>995</v>
      </c>
      <c r="E23" s="28" t="s">
        <v>520</v>
      </c>
      <c r="F23" s="85">
        <v>35000</v>
      </c>
      <c r="G23" s="29">
        <v>20.22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45085</v>
      </c>
      <c r="B24" s="29">
        <v>539405</v>
      </c>
      <c r="C24" s="28" t="s">
        <v>996</v>
      </c>
      <c r="D24" s="28" t="s">
        <v>997</v>
      </c>
      <c r="E24" s="28" t="s">
        <v>520</v>
      </c>
      <c r="F24" s="85">
        <v>50000</v>
      </c>
      <c r="G24" s="29">
        <v>16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45085</v>
      </c>
      <c r="B25" s="29">
        <v>543284</v>
      </c>
      <c r="C25" s="28" t="s">
        <v>952</v>
      </c>
      <c r="D25" s="28" t="s">
        <v>953</v>
      </c>
      <c r="E25" s="28" t="s">
        <v>520</v>
      </c>
      <c r="F25" s="85">
        <v>246137</v>
      </c>
      <c r="G25" s="29">
        <v>593.75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45085</v>
      </c>
      <c r="B26" s="29">
        <v>526705</v>
      </c>
      <c r="C26" s="28" t="s">
        <v>998</v>
      </c>
      <c r="D26" s="28" t="s">
        <v>999</v>
      </c>
      <c r="E26" s="28" t="s">
        <v>520</v>
      </c>
      <c r="F26" s="85">
        <v>30395</v>
      </c>
      <c r="G26" s="29">
        <v>157.25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45085</v>
      </c>
      <c r="B27" s="29">
        <v>533149</v>
      </c>
      <c r="C27" s="28" t="s">
        <v>1000</v>
      </c>
      <c r="D27" s="28" t="s">
        <v>1001</v>
      </c>
      <c r="E27" s="28" t="s">
        <v>519</v>
      </c>
      <c r="F27" s="85">
        <v>90000</v>
      </c>
      <c r="G27" s="29">
        <v>7.82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45085</v>
      </c>
      <c r="B28" s="29">
        <v>540190</v>
      </c>
      <c r="C28" s="28" t="s">
        <v>1002</v>
      </c>
      <c r="D28" s="28" t="s">
        <v>1003</v>
      </c>
      <c r="E28" s="28" t="s">
        <v>520</v>
      </c>
      <c r="F28" s="85">
        <v>1</v>
      </c>
      <c r="G28" s="29">
        <v>13.5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45085</v>
      </c>
      <c r="B29" s="29">
        <v>540190</v>
      </c>
      <c r="C29" s="28" t="s">
        <v>1002</v>
      </c>
      <c r="D29" s="28" t="s">
        <v>1003</v>
      </c>
      <c r="E29" s="28" t="s">
        <v>519</v>
      </c>
      <c r="F29" s="85">
        <v>19765</v>
      </c>
      <c r="G29" s="29">
        <v>13.5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45085</v>
      </c>
      <c r="B30" s="29">
        <v>530615</v>
      </c>
      <c r="C30" s="28" t="s">
        <v>1004</v>
      </c>
      <c r="D30" s="28" t="s">
        <v>1005</v>
      </c>
      <c r="E30" s="28" t="s">
        <v>520</v>
      </c>
      <c r="F30" s="85">
        <v>17947</v>
      </c>
      <c r="G30" s="29">
        <v>91.64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45085</v>
      </c>
      <c r="B31" s="29">
        <v>530615</v>
      </c>
      <c r="C31" s="28" t="s">
        <v>1004</v>
      </c>
      <c r="D31" s="28" t="s">
        <v>1005</v>
      </c>
      <c r="E31" s="28" t="s">
        <v>519</v>
      </c>
      <c r="F31" s="85">
        <v>20260</v>
      </c>
      <c r="G31" s="29">
        <v>90.64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45085</v>
      </c>
      <c r="B32" s="29">
        <v>526967</v>
      </c>
      <c r="C32" s="28" t="s">
        <v>1006</v>
      </c>
      <c r="D32" s="28" t="s">
        <v>1007</v>
      </c>
      <c r="E32" s="28" t="s">
        <v>519</v>
      </c>
      <c r="F32" s="85">
        <v>31580</v>
      </c>
      <c r="G32" s="29">
        <v>11.63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45085</v>
      </c>
      <c r="B33" s="29">
        <v>526967</v>
      </c>
      <c r="C33" s="28" t="s">
        <v>1006</v>
      </c>
      <c r="D33" s="28" t="s">
        <v>1008</v>
      </c>
      <c r="E33" s="28" t="s">
        <v>520</v>
      </c>
      <c r="F33" s="85">
        <v>52884</v>
      </c>
      <c r="G33" s="29">
        <v>11.65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45085</v>
      </c>
      <c r="B34" s="29">
        <v>543916</v>
      </c>
      <c r="C34" s="28" t="s">
        <v>585</v>
      </c>
      <c r="D34" s="28" t="s">
        <v>956</v>
      </c>
      <c r="E34" s="28" t="s">
        <v>519</v>
      </c>
      <c r="F34" s="85">
        <v>80000</v>
      </c>
      <c r="G34" s="29">
        <v>153.96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45085</v>
      </c>
      <c r="B35" s="29">
        <v>543916</v>
      </c>
      <c r="C35" s="28" t="s">
        <v>585</v>
      </c>
      <c r="D35" s="28" t="s">
        <v>956</v>
      </c>
      <c r="E35" s="28" t="s">
        <v>520</v>
      </c>
      <c r="F35" s="85">
        <v>24000</v>
      </c>
      <c r="G35" s="29">
        <v>153.96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45085</v>
      </c>
      <c r="B36" s="29">
        <v>543916</v>
      </c>
      <c r="C36" s="28" t="s">
        <v>585</v>
      </c>
      <c r="D36" s="28" t="s">
        <v>877</v>
      </c>
      <c r="E36" s="28" t="s">
        <v>519</v>
      </c>
      <c r="F36" s="85">
        <v>100800</v>
      </c>
      <c r="G36" s="29">
        <v>153.96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45085</v>
      </c>
      <c r="B37" s="29">
        <v>543916</v>
      </c>
      <c r="C37" s="28" t="s">
        <v>585</v>
      </c>
      <c r="D37" s="28" t="s">
        <v>1009</v>
      </c>
      <c r="E37" s="28" t="s">
        <v>519</v>
      </c>
      <c r="F37" s="85">
        <v>60800</v>
      </c>
      <c r="G37" s="29">
        <v>153.96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45085</v>
      </c>
      <c r="B38" s="29">
        <v>543916</v>
      </c>
      <c r="C38" s="28" t="s">
        <v>585</v>
      </c>
      <c r="D38" s="28" t="s">
        <v>877</v>
      </c>
      <c r="E38" s="28" t="s">
        <v>520</v>
      </c>
      <c r="F38" s="85">
        <v>56000</v>
      </c>
      <c r="G38" s="29">
        <v>153.96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45085</v>
      </c>
      <c r="B39" s="29">
        <v>543916</v>
      </c>
      <c r="C39" s="28" t="s">
        <v>585</v>
      </c>
      <c r="D39" s="28" t="s">
        <v>1009</v>
      </c>
      <c r="E39" s="28" t="s">
        <v>520</v>
      </c>
      <c r="F39" s="85">
        <v>22400</v>
      </c>
      <c r="G39" s="29">
        <v>156.68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45085</v>
      </c>
      <c r="B40" s="29">
        <v>539692</v>
      </c>
      <c r="C40" s="28" t="s">
        <v>1010</v>
      </c>
      <c r="D40" s="28" t="s">
        <v>1011</v>
      </c>
      <c r="E40" s="28" t="s">
        <v>519</v>
      </c>
      <c r="F40" s="85">
        <v>20700</v>
      </c>
      <c r="G40" s="29">
        <v>16.739999999999998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45085</v>
      </c>
      <c r="B41" s="29">
        <v>542924</v>
      </c>
      <c r="C41" s="28" t="s">
        <v>954</v>
      </c>
      <c r="D41" s="28" t="s">
        <v>1012</v>
      </c>
      <c r="E41" s="28" t="s">
        <v>520</v>
      </c>
      <c r="F41" s="85">
        <v>73500</v>
      </c>
      <c r="G41" s="29">
        <v>4.4000000000000004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45085</v>
      </c>
      <c r="B42" s="29">
        <v>542924</v>
      </c>
      <c r="C42" s="28" t="s">
        <v>954</v>
      </c>
      <c r="D42" s="28" t="s">
        <v>955</v>
      </c>
      <c r="E42" s="28" t="s">
        <v>520</v>
      </c>
      <c r="F42" s="85">
        <v>56000</v>
      </c>
      <c r="G42" s="29">
        <v>3.98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45085</v>
      </c>
      <c r="B43" s="29">
        <v>542924</v>
      </c>
      <c r="C43" s="28" t="s">
        <v>954</v>
      </c>
      <c r="D43" s="28" t="s">
        <v>955</v>
      </c>
      <c r="E43" s="28" t="s">
        <v>519</v>
      </c>
      <c r="F43" s="85">
        <v>210000</v>
      </c>
      <c r="G43" s="29">
        <v>4.3600000000000003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45085</v>
      </c>
      <c r="B44" s="29">
        <v>543286</v>
      </c>
      <c r="C44" s="28" t="s">
        <v>1013</v>
      </c>
      <c r="D44" s="28" t="s">
        <v>1014</v>
      </c>
      <c r="E44" s="28" t="s">
        <v>520</v>
      </c>
      <c r="F44" s="85">
        <v>60000</v>
      </c>
      <c r="G44" s="29">
        <v>21.18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45085</v>
      </c>
      <c r="B45" s="29">
        <v>543286</v>
      </c>
      <c r="C45" s="28" t="s">
        <v>1013</v>
      </c>
      <c r="D45" s="28" t="s">
        <v>1015</v>
      </c>
      <c r="E45" s="28" t="s">
        <v>519</v>
      </c>
      <c r="F45" s="85">
        <v>138000</v>
      </c>
      <c r="G45" s="29">
        <v>21.37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45085</v>
      </c>
      <c r="B46" s="29">
        <v>543286</v>
      </c>
      <c r="C46" s="28" t="s">
        <v>1013</v>
      </c>
      <c r="D46" s="28" t="s">
        <v>1016</v>
      </c>
      <c r="E46" s="28" t="s">
        <v>520</v>
      </c>
      <c r="F46" s="85">
        <v>78000</v>
      </c>
      <c r="G46" s="29">
        <v>21.53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45085</v>
      </c>
      <c r="B47" s="29">
        <v>539997</v>
      </c>
      <c r="C47" s="28" t="s">
        <v>1017</v>
      </c>
      <c r="D47" s="28" t="s">
        <v>1018</v>
      </c>
      <c r="E47" s="28" t="s">
        <v>520</v>
      </c>
      <c r="F47" s="85">
        <v>100000</v>
      </c>
      <c r="G47" s="29">
        <v>295.49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45085</v>
      </c>
      <c r="B48" s="29">
        <v>539814</v>
      </c>
      <c r="C48" s="28" t="s">
        <v>1019</v>
      </c>
      <c r="D48" s="28" t="s">
        <v>1020</v>
      </c>
      <c r="E48" s="28" t="s">
        <v>520</v>
      </c>
      <c r="F48" s="85">
        <v>19000</v>
      </c>
      <c r="G48" s="29">
        <v>68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45085</v>
      </c>
      <c r="B49" s="29">
        <v>519279</v>
      </c>
      <c r="C49" s="28" t="s">
        <v>1021</v>
      </c>
      <c r="D49" s="28" t="s">
        <v>1022</v>
      </c>
      <c r="E49" s="28" t="s">
        <v>519</v>
      </c>
      <c r="F49" s="85">
        <v>39812</v>
      </c>
      <c r="G49" s="29">
        <v>3.04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45085</v>
      </c>
      <c r="B50" s="29">
        <v>538895</v>
      </c>
      <c r="C50" s="28" t="s">
        <v>957</v>
      </c>
      <c r="D50" s="28" t="s">
        <v>1023</v>
      </c>
      <c r="E50" s="28" t="s">
        <v>519</v>
      </c>
      <c r="F50" s="85">
        <v>95000</v>
      </c>
      <c r="G50" s="29">
        <v>26.09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45085</v>
      </c>
      <c r="B51" s="29">
        <v>538895</v>
      </c>
      <c r="C51" s="28" t="s">
        <v>957</v>
      </c>
      <c r="D51" s="28" t="s">
        <v>1024</v>
      </c>
      <c r="E51" s="28" t="s">
        <v>519</v>
      </c>
      <c r="F51" s="85">
        <v>73000</v>
      </c>
      <c r="G51" s="29">
        <v>26.03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45085</v>
      </c>
      <c r="B52" s="29">
        <v>538895</v>
      </c>
      <c r="C52" s="28" t="s">
        <v>957</v>
      </c>
      <c r="D52" s="28" t="s">
        <v>1025</v>
      </c>
      <c r="E52" s="28" t="s">
        <v>519</v>
      </c>
      <c r="F52" s="85">
        <v>172173</v>
      </c>
      <c r="G52" s="29">
        <v>26.03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45085</v>
      </c>
      <c r="B53" s="29">
        <v>522036</v>
      </c>
      <c r="C53" s="28" t="s">
        <v>1026</v>
      </c>
      <c r="D53" s="28" t="s">
        <v>1022</v>
      </c>
      <c r="E53" s="28" t="s">
        <v>519</v>
      </c>
      <c r="F53" s="85">
        <v>30000</v>
      </c>
      <c r="G53" s="29">
        <v>10.79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45085</v>
      </c>
      <c r="B54" s="29">
        <v>522036</v>
      </c>
      <c r="C54" s="28" t="s">
        <v>1026</v>
      </c>
      <c r="D54" s="28" t="s">
        <v>1027</v>
      </c>
      <c r="E54" s="28" t="s">
        <v>520</v>
      </c>
      <c r="F54" s="85">
        <v>15118</v>
      </c>
      <c r="G54" s="29">
        <v>10.8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45085</v>
      </c>
      <c r="B55" s="29">
        <v>531626</v>
      </c>
      <c r="C55" s="28" t="s">
        <v>930</v>
      </c>
      <c r="D55" s="28" t="s">
        <v>1028</v>
      </c>
      <c r="E55" s="28" t="s">
        <v>520</v>
      </c>
      <c r="F55" s="85">
        <v>1215000</v>
      </c>
      <c r="G55" s="29">
        <v>5.22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45085</v>
      </c>
      <c r="B56" s="29">
        <v>531626</v>
      </c>
      <c r="C56" s="28" t="s">
        <v>930</v>
      </c>
      <c r="D56" s="28" t="s">
        <v>958</v>
      </c>
      <c r="E56" s="28" t="s">
        <v>520</v>
      </c>
      <c r="F56" s="85">
        <v>900000</v>
      </c>
      <c r="G56" s="29">
        <v>5.22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45085</v>
      </c>
      <c r="B57" s="29">
        <v>531626</v>
      </c>
      <c r="C57" s="28" t="s">
        <v>930</v>
      </c>
      <c r="D57" s="28" t="s">
        <v>931</v>
      </c>
      <c r="E57" s="28" t="s">
        <v>519</v>
      </c>
      <c r="F57" s="85">
        <v>2124850</v>
      </c>
      <c r="G57" s="29">
        <v>5.22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45085</v>
      </c>
      <c r="B58" s="29">
        <v>539287</v>
      </c>
      <c r="C58" s="28" t="s">
        <v>1029</v>
      </c>
      <c r="D58" s="28" t="s">
        <v>1030</v>
      </c>
      <c r="E58" s="28" t="s">
        <v>520</v>
      </c>
      <c r="F58" s="85">
        <v>100000</v>
      </c>
      <c r="G58" s="29">
        <v>22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45085</v>
      </c>
      <c r="B59" s="29">
        <v>539287</v>
      </c>
      <c r="C59" s="28" t="s">
        <v>1029</v>
      </c>
      <c r="D59" s="28" t="s">
        <v>1031</v>
      </c>
      <c r="E59" s="28" t="s">
        <v>520</v>
      </c>
      <c r="F59" s="85">
        <v>100000</v>
      </c>
      <c r="G59" s="29">
        <v>22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45085</v>
      </c>
      <c r="B60" s="29">
        <v>539287</v>
      </c>
      <c r="C60" s="28" t="s">
        <v>1029</v>
      </c>
      <c r="D60" s="28" t="s">
        <v>1032</v>
      </c>
      <c r="E60" s="28" t="s">
        <v>519</v>
      </c>
      <c r="F60" s="85">
        <v>200000</v>
      </c>
      <c r="G60" s="29">
        <v>22.15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45085</v>
      </c>
      <c r="B61" s="29">
        <v>539287</v>
      </c>
      <c r="C61" s="28" t="s">
        <v>1029</v>
      </c>
      <c r="D61" s="28" t="s">
        <v>1033</v>
      </c>
      <c r="E61" s="28" t="s">
        <v>519</v>
      </c>
      <c r="F61" s="85">
        <v>66304</v>
      </c>
      <c r="G61" s="29">
        <v>22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45085</v>
      </c>
      <c r="B62" s="29">
        <v>539287</v>
      </c>
      <c r="C62" s="28" t="s">
        <v>1029</v>
      </c>
      <c r="D62" s="28" t="s">
        <v>1033</v>
      </c>
      <c r="E62" s="28" t="s">
        <v>520</v>
      </c>
      <c r="F62" s="85">
        <v>100000</v>
      </c>
      <c r="G62" s="29">
        <v>22.3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45085</v>
      </c>
      <c r="B63" s="29">
        <v>526381</v>
      </c>
      <c r="C63" s="28" t="s">
        <v>1034</v>
      </c>
      <c r="D63" s="28" t="s">
        <v>1035</v>
      </c>
      <c r="E63" s="28" t="s">
        <v>520</v>
      </c>
      <c r="F63" s="85">
        <v>510000</v>
      </c>
      <c r="G63" s="29">
        <v>15.6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45085</v>
      </c>
      <c r="B64" s="29">
        <v>526861</v>
      </c>
      <c r="C64" s="28" t="s">
        <v>1036</v>
      </c>
      <c r="D64" s="28" t="s">
        <v>1037</v>
      </c>
      <c r="E64" s="28" t="s">
        <v>519</v>
      </c>
      <c r="F64" s="85">
        <v>50000</v>
      </c>
      <c r="G64" s="29">
        <v>37.82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45085</v>
      </c>
      <c r="B65" s="29">
        <v>512097</v>
      </c>
      <c r="C65" s="28" t="s">
        <v>1038</v>
      </c>
      <c r="D65" s="28" t="s">
        <v>1039</v>
      </c>
      <c r="E65" s="28" t="s">
        <v>520</v>
      </c>
      <c r="F65" s="85">
        <v>1526717</v>
      </c>
      <c r="G65" s="29">
        <v>0.45</v>
      </c>
      <c r="H65" s="29" t="s">
        <v>301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45085</v>
      </c>
      <c r="B66" s="29">
        <v>539026</v>
      </c>
      <c r="C66" s="28" t="s">
        <v>1040</v>
      </c>
      <c r="D66" s="28" t="s">
        <v>1041</v>
      </c>
      <c r="E66" s="28" t="s">
        <v>519</v>
      </c>
      <c r="F66" s="85">
        <v>20000</v>
      </c>
      <c r="G66" s="29">
        <v>7.1</v>
      </c>
      <c r="H66" s="29" t="s">
        <v>301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45085</v>
      </c>
      <c r="B67" s="29">
        <v>539026</v>
      </c>
      <c r="C67" s="28" t="s">
        <v>1040</v>
      </c>
      <c r="D67" s="28" t="s">
        <v>1042</v>
      </c>
      <c r="E67" s="28" t="s">
        <v>519</v>
      </c>
      <c r="F67" s="85">
        <v>40000</v>
      </c>
      <c r="G67" s="29">
        <v>6.96</v>
      </c>
      <c r="H67" s="29" t="s">
        <v>301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45085</v>
      </c>
      <c r="B68" s="29">
        <v>539026</v>
      </c>
      <c r="C68" s="28" t="s">
        <v>1040</v>
      </c>
      <c r="D68" s="28" t="s">
        <v>1043</v>
      </c>
      <c r="E68" s="28" t="s">
        <v>520</v>
      </c>
      <c r="F68" s="85">
        <v>48000</v>
      </c>
      <c r="G68" s="29">
        <v>7.1</v>
      </c>
      <c r="H68" s="29" t="s">
        <v>301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45085</v>
      </c>
      <c r="B69" s="29">
        <v>539041</v>
      </c>
      <c r="C69" s="28" t="s">
        <v>1044</v>
      </c>
      <c r="D69" s="28" t="s">
        <v>877</v>
      </c>
      <c r="E69" s="28" t="s">
        <v>519</v>
      </c>
      <c r="F69" s="85">
        <v>55000</v>
      </c>
      <c r="G69" s="29">
        <v>119.26</v>
      </c>
      <c r="H69" s="29" t="s">
        <v>301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45085</v>
      </c>
      <c r="B70" s="29">
        <v>539041</v>
      </c>
      <c r="C70" s="28" t="s">
        <v>1044</v>
      </c>
      <c r="D70" s="28" t="s">
        <v>877</v>
      </c>
      <c r="E70" s="28" t="s">
        <v>520</v>
      </c>
      <c r="F70" s="85">
        <v>135000</v>
      </c>
      <c r="G70" s="29">
        <v>128.15</v>
      </c>
      <c r="H70" s="29" t="s">
        <v>301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45085</v>
      </c>
      <c r="B71" s="29">
        <v>543614</v>
      </c>
      <c r="C71" s="28" t="s">
        <v>1045</v>
      </c>
      <c r="D71" s="28" t="s">
        <v>1046</v>
      </c>
      <c r="E71" s="28" t="s">
        <v>520</v>
      </c>
      <c r="F71" s="85">
        <v>25000</v>
      </c>
      <c r="G71" s="29">
        <v>529.5</v>
      </c>
      <c r="H71" s="29" t="s">
        <v>301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45085</v>
      </c>
      <c r="B72" s="29">
        <v>543614</v>
      </c>
      <c r="C72" s="28" t="s">
        <v>1045</v>
      </c>
      <c r="D72" s="28" t="s">
        <v>1046</v>
      </c>
      <c r="E72" s="28" t="s">
        <v>519</v>
      </c>
      <c r="F72" s="85">
        <v>594</v>
      </c>
      <c r="G72" s="29">
        <v>529.5</v>
      </c>
      <c r="H72" s="29" t="s">
        <v>301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45085</v>
      </c>
      <c r="B73" s="29">
        <v>511018</v>
      </c>
      <c r="C73" s="28" t="s">
        <v>1047</v>
      </c>
      <c r="D73" s="28" t="s">
        <v>1048</v>
      </c>
      <c r="E73" s="28" t="s">
        <v>520</v>
      </c>
      <c r="F73" s="85">
        <v>16823</v>
      </c>
      <c r="G73" s="29">
        <v>19.11</v>
      </c>
      <c r="H73" s="29" t="s">
        <v>301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45085</v>
      </c>
      <c r="B74" s="29">
        <v>511018</v>
      </c>
      <c r="C74" s="28" t="s">
        <v>1047</v>
      </c>
      <c r="D74" s="28" t="s">
        <v>1049</v>
      </c>
      <c r="E74" s="28" t="s">
        <v>519</v>
      </c>
      <c r="F74" s="85">
        <v>11822</v>
      </c>
      <c r="G74" s="29">
        <v>19.11</v>
      </c>
      <c r="H74" s="29" t="s">
        <v>301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45085</v>
      </c>
      <c r="B75" s="29" t="s">
        <v>1050</v>
      </c>
      <c r="C75" s="28" t="s">
        <v>1051</v>
      </c>
      <c r="D75" s="28" t="s">
        <v>1052</v>
      </c>
      <c r="E75" s="28" t="s">
        <v>519</v>
      </c>
      <c r="F75" s="85">
        <v>139305</v>
      </c>
      <c r="G75" s="29">
        <v>30.11</v>
      </c>
      <c r="H75" s="29" t="s">
        <v>864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45085</v>
      </c>
      <c r="B76" s="29" t="s">
        <v>962</v>
      </c>
      <c r="C76" s="28" t="s">
        <v>963</v>
      </c>
      <c r="D76" s="28" t="s">
        <v>1053</v>
      </c>
      <c r="E76" s="28" t="s">
        <v>519</v>
      </c>
      <c r="F76" s="85">
        <v>57077</v>
      </c>
      <c r="G76" s="29">
        <v>136.49</v>
      </c>
      <c r="H76" s="29" t="s">
        <v>864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45085</v>
      </c>
      <c r="B77" s="29" t="s">
        <v>917</v>
      </c>
      <c r="C77" s="28" t="s">
        <v>918</v>
      </c>
      <c r="D77" s="28" t="s">
        <v>919</v>
      </c>
      <c r="E77" s="28" t="s">
        <v>519</v>
      </c>
      <c r="F77" s="85">
        <v>65795</v>
      </c>
      <c r="G77" s="29">
        <v>233.85</v>
      </c>
      <c r="H77" s="29" t="s">
        <v>864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45085</v>
      </c>
      <c r="B78" s="29" t="s">
        <v>1054</v>
      </c>
      <c r="C78" s="28" t="s">
        <v>1055</v>
      </c>
      <c r="D78" s="28" t="s">
        <v>1056</v>
      </c>
      <c r="E78" s="28" t="s">
        <v>519</v>
      </c>
      <c r="F78" s="85">
        <v>126000</v>
      </c>
      <c r="G78" s="29">
        <v>480</v>
      </c>
      <c r="H78" s="29" t="s">
        <v>864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45085</v>
      </c>
      <c r="B79" s="29" t="s">
        <v>1057</v>
      </c>
      <c r="C79" s="28" t="s">
        <v>1058</v>
      </c>
      <c r="D79" s="28" t="s">
        <v>881</v>
      </c>
      <c r="E79" s="28" t="s">
        <v>519</v>
      </c>
      <c r="F79" s="85">
        <v>251068</v>
      </c>
      <c r="G79" s="29">
        <v>528.08000000000004</v>
      </c>
      <c r="H79" s="29" t="s">
        <v>864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45085</v>
      </c>
      <c r="B80" s="29" t="s">
        <v>1059</v>
      </c>
      <c r="C80" s="28" t="s">
        <v>1060</v>
      </c>
      <c r="D80" s="28" t="s">
        <v>1061</v>
      </c>
      <c r="E80" s="28" t="s">
        <v>519</v>
      </c>
      <c r="F80" s="85">
        <v>1246770</v>
      </c>
      <c r="G80" s="29">
        <v>7.1</v>
      </c>
      <c r="H80" s="29" t="s">
        <v>864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45085</v>
      </c>
      <c r="B81" s="29" t="s">
        <v>1059</v>
      </c>
      <c r="C81" s="28" t="s">
        <v>1060</v>
      </c>
      <c r="D81" s="28" t="s">
        <v>887</v>
      </c>
      <c r="E81" s="28" t="s">
        <v>519</v>
      </c>
      <c r="F81" s="85">
        <v>1000000</v>
      </c>
      <c r="G81" s="29">
        <v>7.1</v>
      </c>
      <c r="H81" s="29" t="s">
        <v>864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45085</v>
      </c>
      <c r="B82" s="29" t="s">
        <v>1059</v>
      </c>
      <c r="C82" s="28" t="s">
        <v>1060</v>
      </c>
      <c r="D82" s="28" t="s">
        <v>1062</v>
      </c>
      <c r="E82" s="28" t="s">
        <v>519</v>
      </c>
      <c r="F82" s="85">
        <v>1312684</v>
      </c>
      <c r="G82" s="29">
        <v>7.07</v>
      </c>
      <c r="H82" s="29" t="s">
        <v>864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45085</v>
      </c>
      <c r="B83" s="29" t="s">
        <v>1059</v>
      </c>
      <c r="C83" s="28" t="s">
        <v>1060</v>
      </c>
      <c r="D83" s="28" t="s">
        <v>1063</v>
      </c>
      <c r="E83" s="28" t="s">
        <v>519</v>
      </c>
      <c r="F83" s="85">
        <v>654076</v>
      </c>
      <c r="G83" s="29">
        <v>7.12</v>
      </c>
      <c r="H83" s="29" t="s">
        <v>864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45085</v>
      </c>
      <c r="B84" s="29" t="s">
        <v>964</v>
      </c>
      <c r="C84" s="28" t="s">
        <v>965</v>
      </c>
      <c r="D84" s="28" t="s">
        <v>1064</v>
      </c>
      <c r="E84" s="28" t="s">
        <v>519</v>
      </c>
      <c r="F84" s="85">
        <v>59000</v>
      </c>
      <c r="G84" s="29">
        <v>82.72</v>
      </c>
      <c r="H84" s="29" t="s">
        <v>864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45085</v>
      </c>
      <c r="B85" s="29" t="s">
        <v>1065</v>
      </c>
      <c r="C85" s="28" t="s">
        <v>1066</v>
      </c>
      <c r="D85" s="28" t="s">
        <v>1067</v>
      </c>
      <c r="E85" s="28" t="s">
        <v>519</v>
      </c>
      <c r="F85" s="85">
        <v>96000</v>
      </c>
      <c r="G85" s="29">
        <v>209</v>
      </c>
      <c r="H85" s="29" t="s">
        <v>864</v>
      </c>
      <c r="I85" s="73"/>
      <c r="J85" s="287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45085</v>
      </c>
      <c r="B86" s="29" t="s">
        <v>1065</v>
      </c>
      <c r="C86" s="28" t="s">
        <v>1066</v>
      </c>
      <c r="D86" s="28" t="s">
        <v>1068</v>
      </c>
      <c r="E86" s="28" t="s">
        <v>519</v>
      </c>
      <c r="F86" s="85">
        <v>96000</v>
      </c>
      <c r="G86" s="29">
        <v>209</v>
      </c>
      <c r="H86" s="29" t="s">
        <v>864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45085</v>
      </c>
      <c r="B87" s="29" t="s">
        <v>1065</v>
      </c>
      <c r="C87" s="28" t="s">
        <v>1066</v>
      </c>
      <c r="D87" s="28" t="s">
        <v>1069</v>
      </c>
      <c r="E87" s="28" t="s">
        <v>519</v>
      </c>
      <c r="F87" s="85">
        <v>59200</v>
      </c>
      <c r="G87" s="29">
        <v>206.74</v>
      </c>
      <c r="H87" s="29" t="s">
        <v>864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45085</v>
      </c>
      <c r="B88" s="29" t="s">
        <v>1070</v>
      </c>
      <c r="C88" s="28" t="s">
        <v>1071</v>
      </c>
      <c r="D88" s="28" t="s">
        <v>1072</v>
      </c>
      <c r="E88" s="28" t="s">
        <v>519</v>
      </c>
      <c r="F88" s="85">
        <v>115013</v>
      </c>
      <c r="G88" s="29">
        <v>343.95</v>
      </c>
      <c r="H88" s="29" t="s">
        <v>864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45085</v>
      </c>
      <c r="B89" s="29" t="s">
        <v>1073</v>
      </c>
      <c r="C89" s="28" t="s">
        <v>1074</v>
      </c>
      <c r="D89" s="28" t="s">
        <v>1075</v>
      </c>
      <c r="E89" s="28" t="s">
        <v>519</v>
      </c>
      <c r="F89" s="85">
        <v>200000</v>
      </c>
      <c r="G89" s="29">
        <v>22.9</v>
      </c>
      <c r="H89" s="29" t="s">
        <v>864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45085</v>
      </c>
      <c r="B90" s="29" t="s">
        <v>1073</v>
      </c>
      <c r="C90" s="28" t="s">
        <v>1074</v>
      </c>
      <c r="D90" s="28" t="s">
        <v>1076</v>
      </c>
      <c r="E90" s="28" t="s">
        <v>519</v>
      </c>
      <c r="F90" s="85">
        <v>100000</v>
      </c>
      <c r="G90" s="29">
        <v>21</v>
      </c>
      <c r="H90" s="29" t="s">
        <v>864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45085</v>
      </c>
      <c r="B91" s="29" t="s">
        <v>1073</v>
      </c>
      <c r="C91" s="28" t="s">
        <v>1074</v>
      </c>
      <c r="D91" s="28" t="s">
        <v>1077</v>
      </c>
      <c r="E91" s="28" t="s">
        <v>519</v>
      </c>
      <c r="F91" s="85">
        <v>100000</v>
      </c>
      <c r="G91" s="29">
        <v>21</v>
      </c>
      <c r="H91" s="29" t="s">
        <v>864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45085</v>
      </c>
      <c r="B92" s="29" t="s">
        <v>1073</v>
      </c>
      <c r="C92" s="28" t="s">
        <v>1074</v>
      </c>
      <c r="D92" s="28" t="s">
        <v>1078</v>
      </c>
      <c r="E92" s="28" t="s">
        <v>519</v>
      </c>
      <c r="F92" s="85">
        <v>44604</v>
      </c>
      <c r="G92" s="29">
        <v>22.84</v>
      </c>
      <c r="H92" s="29" t="s">
        <v>864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45085</v>
      </c>
      <c r="B93" s="29" t="s">
        <v>1073</v>
      </c>
      <c r="C93" s="28" t="s">
        <v>1074</v>
      </c>
      <c r="D93" s="28" t="s">
        <v>1079</v>
      </c>
      <c r="E93" s="28" t="s">
        <v>519</v>
      </c>
      <c r="F93" s="85">
        <v>56572</v>
      </c>
      <c r="G93" s="29">
        <v>22.41</v>
      </c>
      <c r="H93" s="29" t="s">
        <v>864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45085</v>
      </c>
      <c r="B94" s="29" t="s">
        <v>1073</v>
      </c>
      <c r="C94" s="28" t="s">
        <v>1074</v>
      </c>
      <c r="D94" s="28" t="s">
        <v>1080</v>
      </c>
      <c r="E94" s="28" t="s">
        <v>519</v>
      </c>
      <c r="F94" s="85">
        <v>50000</v>
      </c>
      <c r="G94" s="29">
        <v>20.94</v>
      </c>
      <c r="H94" s="29" t="s">
        <v>864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45085</v>
      </c>
      <c r="B95" s="29" t="s">
        <v>1073</v>
      </c>
      <c r="C95" s="28" t="s">
        <v>1074</v>
      </c>
      <c r="D95" s="28" t="s">
        <v>1081</v>
      </c>
      <c r="E95" s="28" t="s">
        <v>519</v>
      </c>
      <c r="F95" s="85">
        <v>50000</v>
      </c>
      <c r="G95" s="29">
        <v>21</v>
      </c>
      <c r="H95" s="29" t="s">
        <v>864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45085</v>
      </c>
      <c r="B96" s="29" t="s">
        <v>1073</v>
      </c>
      <c r="C96" s="28" t="s">
        <v>1074</v>
      </c>
      <c r="D96" s="28" t="s">
        <v>1082</v>
      </c>
      <c r="E96" s="28" t="s">
        <v>519</v>
      </c>
      <c r="F96" s="85">
        <v>100000</v>
      </c>
      <c r="G96" s="29">
        <v>22.16</v>
      </c>
      <c r="H96" s="29" t="s">
        <v>864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45085</v>
      </c>
      <c r="B97" s="29" t="s">
        <v>1073</v>
      </c>
      <c r="C97" s="28" t="s">
        <v>1074</v>
      </c>
      <c r="D97" s="28" t="s">
        <v>1083</v>
      </c>
      <c r="E97" s="28" t="s">
        <v>519</v>
      </c>
      <c r="F97" s="85">
        <v>101000</v>
      </c>
      <c r="G97" s="29">
        <v>20.83</v>
      </c>
      <c r="H97" s="29" t="s">
        <v>864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45085</v>
      </c>
      <c r="B98" s="29" t="s">
        <v>1073</v>
      </c>
      <c r="C98" s="28" t="s">
        <v>1074</v>
      </c>
      <c r="D98" s="28" t="s">
        <v>1033</v>
      </c>
      <c r="E98" s="28" t="s">
        <v>519</v>
      </c>
      <c r="F98" s="85">
        <v>300000</v>
      </c>
      <c r="G98" s="29">
        <v>21</v>
      </c>
      <c r="H98" s="29" t="s">
        <v>864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45085</v>
      </c>
      <c r="B99" s="29" t="s">
        <v>1073</v>
      </c>
      <c r="C99" s="28" t="s">
        <v>1074</v>
      </c>
      <c r="D99" s="28" t="s">
        <v>1032</v>
      </c>
      <c r="E99" s="28" t="s">
        <v>519</v>
      </c>
      <c r="F99" s="85">
        <v>200000</v>
      </c>
      <c r="G99" s="29">
        <v>22</v>
      </c>
      <c r="H99" s="29" t="s">
        <v>864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45085</v>
      </c>
      <c r="B100" s="29" t="s">
        <v>1084</v>
      </c>
      <c r="C100" s="28" t="s">
        <v>1085</v>
      </c>
      <c r="D100" s="28" t="s">
        <v>927</v>
      </c>
      <c r="E100" s="28" t="s">
        <v>519</v>
      </c>
      <c r="F100" s="85">
        <v>75633</v>
      </c>
      <c r="G100" s="29">
        <v>72.55</v>
      </c>
      <c r="H100" s="29" t="s">
        <v>864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45085</v>
      </c>
      <c r="B101" s="29" t="s">
        <v>1086</v>
      </c>
      <c r="C101" s="28" t="s">
        <v>932</v>
      </c>
      <c r="D101" s="28" t="s">
        <v>1087</v>
      </c>
      <c r="E101" s="28" t="s">
        <v>519</v>
      </c>
      <c r="F101" s="85">
        <v>295925</v>
      </c>
      <c r="G101" s="29">
        <v>1.07</v>
      </c>
      <c r="H101" s="29" t="s">
        <v>864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45085</v>
      </c>
      <c r="B102" s="29" t="s">
        <v>1088</v>
      </c>
      <c r="C102" s="28" t="s">
        <v>1089</v>
      </c>
      <c r="D102" s="28" t="s">
        <v>1090</v>
      </c>
      <c r="E102" s="28" t="s">
        <v>519</v>
      </c>
      <c r="F102" s="85">
        <v>20000</v>
      </c>
      <c r="G102" s="29">
        <v>967.12</v>
      </c>
      <c r="H102" s="29" t="s">
        <v>864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45085</v>
      </c>
      <c r="B103" s="29" t="s">
        <v>1091</v>
      </c>
      <c r="C103" s="28" t="s">
        <v>1092</v>
      </c>
      <c r="D103" s="28" t="s">
        <v>1093</v>
      </c>
      <c r="E103" s="28" t="s">
        <v>519</v>
      </c>
      <c r="F103" s="85">
        <v>2499388</v>
      </c>
      <c r="G103" s="29">
        <v>3.48</v>
      </c>
      <c r="H103" s="29" t="s">
        <v>864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45085</v>
      </c>
      <c r="B104" s="29" t="s">
        <v>966</v>
      </c>
      <c r="C104" s="28" t="s">
        <v>967</v>
      </c>
      <c r="D104" s="28" t="s">
        <v>1094</v>
      </c>
      <c r="E104" s="28" t="s">
        <v>519</v>
      </c>
      <c r="F104" s="85">
        <v>9844015</v>
      </c>
      <c r="G104" s="29">
        <v>14.44</v>
      </c>
      <c r="H104" s="29" t="s">
        <v>864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45085</v>
      </c>
      <c r="B105" s="29" t="s">
        <v>968</v>
      </c>
      <c r="C105" s="28" t="s">
        <v>969</v>
      </c>
      <c r="D105" s="28" t="s">
        <v>970</v>
      </c>
      <c r="E105" s="28" t="s">
        <v>519</v>
      </c>
      <c r="F105" s="85">
        <v>1400000</v>
      </c>
      <c r="G105" s="29">
        <v>43.32</v>
      </c>
      <c r="H105" s="29" t="s">
        <v>864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45085</v>
      </c>
      <c r="B106" s="29" t="s">
        <v>1095</v>
      </c>
      <c r="C106" s="28" t="s">
        <v>1096</v>
      </c>
      <c r="D106" s="28" t="s">
        <v>1097</v>
      </c>
      <c r="E106" s="28" t="s">
        <v>519</v>
      </c>
      <c r="F106" s="85">
        <v>112000</v>
      </c>
      <c r="G106" s="29">
        <v>49.65</v>
      </c>
      <c r="H106" s="29" t="s">
        <v>864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45085</v>
      </c>
      <c r="B107" s="29" t="s">
        <v>1045</v>
      </c>
      <c r="C107" s="28" t="s">
        <v>1098</v>
      </c>
      <c r="D107" s="28" t="s">
        <v>1046</v>
      </c>
      <c r="E107" s="28" t="s">
        <v>519</v>
      </c>
      <c r="F107" s="85">
        <v>29663</v>
      </c>
      <c r="G107" s="29">
        <v>524.66</v>
      </c>
      <c r="H107" s="29" t="s">
        <v>864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45085</v>
      </c>
      <c r="B108" s="29" t="s">
        <v>1045</v>
      </c>
      <c r="C108" s="28" t="s">
        <v>1098</v>
      </c>
      <c r="D108" s="28" t="s">
        <v>1099</v>
      </c>
      <c r="E108" s="28" t="s">
        <v>519</v>
      </c>
      <c r="F108" s="85">
        <v>25000</v>
      </c>
      <c r="G108" s="29">
        <v>526.54</v>
      </c>
      <c r="H108" s="29" t="s">
        <v>864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45085</v>
      </c>
      <c r="B109" s="29" t="s">
        <v>1100</v>
      </c>
      <c r="C109" s="28" t="s">
        <v>1101</v>
      </c>
      <c r="D109" s="28" t="s">
        <v>877</v>
      </c>
      <c r="E109" s="28" t="s">
        <v>519</v>
      </c>
      <c r="F109" s="85">
        <v>60000</v>
      </c>
      <c r="G109" s="29">
        <v>73.08</v>
      </c>
      <c r="H109" s="29" t="s">
        <v>864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45085</v>
      </c>
      <c r="B110" s="29" t="s">
        <v>1102</v>
      </c>
      <c r="C110" s="28" t="s">
        <v>1103</v>
      </c>
      <c r="D110" s="28" t="s">
        <v>1104</v>
      </c>
      <c r="E110" s="28" t="s">
        <v>519</v>
      </c>
      <c r="F110" s="85">
        <v>118731</v>
      </c>
      <c r="G110" s="29">
        <v>190</v>
      </c>
      <c r="H110" s="29" t="s">
        <v>864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45085</v>
      </c>
      <c r="B111" s="29" t="s">
        <v>1105</v>
      </c>
      <c r="C111" s="28" t="s">
        <v>1106</v>
      </c>
      <c r="D111" s="28" t="s">
        <v>1107</v>
      </c>
      <c r="E111" s="28" t="s">
        <v>519</v>
      </c>
      <c r="F111" s="85">
        <v>36000</v>
      </c>
      <c r="G111" s="29">
        <v>47.88</v>
      </c>
      <c r="H111" s="29" t="s">
        <v>864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45085</v>
      </c>
      <c r="B112" s="29" t="s">
        <v>1050</v>
      </c>
      <c r="C112" s="28" t="s">
        <v>1051</v>
      </c>
      <c r="D112" s="28" t="s">
        <v>1052</v>
      </c>
      <c r="E112" s="28" t="s">
        <v>520</v>
      </c>
      <c r="F112" s="85">
        <v>101295</v>
      </c>
      <c r="G112" s="29">
        <v>30.29</v>
      </c>
      <c r="H112" s="29" t="s">
        <v>864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45085</v>
      </c>
      <c r="B113" s="29" t="s">
        <v>960</v>
      </c>
      <c r="C113" s="28" t="s">
        <v>961</v>
      </c>
      <c r="D113" s="28" t="s">
        <v>1108</v>
      </c>
      <c r="E113" s="28" t="s">
        <v>520</v>
      </c>
      <c r="F113" s="85">
        <v>100000</v>
      </c>
      <c r="G113" s="29">
        <v>108.8</v>
      </c>
      <c r="H113" s="29" t="s">
        <v>864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45085</v>
      </c>
      <c r="B114" s="29" t="s">
        <v>962</v>
      </c>
      <c r="C114" s="28" t="s">
        <v>963</v>
      </c>
      <c r="D114" s="28" t="s">
        <v>1053</v>
      </c>
      <c r="E114" s="28" t="s">
        <v>520</v>
      </c>
      <c r="F114" s="85">
        <v>57077</v>
      </c>
      <c r="G114" s="29">
        <v>137.03</v>
      </c>
      <c r="H114" s="29" t="s">
        <v>864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45085</v>
      </c>
      <c r="B115" s="29" t="s">
        <v>917</v>
      </c>
      <c r="C115" s="28" t="s">
        <v>918</v>
      </c>
      <c r="D115" s="28" t="s">
        <v>919</v>
      </c>
      <c r="E115" s="28" t="s">
        <v>520</v>
      </c>
      <c r="F115" s="85">
        <v>65795</v>
      </c>
      <c r="G115" s="29">
        <v>235.59</v>
      </c>
      <c r="H115" s="29" t="s">
        <v>864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45085</v>
      </c>
      <c r="B116" s="29" t="s">
        <v>1054</v>
      </c>
      <c r="C116" s="28" t="s">
        <v>1055</v>
      </c>
      <c r="D116" s="28" t="s">
        <v>1109</v>
      </c>
      <c r="E116" s="28" t="s">
        <v>520</v>
      </c>
      <c r="F116" s="85">
        <v>291939</v>
      </c>
      <c r="G116" s="29">
        <v>484.75</v>
      </c>
      <c r="H116" s="29" t="s">
        <v>864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45085</v>
      </c>
      <c r="B117" s="29" t="s">
        <v>1057</v>
      </c>
      <c r="C117" s="28" t="s">
        <v>1058</v>
      </c>
      <c r="D117" s="28" t="s">
        <v>881</v>
      </c>
      <c r="E117" s="28" t="s">
        <v>520</v>
      </c>
      <c r="F117" s="85">
        <v>251068</v>
      </c>
      <c r="G117" s="29">
        <v>528.58000000000004</v>
      </c>
      <c r="H117" s="29" t="s">
        <v>864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45085</v>
      </c>
      <c r="B118" s="29" t="s">
        <v>1059</v>
      </c>
      <c r="C118" s="28" t="s">
        <v>1060</v>
      </c>
      <c r="D118" s="28" t="s">
        <v>1061</v>
      </c>
      <c r="E118" s="28" t="s">
        <v>520</v>
      </c>
      <c r="F118" s="85">
        <v>1243020</v>
      </c>
      <c r="G118" s="29">
        <v>7.1</v>
      </c>
      <c r="H118" s="29" t="s">
        <v>864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45085</v>
      </c>
      <c r="B119" s="29" t="s">
        <v>1059</v>
      </c>
      <c r="C119" s="28" t="s">
        <v>1060</v>
      </c>
      <c r="D119" s="28" t="s">
        <v>1063</v>
      </c>
      <c r="E119" s="28" t="s">
        <v>520</v>
      </c>
      <c r="F119" s="85">
        <v>654076</v>
      </c>
      <c r="G119" s="29">
        <v>7.16</v>
      </c>
      <c r="H119" s="29" t="s">
        <v>864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45085</v>
      </c>
      <c r="B120" s="29" t="s">
        <v>1059</v>
      </c>
      <c r="C120" s="28" t="s">
        <v>1060</v>
      </c>
      <c r="D120" s="28" t="s">
        <v>1062</v>
      </c>
      <c r="E120" s="28" t="s">
        <v>520</v>
      </c>
      <c r="F120" s="85">
        <v>1082203</v>
      </c>
      <c r="G120" s="29">
        <v>7.1</v>
      </c>
      <c r="H120" s="29" t="s">
        <v>864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45085</v>
      </c>
      <c r="B121" s="29" t="s">
        <v>1110</v>
      </c>
      <c r="C121" s="28" t="s">
        <v>1111</v>
      </c>
      <c r="D121" s="28" t="s">
        <v>1108</v>
      </c>
      <c r="E121" s="28" t="s">
        <v>520</v>
      </c>
      <c r="F121" s="85">
        <v>156540</v>
      </c>
      <c r="G121" s="29">
        <v>406.97</v>
      </c>
      <c r="H121" s="29" t="s">
        <v>864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45085</v>
      </c>
      <c r="B122" s="29" t="s">
        <v>973</v>
      </c>
      <c r="C122" s="28" t="s">
        <v>974</v>
      </c>
      <c r="D122" s="28" t="s">
        <v>975</v>
      </c>
      <c r="E122" s="28" t="s">
        <v>520</v>
      </c>
      <c r="F122" s="85">
        <v>391665</v>
      </c>
      <c r="G122" s="29">
        <v>19.21</v>
      </c>
      <c r="H122" s="29" t="s">
        <v>864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45085</v>
      </c>
      <c r="B123" s="29" t="s">
        <v>973</v>
      </c>
      <c r="C123" s="28" t="s">
        <v>974</v>
      </c>
      <c r="D123" s="28" t="s">
        <v>1112</v>
      </c>
      <c r="E123" s="28" t="s">
        <v>520</v>
      </c>
      <c r="F123" s="85">
        <v>383878</v>
      </c>
      <c r="G123" s="29">
        <v>18.2</v>
      </c>
      <c r="H123" s="29" t="s">
        <v>864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45085</v>
      </c>
      <c r="B124" s="29" t="s">
        <v>1070</v>
      </c>
      <c r="C124" s="28" t="s">
        <v>1071</v>
      </c>
      <c r="D124" s="28" t="s">
        <v>1113</v>
      </c>
      <c r="E124" s="28" t="s">
        <v>520</v>
      </c>
      <c r="F124" s="85">
        <v>150000</v>
      </c>
      <c r="G124" s="29">
        <v>343.95</v>
      </c>
      <c r="H124" s="29" t="s">
        <v>864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45085</v>
      </c>
      <c r="B125" s="29" t="s">
        <v>1114</v>
      </c>
      <c r="C125" s="28" t="s">
        <v>1115</v>
      </c>
      <c r="D125" s="28" t="s">
        <v>1116</v>
      </c>
      <c r="E125" s="28" t="s">
        <v>520</v>
      </c>
      <c r="F125" s="85">
        <v>735000</v>
      </c>
      <c r="G125" s="29">
        <v>10.06</v>
      </c>
      <c r="H125" s="29" t="s">
        <v>864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45085</v>
      </c>
      <c r="B126" s="29" t="s">
        <v>1117</v>
      </c>
      <c r="C126" s="28" t="s">
        <v>1118</v>
      </c>
      <c r="D126" s="28" t="s">
        <v>1119</v>
      </c>
      <c r="E126" s="28" t="s">
        <v>520</v>
      </c>
      <c r="F126" s="85">
        <v>330330</v>
      </c>
      <c r="G126" s="29">
        <v>6.58</v>
      </c>
      <c r="H126" s="29" t="s">
        <v>864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45085</v>
      </c>
      <c r="B127" s="29" t="s">
        <v>1073</v>
      </c>
      <c r="C127" s="28" t="s">
        <v>1074</v>
      </c>
      <c r="D127" s="28" t="s">
        <v>1120</v>
      </c>
      <c r="E127" s="28" t="s">
        <v>520</v>
      </c>
      <c r="F127" s="85">
        <v>150000</v>
      </c>
      <c r="G127" s="29">
        <v>22</v>
      </c>
      <c r="H127" s="29" t="s">
        <v>864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45085</v>
      </c>
      <c r="B128" s="29" t="s">
        <v>1073</v>
      </c>
      <c r="C128" s="28" t="s">
        <v>1074</v>
      </c>
      <c r="D128" s="28" t="s">
        <v>1078</v>
      </c>
      <c r="E128" s="28" t="s">
        <v>520</v>
      </c>
      <c r="F128" s="85">
        <v>24604</v>
      </c>
      <c r="G128" s="29">
        <v>23</v>
      </c>
      <c r="H128" s="29" t="s">
        <v>864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45085</v>
      </c>
      <c r="B129" s="29" t="s">
        <v>1073</v>
      </c>
      <c r="C129" s="28" t="s">
        <v>1074</v>
      </c>
      <c r="D129" s="28" t="s">
        <v>1121</v>
      </c>
      <c r="E129" s="28" t="s">
        <v>520</v>
      </c>
      <c r="F129" s="85">
        <v>50000</v>
      </c>
      <c r="G129" s="29">
        <v>22</v>
      </c>
      <c r="H129" s="29" t="s">
        <v>864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45085</v>
      </c>
      <c r="B130" s="29" t="s">
        <v>1073</v>
      </c>
      <c r="C130" s="28" t="s">
        <v>1074</v>
      </c>
      <c r="D130" s="28" t="s">
        <v>1122</v>
      </c>
      <c r="E130" s="28" t="s">
        <v>520</v>
      </c>
      <c r="F130" s="85">
        <v>100000</v>
      </c>
      <c r="G130" s="29">
        <v>21</v>
      </c>
      <c r="H130" s="29" t="s">
        <v>864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45085</v>
      </c>
      <c r="B131" s="29" t="s">
        <v>1073</v>
      </c>
      <c r="C131" s="28" t="s">
        <v>1074</v>
      </c>
      <c r="D131" s="28" t="s">
        <v>1123</v>
      </c>
      <c r="E131" s="28" t="s">
        <v>520</v>
      </c>
      <c r="F131" s="85">
        <v>150000</v>
      </c>
      <c r="G131" s="29">
        <v>21</v>
      </c>
      <c r="H131" s="29" t="s">
        <v>864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45085</v>
      </c>
      <c r="B132" s="29" t="s">
        <v>1073</v>
      </c>
      <c r="C132" s="28" t="s">
        <v>1074</v>
      </c>
      <c r="D132" s="28" t="s">
        <v>1124</v>
      </c>
      <c r="E132" s="28" t="s">
        <v>520</v>
      </c>
      <c r="F132" s="85">
        <v>125000</v>
      </c>
      <c r="G132" s="29">
        <v>21</v>
      </c>
      <c r="H132" s="29" t="s">
        <v>864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45085</v>
      </c>
      <c r="B133" s="29" t="s">
        <v>1073</v>
      </c>
      <c r="C133" s="28" t="s">
        <v>1074</v>
      </c>
      <c r="D133" s="28" t="s">
        <v>1125</v>
      </c>
      <c r="E133" s="28" t="s">
        <v>520</v>
      </c>
      <c r="F133" s="85">
        <v>100000</v>
      </c>
      <c r="G133" s="29">
        <v>21</v>
      </c>
      <c r="H133" s="29" t="s">
        <v>864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45085</v>
      </c>
      <c r="B134" s="29" t="s">
        <v>1073</v>
      </c>
      <c r="C134" s="28" t="s">
        <v>1074</v>
      </c>
      <c r="D134" s="28" t="s">
        <v>1126</v>
      </c>
      <c r="E134" s="28" t="s">
        <v>520</v>
      </c>
      <c r="F134" s="85">
        <v>140000</v>
      </c>
      <c r="G134" s="29">
        <v>21</v>
      </c>
      <c r="H134" s="29" t="s">
        <v>864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45085</v>
      </c>
      <c r="B135" s="29" t="s">
        <v>1073</v>
      </c>
      <c r="C135" s="28" t="s">
        <v>1074</v>
      </c>
      <c r="D135" s="28" t="s">
        <v>1127</v>
      </c>
      <c r="E135" s="28" t="s">
        <v>520</v>
      </c>
      <c r="F135" s="85">
        <v>100000</v>
      </c>
      <c r="G135" s="29">
        <v>21</v>
      </c>
      <c r="H135" s="29" t="s">
        <v>864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45085</v>
      </c>
      <c r="B136" s="29" t="s">
        <v>1073</v>
      </c>
      <c r="C136" s="28" t="s">
        <v>1074</v>
      </c>
      <c r="D136" s="28" t="s">
        <v>1033</v>
      </c>
      <c r="E136" s="28" t="s">
        <v>520</v>
      </c>
      <c r="F136" s="85">
        <v>200000</v>
      </c>
      <c r="G136" s="29">
        <v>22.9</v>
      </c>
      <c r="H136" s="29" t="s">
        <v>864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45085</v>
      </c>
      <c r="B137" s="29" t="s">
        <v>1084</v>
      </c>
      <c r="C137" s="28" t="s">
        <v>1085</v>
      </c>
      <c r="D137" s="28" t="s">
        <v>927</v>
      </c>
      <c r="E137" s="28" t="s">
        <v>520</v>
      </c>
      <c r="F137" s="85">
        <v>73250</v>
      </c>
      <c r="G137" s="29">
        <v>72.819999999999993</v>
      </c>
      <c r="H137" s="29" t="s">
        <v>864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45085</v>
      </c>
      <c r="B138" s="29" t="s">
        <v>1086</v>
      </c>
      <c r="C138" s="28" t="s">
        <v>932</v>
      </c>
      <c r="D138" s="28" t="s">
        <v>1087</v>
      </c>
      <c r="E138" s="28" t="s">
        <v>520</v>
      </c>
      <c r="F138" s="85">
        <v>1323</v>
      </c>
      <c r="G138" s="29">
        <v>1.1499999999999999</v>
      </c>
      <c r="H138" s="29" t="s">
        <v>864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45085</v>
      </c>
      <c r="B139" s="29" t="s">
        <v>1128</v>
      </c>
      <c r="C139" s="28" t="s">
        <v>1129</v>
      </c>
      <c r="D139" s="28" t="s">
        <v>986</v>
      </c>
      <c r="E139" s="28" t="s">
        <v>520</v>
      </c>
      <c r="F139" s="85">
        <v>112000</v>
      </c>
      <c r="G139" s="29">
        <v>29.77</v>
      </c>
      <c r="H139" s="29" t="s">
        <v>864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45085</v>
      </c>
      <c r="B140" s="29" t="s">
        <v>1088</v>
      </c>
      <c r="C140" s="28" t="s">
        <v>1089</v>
      </c>
      <c r="D140" s="28" t="s">
        <v>877</v>
      </c>
      <c r="E140" s="28" t="s">
        <v>520</v>
      </c>
      <c r="F140" s="85">
        <v>20480</v>
      </c>
      <c r="G140" s="29">
        <v>970</v>
      </c>
      <c r="H140" s="29" t="s">
        <v>864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45085</v>
      </c>
      <c r="B141" s="29" t="s">
        <v>1091</v>
      </c>
      <c r="C141" s="28" t="s">
        <v>1092</v>
      </c>
      <c r="D141" s="28" t="s">
        <v>1093</v>
      </c>
      <c r="E141" s="28" t="s">
        <v>520</v>
      </c>
      <c r="F141" s="85">
        <v>2108029</v>
      </c>
      <c r="G141" s="29">
        <v>3.52</v>
      </c>
      <c r="H141" s="29" t="s">
        <v>864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45085</v>
      </c>
      <c r="B142" s="29" t="s">
        <v>966</v>
      </c>
      <c r="C142" s="28" t="s">
        <v>967</v>
      </c>
      <c r="D142" s="28" t="s">
        <v>1094</v>
      </c>
      <c r="E142" s="28" t="s">
        <v>520</v>
      </c>
      <c r="F142" s="85">
        <v>19516370</v>
      </c>
      <c r="G142" s="29">
        <v>14.54</v>
      </c>
      <c r="H142" s="29" t="s">
        <v>864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45085</v>
      </c>
      <c r="B143" s="29" t="s">
        <v>1130</v>
      </c>
      <c r="C143" s="28" t="s">
        <v>1131</v>
      </c>
      <c r="D143" s="28" t="s">
        <v>1132</v>
      </c>
      <c r="E143" s="28" t="s">
        <v>520</v>
      </c>
      <c r="F143" s="85">
        <v>196146</v>
      </c>
      <c r="G143" s="29">
        <v>495</v>
      </c>
      <c r="H143" s="29" t="s">
        <v>864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45085</v>
      </c>
      <c r="B144" s="29" t="s">
        <v>1095</v>
      </c>
      <c r="C144" s="28" t="s">
        <v>1096</v>
      </c>
      <c r="D144" s="28" t="s">
        <v>1133</v>
      </c>
      <c r="E144" s="28" t="s">
        <v>520</v>
      </c>
      <c r="F144" s="85">
        <v>200000</v>
      </c>
      <c r="G144" s="29">
        <v>49.65</v>
      </c>
      <c r="H144" s="29" t="s">
        <v>864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45085</v>
      </c>
      <c r="B145" s="29" t="s">
        <v>1095</v>
      </c>
      <c r="C145" s="28" t="s">
        <v>1096</v>
      </c>
      <c r="D145" s="28" t="s">
        <v>877</v>
      </c>
      <c r="E145" s="28" t="s">
        <v>520</v>
      </c>
      <c r="F145" s="85">
        <v>112000</v>
      </c>
      <c r="G145" s="29">
        <v>49.65</v>
      </c>
      <c r="H145" s="29" t="s">
        <v>864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45085</v>
      </c>
      <c r="B146" s="29" t="s">
        <v>1045</v>
      </c>
      <c r="C146" s="28" t="s">
        <v>1098</v>
      </c>
      <c r="D146" s="28" t="s">
        <v>1046</v>
      </c>
      <c r="E146" s="28" t="s">
        <v>520</v>
      </c>
      <c r="F146" s="85">
        <v>5000</v>
      </c>
      <c r="G146" s="29">
        <v>526.45000000000005</v>
      </c>
      <c r="H146" s="29" t="s">
        <v>864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45085</v>
      </c>
      <c r="B147" s="29" t="s">
        <v>1045</v>
      </c>
      <c r="C147" s="28" t="s">
        <v>1098</v>
      </c>
      <c r="D147" s="28" t="s">
        <v>1099</v>
      </c>
      <c r="E147" s="28" t="s">
        <v>520</v>
      </c>
      <c r="F147" s="85">
        <v>15000</v>
      </c>
      <c r="G147" s="29">
        <v>525.15</v>
      </c>
      <c r="H147" s="29" t="s">
        <v>864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45085</v>
      </c>
      <c r="B148" s="29" t="s">
        <v>1100</v>
      </c>
      <c r="C148" s="28" t="s">
        <v>1101</v>
      </c>
      <c r="D148" s="28" t="s">
        <v>877</v>
      </c>
      <c r="E148" s="28" t="s">
        <v>520</v>
      </c>
      <c r="F148" s="85">
        <v>30000</v>
      </c>
      <c r="G148" s="29">
        <v>78</v>
      </c>
      <c r="H148" s="29" t="s">
        <v>864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45085</v>
      </c>
      <c r="B149" s="29" t="s">
        <v>1102</v>
      </c>
      <c r="C149" s="28" t="s">
        <v>1103</v>
      </c>
      <c r="D149" s="28" t="s">
        <v>972</v>
      </c>
      <c r="E149" s="28" t="s">
        <v>520</v>
      </c>
      <c r="F149" s="85">
        <v>158390</v>
      </c>
      <c r="G149" s="29">
        <v>190.49</v>
      </c>
      <c r="H149" s="29" t="s">
        <v>864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45085</v>
      </c>
      <c r="B150" s="29" t="s">
        <v>1134</v>
      </c>
      <c r="C150" s="28" t="s">
        <v>1135</v>
      </c>
      <c r="D150" s="28" t="s">
        <v>1136</v>
      </c>
      <c r="E150" s="28" t="s">
        <v>520</v>
      </c>
      <c r="F150" s="85">
        <v>262334</v>
      </c>
      <c r="G150" s="29">
        <v>105.68</v>
      </c>
      <c r="H150" s="29" t="s">
        <v>864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2"/>
  <sheetViews>
    <sheetView zoomScale="85" zoomScaleNormal="85" workbookViewId="0">
      <selection activeCell="G55" sqref="G5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6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45086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0">
        <v>1</v>
      </c>
      <c r="B10" s="198">
        <v>45058</v>
      </c>
      <c r="C10" s="261"/>
      <c r="D10" s="262" t="s">
        <v>185</v>
      </c>
      <c r="E10" s="263" t="s">
        <v>564</v>
      </c>
      <c r="F10" s="200" t="s">
        <v>878</v>
      </c>
      <c r="G10" s="200">
        <v>538</v>
      </c>
      <c r="H10" s="200"/>
      <c r="I10" s="264" t="s">
        <v>879</v>
      </c>
      <c r="J10" s="224" t="s">
        <v>537</v>
      </c>
      <c r="K10" s="224"/>
      <c r="L10" s="267"/>
      <c r="M10" s="268"/>
      <c r="N10" s="224"/>
      <c r="O10" s="269"/>
      <c r="P10" s="267">
        <f>VLOOKUP(D10,'MidCap Intra'!B39:C539,2,0)</f>
        <v>588.5</v>
      </c>
      <c r="Q10" s="196"/>
      <c r="R10" s="196" t="s">
        <v>535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</row>
    <row r="11" spans="1:56" ht="13.9" customHeight="1">
      <c r="A11" s="332">
        <v>2</v>
      </c>
      <c r="B11" s="327">
        <v>45068</v>
      </c>
      <c r="C11" s="362"/>
      <c r="D11" s="363" t="s">
        <v>139</v>
      </c>
      <c r="E11" s="364" t="s">
        <v>564</v>
      </c>
      <c r="F11" s="332">
        <v>691</v>
      </c>
      <c r="G11" s="332">
        <v>637</v>
      </c>
      <c r="H11" s="332">
        <v>732</v>
      </c>
      <c r="I11" s="365" t="s">
        <v>882</v>
      </c>
      <c r="J11" s="323" t="s">
        <v>937</v>
      </c>
      <c r="K11" s="323">
        <f t="shared" ref="K11" si="0">H11-F11</f>
        <v>41</v>
      </c>
      <c r="L11" s="366">
        <f t="shared" ref="L11" si="1">(F11*-0.7)/100</f>
        <v>-4.8369999999999997</v>
      </c>
      <c r="M11" s="367">
        <f t="shared" ref="M11" si="2">(K11+L11)/F11</f>
        <v>5.233429811866859E-2</v>
      </c>
      <c r="N11" s="323" t="s">
        <v>534</v>
      </c>
      <c r="O11" s="368">
        <v>45084</v>
      </c>
      <c r="P11" s="369"/>
      <c r="Q11" s="196"/>
      <c r="R11" s="196" t="s">
        <v>535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</row>
    <row r="12" spans="1:56" ht="13.9" customHeight="1">
      <c r="A12" s="200">
        <v>3</v>
      </c>
      <c r="B12" s="198">
        <v>45077</v>
      </c>
      <c r="C12" s="261"/>
      <c r="D12" s="262" t="s">
        <v>364</v>
      </c>
      <c r="E12" s="263" t="s">
        <v>564</v>
      </c>
      <c r="F12" s="200" t="s">
        <v>891</v>
      </c>
      <c r="G12" s="200">
        <v>144</v>
      </c>
      <c r="H12" s="200"/>
      <c r="I12" s="264" t="s">
        <v>892</v>
      </c>
      <c r="J12" s="224" t="s">
        <v>537</v>
      </c>
      <c r="K12" s="224"/>
      <c r="L12" s="267"/>
      <c r="M12" s="268"/>
      <c r="N12" s="224"/>
      <c r="O12" s="269"/>
      <c r="P12" s="243">
        <f>VLOOKUP(D12,'MidCap Intra'!B41:C541,2,0)</f>
        <v>159.80000000000001</v>
      </c>
      <c r="Q12" s="196"/>
      <c r="R12" s="196" t="s">
        <v>535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</row>
    <row r="13" spans="1:56" ht="13.9" customHeight="1">
      <c r="A13" s="200">
        <v>4</v>
      </c>
      <c r="B13" s="198">
        <v>45082</v>
      </c>
      <c r="C13" s="261"/>
      <c r="D13" s="262" t="s">
        <v>452</v>
      </c>
      <c r="E13" s="263" t="s">
        <v>564</v>
      </c>
      <c r="F13" s="200" t="s">
        <v>925</v>
      </c>
      <c r="G13" s="200">
        <v>164</v>
      </c>
      <c r="H13" s="200"/>
      <c r="I13" s="264" t="s">
        <v>926</v>
      </c>
      <c r="J13" s="224" t="s">
        <v>537</v>
      </c>
      <c r="K13" s="224"/>
      <c r="L13" s="267"/>
      <c r="M13" s="268"/>
      <c r="N13" s="224"/>
      <c r="O13" s="269"/>
      <c r="P13" s="243">
        <f>VLOOKUP(D13,'MidCap Intra'!B42:C542,2,0)</f>
        <v>181.2</v>
      </c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</row>
    <row r="14" spans="1:56" ht="13.9" customHeight="1">
      <c r="A14" s="200"/>
      <c r="B14" s="198"/>
      <c r="C14" s="261"/>
      <c r="D14" s="262"/>
      <c r="E14" s="263"/>
      <c r="F14" s="200"/>
      <c r="G14" s="200"/>
      <c r="H14" s="200"/>
      <c r="I14" s="264"/>
      <c r="J14" s="224"/>
      <c r="K14" s="224"/>
      <c r="L14" s="267"/>
      <c r="M14" s="268"/>
      <c r="N14" s="224"/>
      <c r="O14" s="269"/>
      <c r="P14" s="243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</row>
    <row r="15" spans="1:56" ht="14.25" customHeight="1">
      <c r="A15" s="294"/>
      <c r="B15" s="295"/>
      <c r="C15" s="296"/>
      <c r="D15" s="297"/>
      <c r="E15" s="298"/>
      <c r="F15" s="298"/>
      <c r="G15" s="215"/>
      <c r="H15" s="298"/>
      <c r="I15" s="299"/>
      <c r="J15" s="300"/>
      <c r="K15" s="300"/>
      <c r="L15" s="301"/>
      <c r="M15" s="302"/>
      <c r="N15" s="303"/>
      <c r="O15" s="304"/>
      <c r="P15" s="305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</row>
    <row r="16" spans="1:56" ht="14.25" customHeight="1">
      <c r="A16" s="97"/>
      <c r="B16" s="98"/>
      <c r="C16" s="99"/>
      <c r="D16" s="100"/>
      <c r="E16" s="101"/>
      <c r="F16" s="101"/>
      <c r="G16" s="97"/>
      <c r="H16" s="101"/>
      <c r="I16" s="102"/>
      <c r="J16" s="103"/>
      <c r="K16" s="103"/>
      <c r="L16" s="104"/>
      <c r="M16" s="105"/>
      <c r="N16" s="106"/>
      <c r="O16" s="107"/>
      <c r="P16" s="10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09" t="s">
        <v>538</v>
      </c>
      <c r="B17" s="110"/>
      <c r="C17" s="111"/>
      <c r="E17" s="112"/>
      <c r="F17" s="112"/>
      <c r="G17" s="112"/>
      <c r="H17" s="112"/>
      <c r="I17" s="112"/>
      <c r="J17" s="113"/>
      <c r="K17" s="112"/>
      <c r="L17" s="114"/>
      <c r="M17" s="54"/>
      <c r="N17" s="113"/>
      <c r="O17" s="11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5" t="s">
        <v>539</v>
      </c>
      <c r="B18" s="109"/>
      <c r="C18" s="109"/>
      <c r="D18" s="109"/>
      <c r="E18" s="41"/>
      <c r="F18" s="116" t="s">
        <v>540</v>
      </c>
      <c r="G18" s="6"/>
      <c r="H18" s="6"/>
      <c r="I18" s="6"/>
      <c r="J18" s="117"/>
      <c r="K18" s="118"/>
      <c r="L18" s="118"/>
      <c r="M18" s="119"/>
      <c r="N18" s="1"/>
      <c r="O18" s="12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09" t="s">
        <v>541</v>
      </c>
      <c r="B19" s="109"/>
      <c r="C19" s="109"/>
      <c r="D19" s="109" t="s">
        <v>788</v>
      </c>
      <c r="E19" s="6"/>
      <c r="F19" s="116" t="s">
        <v>542</v>
      </c>
      <c r="G19" s="6"/>
      <c r="H19" s="6"/>
      <c r="I19" s="6"/>
      <c r="J19" s="117"/>
      <c r="K19" s="118"/>
      <c r="L19" s="118"/>
      <c r="M19" s="119"/>
      <c r="N19" s="1"/>
      <c r="O19" s="12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09"/>
      <c r="B20" s="109"/>
      <c r="C20" s="109"/>
      <c r="D20" s="109"/>
      <c r="E20" s="6"/>
      <c r="F20" s="6"/>
      <c r="G20" s="6"/>
      <c r="H20" s="6"/>
      <c r="I20" s="6"/>
      <c r="J20" s="121"/>
      <c r="K20" s="118"/>
      <c r="L20" s="118"/>
      <c r="M20" s="6"/>
      <c r="N20" s="122"/>
      <c r="O20" s="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.75" customHeight="1">
      <c r="A21" s="1"/>
      <c r="B21" s="123" t="s">
        <v>543</v>
      </c>
      <c r="C21" s="123"/>
      <c r="D21" s="123"/>
      <c r="E21" s="123"/>
      <c r="F21" s="124"/>
      <c r="G21" s="6"/>
      <c r="H21" s="6"/>
      <c r="I21" s="125"/>
      <c r="J21" s="126"/>
      <c r="K21" s="127"/>
      <c r="L21" s="126"/>
      <c r="M21" s="6"/>
      <c r="N21" s="1"/>
      <c r="O21" s="1"/>
      <c r="P21" s="1"/>
      <c r="R21" s="54"/>
      <c r="S21" s="1"/>
      <c r="T21" s="1"/>
      <c r="U21" s="1"/>
      <c r="V21" s="1"/>
      <c r="W21" s="1"/>
      <c r="X21" s="1"/>
      <c r="Y21" s="1"/>
      <c r="Z21" s="1"/>
    </row>
    <row r="22" spans="1:38" ht="38.25" customHeight="1">
      <c r="A22" s="257" t="s">
        <v>16</v>
      </c>
      <c r="B22" s="257" t="s">
        <v>511</v>
      </c>
      <c r="C22" s="257"/>
      <c r="D22" s="226" t="s">
        <v>522</v>
      </c>
      <c r="E22" s="257" t="s">
        <v>523</v>
      </c>
      <c r="F22" s="257" t="s">
        <v>524</v>
      </c>
      <c r="G22" s="257" t="s">
        <v>544</v>
      </c>
      <c r="H22" s="257" t="s">
        <v>526</v>
      </c>
      <c r="I22" s="257" t="s">
        <v>527</v>
      </c>
      <c r="J22" s="96" t="s">
        <v>528</v>
      </c>
      <c r="K22" s="94" t="s">
        <v>545</v>
      </c>
      <c r="L22" s="129" t="s">
        <v>530</v>
      </c>
      <c r="M22" s="96" t="s">
        <v>531</v>
      </c>
      <c r="N22" s="93" t="s">
        <v>532</v>
      </c>
      <c r="O22" s="226" t="s">
        <v>533</v>
      </c>
      <c r="P22" s="41"/>
      <c r="Q22" s="1"/>
      <c r="R22" s="54"/>
      <c r="S22" s="54"/>
      <c r="T22" s="54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s="260" customFormat="1" ht="13.5" customHeight="1">
      <c r="A23" s="332">
        <v>1</v>
      </c>
      <c r="B23" s="361">
        <v>45069</v>
      </c>
      <c r="C23" s="362"/>
      <c r="D23" s="363" t="s">
        <v>43</v>
      </c>
      <c r="E23" s="364" t="s">
        <v>536</v>
      </c>
      <c r="F23" s="332">
        <v>1811</v>
      </c>
      <c r="G23" s="332">
        <v>1750</v>
      </c>
      <c r="H23" s="332">
        <v>1855</v>
      </c>
      <c r="I23" s="365" t="s">
        <v>883</v>
      </c>
      <c r="J23" s="323" t="s">
        <v>928</v>
      </c>
      <c r="K23" s="323">
        <f t="shared" ref="K23" si="3">H23-F23</f>
        <v>44</v>
      </c>
      <c r="L23" s="366">
        <f t="shared" ref="L23" si="4">(F23*-0.7)/100</f>
        <v>-12.676999999999998</v>
      </c>
      <c r="M23" s="367">
        <f t="shared" ref="M23" si="5">(K23+L23)/F23</f>
        <v>1.7295969077857538E-2</v>
      </c>
      <c r="N23" s="323" t="s">
        <v>534</v>
      </c>
      <c r="O23" s="368">
        <v>45083</v>
      </c>
      <c r="P23" s="258"/>
      <c r="Q23" s="197"/>
      <c r="R23" s="225" t="s">
        <v>535</v>
      </c>
      <c r="S23" s="196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</row>
    <row r="24" spans="1:38" s="260" customFormat="1" ht="13.5" customHeight="1">
      <c r="A24" s="200">
        <v>2</v>
      </c>
      <c r="B24" s="241">
        <v>45078</v>
      </c>
      <c r="C24" s="261"/>
      <c r="D24" s="262" t="s">
        <v>151</v>
      </c>
      <c r="E24" s="263" t="s">
        <v>536</v>
      </c>
      <c r="F24" s="200" t="s">
        <v>893</v>
      </c>
      <c r="G24" s="200">
        <v>539</v>
      </c>
      <c r="H24" s="200"/>
      <c r="I24" s="264" t="s">
        <v>894</v>
      </c>
      <c r="J24" s="224" t="s">
        <v>537</v>
      </c>
      <c r="K24" s="224"/>
      <c r="L24" s="267"/>
      <c r="M24" s="268"/>
      <c r="N24" s="224"/>
      <c r="O24" s="269"/>
      <c r="P24" s="258"/>
      <c r="Q24" s="197"/>
      <c r="R24" s="225" t="s">
        <v>535</v>
      </c>
      <c r="S24" s="196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</row>
    <row r="25" spans="1:38" s="260" customFormat="1" ht="13.5" customHeight="1">
      <c r="A25" s="200">
        <v>3</v>
      </c>
      <c r="B25" s="241">
        <v>45078</v>
      </c>
      <c r="C25" s="261"/>
      <c r="D25" s="262" t="s">
        <v>85</v>
      </c>
      <c r="E25" s="263" t="s">
        <v>536</v>
      </c>
      <c r="F25" s="200" t="s">
        <v>901</v>
      </c>
      <c r="G25" s="200">
        <v>222</v>
      </c>
      <c r="H25" s="200"/>
      <c r="I25" s="264" t="s">
        <v>902</v>
      </c>
      <c r="J25" s="224" t="s">
        <v>537</v>
      </c>
      <c r="K25" s="224"/>
      <c r="L25" s="267"/>
      <c r="M25" s="268"/>
      <c r="N25" s="224"/>
      <c r="O25" s="269"/>
      <c r="P25" s="258"/>
      <c r="Q25" s="197"/>
      <c r="R25" s="225" t="s">
        <v>535</v>
      </c>
      <c r="S25" s="196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</row>
    <row r="26" spans="1:38" s="260" customFormat="1" ht="13.5" customHeight="1">
      <c r="A26" s="353">
        <v>4</v>
      </c>
      <c r="B26" s="373">
        <v>45079</v>
      </c>
      <c r="C26" s="374"/>
      <c r="D26" s="375" t="s">
        <v>904</v>
      </c>
      <c r="E26" s="376" t="s">
        <v>536</v>
      </c>
      <c r="F26" s="353">
        <v>293</v>
      </c>
      <c r="G26" s="353">
        <v>284</v>
      </c>
      <c r="H26" s="353">
        <v>284</v>
      </c>
      <c r="I26" s="377" t="s">
        <v>905</v>
      </c>
      <c r="J26" s="356" t="s">
        <v>976</v>
      </c>
      <c r="K26" s="356">
        <f t="shared" ref="K26" si="6">H26-F26</f>
        <v>-9</v>
      </c>
      <c r="L26" s="378">
        <f t="shared" ref="L26" si="7">(F26*-0.7)/100</f>
        <v>-2.0510000000000002</v>
      </c>
      <c r="M26" s="379">
        <f t="shared" ref="M26" si="8">(K26+L26)/F26</f>
        <v>-3.7716723549488053E-2</v>
      </c>
      <c r="N26" s="356" t="s">
        <v>546</v>
      </c>
      <c r="O26" s="380">
        <v>45085</v>
      </c>
      <c r="P26" s="258"/>
      <c r="Q26" s="197"/>
      <c r="R26" s="225" t="s">
        <v>535</v>
      </c>
      <c r="S26" s="196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</row>
    <row r="27" spans="1:38" s="260" customFormat="1" ht="13.5" customHeight="1">
      <c r="A27" s="200">
        <v>5</v>
      </c>
      <c r="B27" s="241">
        <v>45084</v>
      </c>
      <c r="C27" s="261"/>
      <c r="D27" s="262" t="s">
        <v>43</v>
      </c>
      <c r="E27" s="263" t="s">
        <v>536</v>
      </c>
      <c r="F27" s="200" t="s">
        <v>940</v>
      </c>
      <c r="G27" s="200">
        <v>1785</v>
      </c>
      <c r="H27" s="200"/>
      <c r="I27" s="264" t="s">
        <v>941</v>
      </c>
      <c r="J27" s="224" t="s">
        <v>537</v>
      </c>
      <c r="K27" s="224"/>
      <c r="L27" s="267"/>
      <c r="M27" s="268"/>
      <c r="N27" s="224"/>
      <c r="O27" s="269"/>
      <c r="P27" s="258"/>
      <c r="Q27" s="197"/>
      <c r="R27" s="225"/>
      <c r="S27" s="196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</row>
    <row r="28" spans="1:38" s="260" customFormat="1" ht="13.5" customHeight="1">
      <c r="A28" s="200">
        <v>6</v>
      </c>
      <c r="B28" s="241">
        <v>45084</v>
      </c>
      <c r="C28" s="261"/>
      <c r="D28" s="262" t="s">
        <v>327</v>
      </c>
      <c r="E28" s="263" t="s">
        <v>536</v>
      </c>
      <c r="F28" s="200" t="s">
        <v>942</v>
      </c>
      <c r="G28" s="200">
        <v>272.5</v>
      </c>
      <c r="H28" s="200"/>
      <c r="I28" s="264" t="s">
        <v>943</v>
      </c>
      <c r="J28" s="224" t="s">
        <v>537</v>
      </c>
      <c r="K28" s="224"/>
      <c r="L28" s="267"/>
      <c r="M28" s="268"/>
      <c r="N28" s="224"/>
      <c r="O28" s="269"/>
      <c r="P28" s="258"/>
      <c r="Q28" s="197"/>
      <c r="R28" s="225"/>
      <c r="S28" s="196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</row>
    <row r="29" spans="1:38" s="197" customFormat="1" ht="13.5" customHeight="1">
      <c r="A29" s="281"/>
      <c r="B29" s="281"/>
      <c r="C29" s="261"/>
      <c r="D29" s="262"/>
      <c r="E29" s="263"/>
      <c r="F29" s="200"/>
      <c r="G29" s="200"/>
      <c r="H29" s="200"/>
      <c r="I29" s="264"/>
      <c r="J29" s="224"/>
      <c r="K29" s="224"/>
      <c r="L29" s="267"/>
      <c r="M29" s="268"/>
      <c r="N29" s="224"/>
      <c r="O29" s="269"/>
      <c r="P29" s="258"/>
      <c r="R29" s="225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</row>
    <row r="30" spans="1:38" ht="44.25" customHeight="1">
      <c r="A30" s="109" t="s">
        <v>538</v>
      </c>
      <c r="B30" s="130"/>
      <c r="C30" s="130"/>
      <c r="D30" s="1"/>
      <c r="E30" s="6"/>
      <c r="F30" s="6"/>
      <c r="G30" s="6"/>
      <c r="H30" s="6" t="s">
        <v>550</v>
      </c>
      <c r="I30" s="6"/>
      <c r="J30" s="6"/>
      <c r="K30" s="105"/>
      <c r="L30" s="131"/>
      <c r="M30" s="105"/>
      <c r="N30" s="106"/>
      <c r="O30" s="105"/>
      <c r="P30" s="1"/>
      <c r="Q30" s="1"/>
      <c r="R30" s="6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8" ht="12.75" customHeight="1">
      <c r="A31" s="115" t="s">
        <v>539</v>
      </c>
      <c r="B31" s="109"/>
      <c r="C31" s="109"/>
      <c r="D31" s="109"/>
      <c r="E31" s="41"/>
      <c r="F31" s="116" t="s">
        <v>540</v>
      </c>
      <c r="G31" s="54"/>
      <c r="H31" s="41"/>
      <c r="I31" s="54"/>
      <c r="J31" s="6"/>
      <c r="K31" s="132"/>
      <c r="L31" s="133"/>
      <c r="M31" s="6"/>
      <c r="N31" s="99"/>
      <c r="O31" s="134"/>
      <c r="P31" s="41"/>
      <c r="Q31" s="41"/>
      <c r="R31" s="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15"/>
      <c r="B32" s="109"/>
      <c r="C32" s="109"/>
      <c r="D32" s="109"/>
      <c r="E32" s="6"/>
      <c r="F32" s="116" t="s">
        <v>542</v>
      </c>
      <c r="G32" s="54"/>
      <c r="H32" s="41"/>
      <c r="I32" s="54"/>
      <c r="J32" s="6"/>
      <c r="K32" s="132"/>
      <c r="L32" s="133"/>
      <c r="M32" s="6"/>
      <c r="N32" s="99"/>
      <c r="O32" s="134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09"/>
      <c r="B33" s="109"/>
      <c r="C33" s="109"/>
      <c r="D33" s="109"/>
      <c r="E33" s="6"/>
      <c r="F33" s="6"/>
      <c r="G33" s="6"/>
      <c r="H33" s="6"/>
      <c r="I33" s="6"/>
      <c r="J33" s="121"/>
      <c r="K33" s="118"/>
      <c r="L33" s="119"/>
      <c r="M33" s="6"/>
      <c r="N33" s="122"/>
      <c r="O33" s="1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35" t="s">
        <v>551</v>
      </c>
      <c r="B34" s="135"/>
      <c r="C34" s="135"/>
      <c r="D34" s="135"/>
      <c r="E34" s="6"/>
      <c r="F34" s="6"/>
      <c r="G34" s="6"/>
      <c r="H34" s="6"/>
      <c r="I34" s="6"/>
      <c r="J34" s="6"/>
      <c r="K34" s="6"/>
      <c r="L34" s="6"/>
      <c r="M34" s="6"/>
      <c r="N34" s="6"/>
      <c r="O34" s="2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38.25" customHeight="1">
      <c r="A35" s="94" t="s">
        <v>16</v>
      </c>
      <c r="B35" s="94" t="s">
        <v>511</v>
      </c>
      <c r="C35" s="94"/>
      <c r="D35" s="95" t="s">
        <v>522</v>
      </c>
      <c r="E35" s="94" t="s">
        <v>523</v>
      </c>
      <c r="F35" s="94" t="s">
        <v>524</v>
      </c>
      <c r="G35" s="94" t="s">
        <v>544</v>
      </c>
      <c r="H35" s="94" t="s">
        <v>526</v>
      </c>
      <c r="I35" s="94" t="s">
        <v>527</v>
      </c>
      <c r="J35" s="93" t="s">
        <v>528</v>
      </c>
      <c r="K35" s="136" t="s">
        <v>552</v>
      </c>
      <c r="L35" s="96" t="s">
        <v>530</v>
      </c>
      <c r="M35" s="136" t="s">
        <v>553</v>
      </c>
      <c r="N35" s="94" t="s">
        <v>554</v>
      </c>
      <c r="O35" s="93" t="s">
        <v>532</v>
      </c>
      <c r="P35" s="95" t="s">
        <v>533</v>
      </c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328">
        <v>1</v>
      </c>
      <c r="B36" s="329">
        <v>45079</v>
      </c>
      <c r="C36" s="331"/>
      <c r="D36" s="331" t="s">
        <v>912</v>
      </c>
      <c r="E36" s="328" t="s">
        <v>536</v>
      </c>
      <c r="F36" s="328">
        <v>2245</v>
      </c>
      <c r="G36" s="328">
        <v>2197</v>
      </c>
      <c r="H36" s="348">
        <v>2276</v>
      </c>
      <c r="I36" s="348" t="s">
        <v>913</v>
      </c>
      <c r="J36" s="323" t="s">
        <v>920</v>
      </c>
      <c r="K36" s="324">
        <f t="shared" ref="K36" si="9">H36-F36</f>
        <v>31</v>
      </c>
      <c r="L36" s="334">
        <f t="shared" ref="L36" si="10">(H36*N36)*0.07%</f>
        <v>477.96000000000009</v>
      </c>
      <c r="M36" s="326">
        <f t="shared" ref="M36" si="11">(K36*N36)-L36</f>
        <v>8822.0399999999991</v>
      </c>
      <c r="N36" s="324">
        <v>300</v>
      </c>
      <c r="O36" s="323" t="s">
        <v>534</v>
      </c>
      <c r="P36" s="327">
        <v>45082</v>
      </c>
      <c r="Q36" s="278"/>
      <c r="R36" s="54" t="s">
        <v>535</v>
      </c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279"/>
      <c r="AG36" s="280"/>
      <c r="AH36" s="278"/>
      <c r="AI36" s="278"/>
      <c r="AJ36" s="279"/>
      <c r="AK36" s="279"/>
      <c r="AL36" s="279"/>
    </row>
    <row r="37" spans="1:38" ht="12.75" customHeight="1">
      <c r="A37" s="248">
        <v>2</v>
      </c>
      <c r="B37" s="271">
        <v>45084</v>
      </c>
      <c r="C37" s="272"/>
      <c r="D37" s="272" t="s">
        <v>944</v>
      </c>
      <c r="E37" s="248" t="s">
        <v>536</v>
      </c>
      <c r="F37" s="248" t="s">
        <v>945</v>
      </c>
      <c r="G37" s="248">
        <v>1053</v>
      </c>
      <c r="H37" s="273"/>
      <c r="I37" s="273" t="s">
        <v>946</v>
      </c>
      <c r="J37" s="274" t="s">
        <v>537</v>
      </c>
      <c r="K37" s="275"/>
      <c r="L37" s="276"/>
      <c r="M37" s="277"/>
      <c r="N37" s="275"/>
      <c r="O37" s="273"/>
      <c r="P37" s="249"/>
      <c r="Q37" s="278"/>
      <c r="R37" s="54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279"/>
      <c r="AG37" s="280"/>
      <c r="AH37" s="278"/>
      <c r="AI37" s="278"/>
      <c r="AJ37" s="279"/>
      <c r="AK37" s="279"/>
      <c r="AL37" s="279"/>
    </row>
    <row r="38" spans="1:38" ht="12.75" customHeight="1">
      <c r="A38" s="248"/>
      <c r="B38" s="271"/>
      <c r="C38" s="272"/>
      <c r="D38" s="272"/>
      <c r="E38" s="248"/>
      <c r="F38" s="248"/>
      <c r="G38" s="248"/>
      <c r="H38" s="273"/>
      <c r="I38" s="273"/>
      <c r="J38" s="274"/>
      <c r="K38" s="275"/>
      <c r="L38" s="276"/>
      <c r="M38" s="277"/>
      <c r="N38" s="275"/>
      <c r="O38" s="273"/>
      <c r="P38" s="249"/>
      <c r="Q38" s="278"/>
      <c r="R38" s="54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279"/>
      <c r="AG38" s="280"/>
      <c r="AH38" s="278"/>
      <c r="AI38" s="278"/>
      <c r="AJ38" s="279"/>
      <c r="AK38" s="279"/>
      <c r="AL38" s="279"/>
    </row>
    <row r="39" spans="1:38" ht="12.75" customHeight="1">
      <c r="A39" s="248"/>
      <c r="B39" s="271"/>
      <c r="C39" s="272"/>
      <c r="D39" s="272"/>
      <c r="E39" s="248"/>
      <c r="F39" s="248"/>
      <c r="G39" s="248"/>
      <c r="H39" s="273"/>
      <c r="I39" s="273"/>
      <c r="J39" s="274"/>
      <c r="K39" s="275"/>
      <c r="L39" s="276"/>
      <c r="M39" s="277"/>
      <c r="N39" s="275"/>
      <c r="O39" s="273"/>
      <c r="P39" s="249"/>
      <c r="Q39" s="278"/>
      <c r="R39" s="54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279"/>
      <c r="AG39" s="280"/>
      <c r="AH39" s="278"/>
      <c r="AI39" s="278"/>
      <c r="AJ39" s="279"/>
      <c r="AK39" s="279"/>
      <c r="AL39" s="279"/>
    </row>
    <row r="40" spans="1:38" s="197" customFormat="1" ht="12.75" customHeight="1">
      <c r="A40" s="279"/>
      <c r="B40" s="284"/>
      <c r="C40" s="199"/>
      <c r="D40" s="199"/>
      <c r="E40" s="228"/>
      <c r="F40" s="228"/>
      <c r="G40" s="228"/>
      <c r="H40" s="285"/>
      <c r="I40" s="285"/>
      <c r="J40" s="286"/>
      <c r="K40" s="199"/>
      <c r="L40" s="228"/>
      <c r="M40" s="228"/>
      <c r="N40" s="228"/>
      <c r="O40" s="285"/>
      <c r="P40" s="285"/>
      <c r="Q40" s="199"/>
      <c r="R40" s="202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228"/>
      <c r="AG40" s="227"/>
      <c r="AH40" s="199"/>
      <c r="AI40" s="199"/>
      <c r="AJ40" s="228"/>
      <c r="AK40" s="228"/>
      <c r="AL40" s="228"/>
    </row>
    <row r="41" spans="1:38" ht="38.25" customHeight="1">
      <c r="A41" s="137" t="s">
        <v>556</v>
      </c>
      <c r="B41" s="137"/>
      <c r="C41" s="137"/>
      <c r="D41" s="137"/>
      <c r="E41" s="138"/>
      <c r="F41" s="102"/>
      <c r="G41" s="102"/>
      <c r="H41" s="102"/>
      <c r="I41" s="102"/>
      <c r="J41" s="1"/>
      <c r="K41" s="6"/>
      <c r="L41" s="6"/>
      <c r="M41" s="6"/>
      <c r="N41" s="1"/>
      <c r="O41" s="1"/>
      <c r="P41" s="41"/>
      <c r="Q41" s="4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41"/>
      <c r="AH41" s="41"/>
      <c r="AI41" s="41"/>
      <c r="AJ41" s="41"/>
      <c r="AK41" s="41"/>
      <c r="AL41" s="41"/>
    </row>
    <row r="42" spans="1:38" ht="38.25">
      <c r="A42" s="94" t="s">
        <v>16</v>
      </c>
      <c r="B42" s="94" t="s">
        <v>511</v>
      </c>
      <c r="C42" s="94"/>
      <c r="D42" s="95" t="s">
        <v>522</v>
      </c>
      <c r="E42" s="94" t="s">
        <v>523</v>
      </c>
      <c r="F42" s="94" t="s">
        <v>524</v>
      </c>
      <c r="G42" s="94" t="s">
        <v>544</v>
      </c>
      <c r="H42" s="94" t="s">
        <v>526</v>
      </c>
      <c r="I42" s="94" t="s">
        <v>527</v>
      </c>
      <c r="J42" s="93" t="s">
        <v>528</v>
      </c>
      <c r="K42" s="93" t="s">
        <v>557</v>
      </c>
      <c r="L42" s="96" t="s">
        <v>530</v>
      </c>
      <c r="M42" s="136" t="s">
        <v>553</v>
      </c>
      <c r="N42" s="94" t="s">
        <v>554</v>
      </c>
      <c r="O42" s="94" t="s">
        <v>532</v>
      </c>
      <c r="P42" s="95" t="s">
        <v>533</v>
      </c>
      <c r="Q42" s="4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41"/>
      <c r="AH42" s="41"/>
      <c r="AI42" s="41"/>
      <c r="AJ42" s="41"/>
      <c r="AK42" s="41"/>
      <c r="AL42" s="41"/>
    </row>
    <row r="43" spans="1:38" s="197" customFormat="1" ht="15.6" customHeight="1">
      <c r="A43" s="328">
        <v>1</v>
      </c>
      <c r="B43" s="329">
        <v>45078</v>
      </c>
      <c r="C43" s="330"/>
      <c r="D43" s="331" t="s">
        <v>896</v>
      </c>
      <c r="E43" s="332" t="s">
        <v>536</v>
      </c>
      <c r="F43" s="332">
        <v>1.5</v>
      </c>
      <c r="G43" s="332">
        <v>0.4</v>
      </c>
      <c r="H43" s="333">
        <v>2.15</v>
      </c>
      <c r="I43" s="334" t="s">
        <v>897</v>
      </c>
      <c r="J43" s="323" t="s">
        <v>906</v>
      </c>
      <c r="K43" s="324">
        <f t="shared" ref="K43" si="12">H43-F43</f>
        <v>0.64999999999999991</v>
      </c>
      <c r="L43" s="325">
        <v>100</v>
      </c>
      <c r="M43" s="326">
        <f t="shared" ref="M43" si="13">(K43*N43)-100</f>
        <v>2629.9999999999995</v>
      </c>
      <c r="N43" s="324">
        <v>4200</v>
      </c>
      <c r="O43" s="323" t="s">
        <v>534</v>
      </c>
      <c r="P43" s="327">
        <v>45079</v>
      </c>
      <c r="Q43" s="196"/>
      <c r="R43" s="202" t="s">
        <v>535</v>
      </c>
      <c r="S43" s="196"/>
      <c r="T43" s="196"/>
      <c r="U43" s="196"/>
      <c r="V43" s="196"/>
      <c r="W43" s="196"/>
      <c r="X43" s="202"/>
      <c r="Y43" s="196"/>
      <c r="Z43" s="196"/>
      <c r="AA43" s="196"/>
      <c r="AB43" s="196"/>
      <c r="AC43" s="196"/>
      <c r="AD43" s="202"/>
      <c r="AE43" s="196"/>
      <c r="AF43" s="196"/>
      <c r="AG43" s="196"/>
      <c r="AH43" s="196"/>
      <c r="AI43" s="196"/>
      <c r="AJ43" s="202"/>
      <c r="AK43" s="196"/>
      <c r="AL43" s="196"/>
    </row>
    <row r="44" spans="1:38" s="197" customFormat="1" ht="15.6" customHeight="1">
      <c r="A44" s="349">
        <v>2</v>
      </c>
      <c r="B44" s="350">
        <v>45078</v>
      </c>
      <c r="C44" s="351"/>
      <c r="D44" s="352" t="s">
        <v>898</v>
      </c>
      <c r="E44" s="353" t="s">
        <v>536</v>
      </c>
      <c r="F44" s="353">
        <v>47.5</v>
      </c>
      <c r="G44" s="353">
        <v>18</v>
      </c>
      <c r="H44" s="354">
        <v>17</v>
      </c>
      <c r="I44" s="355" t="s">
        <v>890</v>
      </c>
      <c r="J44" s="356" t="s">
        <v>921</v>
      </c>
      <c r="K44" s="357">
        <f t="shared" ref="K44" si="14">H44-F44</f>
        <v>-30.5</v>
      </c>
      <c r="L44" s="358">
        <v>100</v>
      </c>
      <c r="M44" s="359">
        <f t="shared" ref="M44" si="15">(K44*N44)-100</f>
        <v>-1625</v>
      </c>
      <c r="N44" s="357">
        <v>50</v>
      </c>
      <c r="O44" s="356" t="s">
        <v>546</v>
      </c>
      <c r="P44" s="360">
        <v>45082</v>
      </c>
      <c r="Q44" s="196"/>
      <c r="R44" s="202" t="s">
        <v>535</v>
      </c>
      <c r="S44" s="196"/>
      <c r="T44" s="196"/>
      <c r="U44" s="196"/>
      <c r="V44" s="196"/>
      <c r="W44" s="196"/>
      <c r="X44" s="202"/>
      <c r="Y44" s="196"/>
      <c r="Z44" s="196"/>
      <c r="AA44" s="196"/>
      <c r="AB44" s="196"/>
      <c r="AC44" s="196"/>
      <c r="AD44" s="202"/>
      <c r="AE44" s="196"/>
      <c r="AF44" s="196"/>
      <c r="AG44" s="196"/>
      <c r="AH44" s="196"/>
      <c r="AI44" s="196"/>
      <c r="AJ44" s="202"/>
      <c r="AK44" s="196"/>
      <c r="AL44" s="196"/>
    </row>
    <row r="45" spans="1:38" s="197" customFormat="1" ht="15.6" customHeight="1">
      <c r="A45" s="335">
        <v>3</v>
      </c>
      <c r="B45" s="336">
        <v>45078</v>
      </c>
      <c r="C45" s="337"/>
      <c r="D45" s="338" t="s">
        <v>899</v>
      </c>
      <c r="E45" s="339" t="s">
        <v>536</v>
      </c>
      <c r="F45" s="339">
        <v>210</v>
      </c>
      <c r="G45" s="339">
        <v>115</v>
      </c>
      <c r="H45" s="340">
        <v>225</v>
      </c>
      <c r="I45" s="341" t="s">
        <v>900</v>
      </c>
      <c r="J45" s="342" t="s">
        <v>907</v>
      </c>
      <c r="K45" s="343">
        <f t="shared" ref="K45" si="16">H45-F45</f>
        <v>15</v>
      </c>
      <c r="L45" s="344">
        <v>100</v>
      </c>
      <c r="M45" s="345">
        <f t="shared" ref="M45:M47" si="17">(K45*N45)-100</f>
        <v>275</v>
      </c>
      <c r="N45" s="343">
        <v>25</v>
      </c>
      <c r="O45" s="342" t="s">
        <v>655</v>
      </c>
      <c r="P45" s="346">
        <v>45079</v>
      </c>
      <c r="Q45" s="196"/>
      <c r="R45" s="202" t="s">
        <v>535</v>
      </c>
      <c r="S45" s="196"/>
      <c r="T45" s="196"/>
      <c r="U45" s="196"/>
      <c r="V45" s="196"/>
      <c r="W45" s="196"/>
      <c r="X45" s="202"/>
      <c r="Y45" s="196"/>
      <c r="Z45" s="196"/>
      <c r="AA45" s="196"/>
      <c r="AB45" s="196"/>
      <c r="AC45" s="196"/>
      <c r="AD45" s="202"/>
      <c r="AE45" s="196"/>
      <c r="AF45" s="196"/>
      <c r="AG45" s="196"/>
      <c r="AH45" s="196"/>
      <c r="AI45" s="196"/>
      <c r="AJ45" s="202"/>
      <c r="AK45" s="196"/>
      <c r="AL45" s="196"/>
    </row>
    <row r="46" spans="1:38" s="197" customFormat="1" ht="15.6" customHeight="1">
      <c r="A46" s="328">
        <v>4</v>
      </c>
      <c r="B46" s="327">
        <v>45079</v>
      </c>
      <c r="C46" s="330"/>
      <c r="D46" s="331" t="s">
        <v>908</v>
      </c>
      <c r="E46" s="332" t="s">
        <v>909</v>
      </c>
      <c r="F46" s="332">
        <v>82.5</v>
      </c>
      <c r="G46" s="332">
        <v>145</v>
      </c>
      <c r="H46" s="333">
        <v>62.5</v>
      </c>
      <c r="I46" s="334" t="s">
        <v>910</v>
      </c>
      <c r="J46" s="323" t="s">
        <v>911</v>
      </c>
      <c r="K46" s="324">
        <f>F46-H46</f>
        <v>20</v>
      </c>
      <c r="L46" s="325">
        <v>100</v>
      </c>
      <c r="M46" s="326">
        <f t="shared" si="17"/>
        <v>900</v>
      </c>
      <c r="N46" s="324">
        <v>50</v>
      </c>
      <c r="O46" s="323" t="s">
        <v>534</v>
      </c>
      <c r="P46" s="327">
        <v>45079</v>
      </c>
      <c r="Q46" s="196"/>
      <c r="R46" s="202" t="s">
        <v>535</v>
      </c>
      <c r="S46" s="196"/>
      <c r="T46" s="196"/>
      <c r="U46" s="196"/>
      <c r="V46" s="196"/>
      <c r="W46" s="196"/>
      <c r="X46" s="202"/>
      <c r="Y46" s="196"/>
      <c r="Z46" s="196"/>
      <c r="AA46" s="196"/>
      <c r="AB46" s="196"/>
      <c r="AC46" s="196"/>
      <c r="AD46" s="202"/>
      <c r="AE46" s="196"/>
      <c r="AF46" s="196"/>
      <c r="AG46" s="196"/>
      <c r="AH46" s="196"/>
      <c r="AI46" s="196"/>
      <c r="AJ46" s="202"/>
      <c r="AK46" s="196"/>
      <c r="AL46" s="196"/>
    </row>
    <row r="47" spans="1:38" s="197" customFormat="1" ht="15.6" customHeight="1">
      <c r="A47" s="328">
        <v>5</v>
      </c>
      <c r="B47" s="327">
        <v>45079</v>
      </c>
      <c r="C47" s="330"/>
      <c r="D47" s="331" t="s">
        <v>908</v>
      </c>
      <c r="E47" s="332" t="s">
        <v>909</v>
      </c>
      <c r="F47" s="332">
        <v>85</v>
      </c>
      <c r="G47" s="332">
        <v>145</v>
      </c>
      <c r="H47" s="333">
        <v>64</v>
      </c>
      <c r="I47" s="334" t="s">
        <v>910</v>
      </c>
      <c r="J47" s="323" t="s">
        <v>547</v>
      </c>
      <c r="K47" s="324">
        <f>F47-H47</f>
        <v>21</v>
      </c>
      <c r="L47" s="325">
        <v>100</v>
      </c>
      <c r="M47" s="326">
        <f t="shared" si="17"/>
        <v>950</v>
      </c>
      <c r="N47" s="324">
        <v>50</v>
      </c>
      <c r="O47" s="323" t="s">
        <v>534</v>
      </c>
      <c r="P47" s="327">
        <v>45079</v>
      </c>
      <c r="Q47" s="196"/>
      <c r="R47" s="202" t="s">
        <v>535</v>
      </c>
      <c r="S47" s="196"/>
      <c r="T47" s="196"/>
      <c r="U47" s="196"/>
      <c r="V47" s="196"/>
      <c r="W47" s="196"/>
      <c r="X47" s="202"/>
      <c r="Y47" s="196"/>
      <c r="Z47" s="196"/>
      <c r="AA47" s="196"/>
      <c r="AB47" s="196"/>
      <c r="AC47" s="196"/>
      <c r="AD47" s="202"/>
      <c r="AE47" s="196"/>
      <c r="AF47" s="196"/>
      <c r="AG47" s="196"/>
      <c r="AH47" s="196"/>
      <c r="AI47" s="196"/>
      <c r="AJ47" s="202"/>
      <c r="AK47" s="196"/>
      <c r="AL47" s="196"/>
    </row>
    <row r="48" spans="1:38" s="197" customFormat="1" ht="15.6" customHeight="1">
      <c r="A48" s="288">
        <v>6</v>
      </c>
      <c r="B48" s="289">
        <v>45079</v>
      </c>
      <c r="C48" s="290"/>
      <c r="D48" s="291" t="s">
        <v>914</v>
      </c>
      <c r="E48" s="200" t="s">
        <v>536</v>
      </c>
      <c r="F48" s="347" t="s">
        <v>916</v>
      </c>
      <c r="G48" s="200">
        <v>4</v>
      </c>
      <c r="H48" s="201"/>
      <c r="I48" s="216" t="s">
        <v>915</v>
      </c>
      <c r="J48" s="224" t="s">
        <v>537</v>
      </c>
      <c r="K48" s="247"/>
      <c r="L48" s="292"/>
      <c r="M48" s="293"/>
      <c r="N48" s="247"/>
      <c r="O48" s="224"/>
      <c r="P48" s="198"/>
      <c r="Q48" s="196"/>
      <c r="R48" s="202" t="s">
        <v>535</v>
      </c>
      <c r="S48" s="196"/>
      <c r="T48" s="196"/>
      <c r="U48" s="196"/>
      <c r="V48" s="196"/>
      <c r="W48" s="196"/>
      <c r="X48" s="202"/>
      <c r="Y48" s="196"/>
      <c r="Z48" s="196"/>
      <c r="AA48" s="196"/>
      <c r="AB48" s="196"/>
      <c r="AC48" s="196"/>
      <c r="AD48" s="202"/>
      <c r="AE48" s="196"/>
      <c r="AF48" s="196"/>
      <c r="AG48" s="196"/>
      <c r="AH48" s="196"/>
      <c r="AI48" s="196"/>
      <c r="AJ48" s="202"/>
      <c r="AK48" s="196"/>
      <c r="AL48" s="196"/>
    </row>
    <row r="49" spans="1:38" s="197" customFormat="1" ht="15.6" customHeight="1">
      <c r="A49" s="328">
        <v>7</v>
      </c>
      <c r="B49" s="329">
        <v>45082</v>
      </c>
      <c r="C49" s="330"/>
      <c r="D49" s="331" t="s">
        <v>922</v>
      </c>
      <c r="E49" s="332" t="s">
        <v>536</v>
      </c>
      <c r="F49" s="332">
        <v>130</v>
      </c>
      <c r="G49" s="332">
        <v>45</v>
      </c>
      <c r="H49" s="333">
        <v>152.5</v>
      </c>
      <c r="I49" s="334" t="s">
        <v>923</v>
      </c>
      <c r="J49" s="323" t="s">
        <v>935</v>
      </c>
      <c r="K49" s="324">
        <f t="shared" ref="K49" si="18">H49-F49</f>
        <v>22.5</v>
      </c>
      <c r="L49" s="325">
        <v>100</v>
      </c>
      <c r="M49" s="326">
        <f t="shared" ref="M49:M50" si="19">(K49*N49)-100</f>
        <v>462.5</v>
      </c>
      <c r="N49" s="324">
        <v>25</v>
      </c>
      <c r="O49" s="323" t="s">
        <v>534</v>
      </c>
      <c r="P49" s="327">
        <v>45083</v>
      </c>
      <c r="Q49" s="196"/>
      <c r="R49" s="202"/>
      <c r="S49" s="196"/>
      <c r="T49" s="196"/>
      <c r="U49" s="196"/>
      <c r="V49" s="196"/>
      <c r="W49" s="196"/>
      <c r="X49" s="202"/>
      <c r="Y49" s="196"/>
      <c r="Z49" s="196"/>
      <c r="AA49" s="196"/>
      <c r="AB49" s="196"/>
      <c r="AC49" s="196"/>
      <c r="AD49" s="202"/>
      <c r="AE49" s="196"/>
      <c r="AF49" s="196"/>
      <c r="AG49" s="196"/>
      <c r="AH49" s="196"/>
      <c r="AI49" s="196"/>
      <c r="AJ49" s="202"/>
      <c r="AK49" s="196"/>
      <c r="AL49" s="196"/>
    </row>
    <row r="50" spans="1:38" s="197" customFormat="1" ht="15.6" customHeight="1">
      <c r="A50" s="328">
        <v>8</v>
      </c>
      <c r="B50" s="329">
        <v>45082</v>
      </c>
      <c r="C50" s="330"/>
      <c r="D50" s="331" t="s">
        <v>924</v>
      </c>
      <c r="E50" s="332" t="s">
        <v>909</v>
      </c>
      <c r="F50" s="332">
        <v>7.35</v>
      </c>
      <c r="G50" s="332">
        <v>12</v>
      </c>
      <c r="H50" s="333">
        <v>5.8</v>
      </c>
      <c r="I50" s="334">
        <v>1</v>
      </c>
      <c r="J50" s="323" t="s">
        <v>929</v>
      </c>
      <c r="K50" s="324">
        <f>F50-H50</f>
        <v>1.5499999999999998</v>
      </c>
      <c r="L50" s="325">
        <v>100</v>
      </c>
      <c r="M50" s="326">
        <f t="shared" si="19"/>
        <v>2031.2499999999995</v>
      </c>
      <c r="N50" s="324">
        <v>1375</v>
      </c>
      <c r="O50" s="323" t="s">
        <v>534</v>
      </c>
      <c r="P50" s="327">
        <v>45083</v>
      </c>
      <c r="Q50" s="196"/>
      <c r="R50" s="202"/>
      <c r="S50" s="196"/>
      <c r="T50" s="196"/>
      <c r="U50" s="196"/>
      <c r="V50" s="196"/>
      <c r="W50" s="196"/>
      <c r="X50" s="202"/>
      <c r="Y50" s="196"/>
      <c r="Z50" s="196"/>
      <c r="AA50" s="196"/>
      <c r="AB50" s="196"/>
      <c r="AC50" s="196"/>
      <c r="AD50" s="202"/>
      <c r="AE50" s="196"/>
      <c r="AF50" s="196"/>
      <c r="AG50" s="196"/>
      <c r="AH50" s="196"/>
      <c r="AI50" s="196"/>
      <c r="AJ50" s="202"/>
      <c r="AK50" s="196"/>
      <c r="AL50" s="196"/>
    </row>
    <row r="51" spans="1:38" s="197" customFormat="1" ht="15.6" customHeight="1">
      <c r="A51" s="328">
        <v>9</v>
      </c>
      <c r="B51" s="329">
        <v>45083</v>
      </c>
      <c r="C51" s="330"/>
      <c r="D51" s="331" t="s">
        <v>933</v>
      </c>
      <c r="E51" s="332" t="s">
        <v>536</v>
      </c>
      <c r="F51" s="332">
        <v>11.5</v>
      </c>
      <c r="G51" s="332"/>
      <c r="H51" s="333">
        <v>21.5</v>
      </c>
      <c r="I51" s="334" t="s">
        <v>934</v>
      </c>
      <c r="J51" s="323" t="s">
        <v>936</v>
      </c>
      <c r="K51" s="324">
        <f t="shared" ref="K51" si="20">H51-F51</f>
        <v>10</v>
      </c>
      <c r="L51" s="325">
        <v>100</v>
      </c>
      <c r="M51" s="326">
        <f t="shared" ref="M51" si="21">(K51*N51)-100</f>
        <v>300</v>
      </c>
      <c r="N51" s="324">
        <v>40</v>
      </c>
      <c r="O51" s="323" t="s">
        <v>534</v>
      </c>
      <c r="P51" s="327">
        <v>45083</v>
      </c>
      <c r="Q51" s="196"/>
      <c r="R51" s="202"/>
      <c r="S51" s="196"/>
      <c r="T51" s="196"/>
      <c r="U51" s="196"/>
      <c r="V51" s="196"/>
      <c r="W51" s="196"/>
      <c r="X51" s="202"/>
      <c r="Y51" s="196"/>
      <c r="Z51" s="196"/>
      <c r="AA51" s="196"/>
      <c r="AB51" s="196"/>
      <c r="AC51" s="196"/>
      <c r="AD51" s="202"/>
      <c r="AE51" s="196"/>
      <c r="AF51" s="196"/>
      <c r="AG51" s="196"/>
      <c r="AH51" s="196"/>
      <c r="AI51" s="196"/>
      <c r="AJ51" s="202"/>
      <c r="AK51" s="196"/>
      <c r="AL51" s="196"/>
    </row>
    <row r="52" spans="1:38" s="197" customFormat="1" ht="15.6" customHeight="1">
      <c r="A52" s="328">
        <v>10</v>
      </c>
      <c r="B52" s="329">
        <v>45083</v>
      </c>
      <c r="C52" s="330"/>
      <c r="D52" s="331" t="s">
        <v>948</v>
      </c>
      <c r="E52" s="332" t="s">
        <v>536</v>
      </c>
      <c r="F52" s="332">
        <v>47</v>
      </c>
      <c r="G52" s="332">
        <v>29</v>
      </c>
      <c r="H52" s="333">
        <v>53</v>
      </c>
      <c r="I52" s="334" t="s">
        <v>910</v>
      </c>
      <c r="J52" s="323" t="s">
        <v>949</v>
      </c>
      <c r="K52" s="324">
        <f t="shared" ref="K52" si="22">H52-F52</f>
        <v>6</v>
      </c>
      <c r="L52" s="325">
        <v>100</v>
      </c>
      <c r="M52" s="326">
        <f t="shared" ref="M52" si="23">(K52*N52)-100</f>
        <v>1400</v>
      </c>
      <c r="N52" s="324">
        <v>250</v>
      </c>
      <c r="O52" s="323" t="s">
        <v>534</v>
      </c>
      <c r="P52" s="327">
        <v>45084</v>
      </c>
      <c r="Q52" s="196"/>
      <c r="R52" s="202"/>
      <c r="S52" s="196"/>
      <c r="T52" s="196"/>
      <c r="U52" s="196"/>
      <c r="V52" s="196"/>
      <c r="W52" s="196"/>
      <c r="X52" s="202"/>
      <c r="Y52" s="196"/>
      <c r="Z52" s="196"/>
      <c r="AA52" s="196"/>
      <c r="AB52" s="196"/>
      <c r="AC52" s="196"/>
      <c r="AD52" s="202"/>
      <c r="AE52" s="196"/>
      <c r="AF52" s="196"/>
      <c r="AG52" s="196"/>
      <c r="AH52" s="196"/>
      <c r="AI52" s="196"/>
      <c r="AJ52" s="202"/>
      <c r="AK52" s="196"/>
      <c r="AL52" s="196"/>
    </row>
    <row r="53" spans="1:38" s="197" customFormat="1" ht="15.6" customHeight="1">
      <c r="A53" s="288">
        <v>11</v>
      </c>
      <c r="B53" s="289">
        <v>45084</v>
      </c>
      <c r="C53" s="290"/>
      <c r="D53" s="291" t="s">
        <v>908</v>
      </c>
      <c r="E53" s="200" t="s">
        <v>909</v>
      </c>
      <c r="F53" s="200" t="s">
        <v>939</v>
      </c>
      <c r="G53" s="200">
        <v>145</v>
      </c>
      <c r="H53" s="201"/>
      <c r="I53" s="216" t="s">
        <v>910</v>
      </c>
      <c r="J53" s="224" t="s">
        <v>537</v>
      </c>
      <c r="K53" s="247"/>
      <c r="L53" s="292"/>
      <c r="M53" s="293"/>
      <c r="N53" s="247"/>
      <c r="O53" s="224"/>
      <c r="P53" s="198"/>
      <c r="Q53" s="196"/>
      <c r="R53" s="202"/>
      <c r="S53" s="196"/>
      <c r="T53" s="196"/>
      <c r="U53" s="196"/>
      <c r="V53" s="196"/>
      <c r="W53" s="196"/>
      <c r="X53" s="202"/>
      <c r="Y53" s="196"/>
      <c r="Z53" s="196"/>
      <c r="AA53" s="196"/>
      <c r="AB53" s="196"/>
      <c r="AC53" s="196"/>
      <c r="AD53" s="202"/>
      <c r="AE53" s="196"/>
      <c r="AF53" s="196"/>
      <c r="AG53" s="196"/>
      <c r="AH53" s="196"/>
      <c r="AI53" s="196"/>
      <c r="AJ53" s="202"/>
      <c r="AK53" s="196"/>
      <c r="AL53" s="196"/>
    </row>
    <row r="54" spans="1:38" s="197" customFormat="1" ht="15.6" customHeight="1">
      <c r="A54" s="349">
        <v>12</v>
      </c>
      <c r="B54" s="350">
        <v>45084</v>
      </c>
      <c r="C54" s="351"/>
      <c r="D54" s="352" t="s">
        <v>947</v>
      </c>
      <c r="E54" s="353" t="s">
        <v>536</v>
      </c>
      <c r="F54" s="353">
        <v>119</v>
      </c>
      <c r="G54" s="353">
        <v>35</v>
      </c>
      <c r="H54" s="354">
        <v>35</v>
      </c>
      <c r="I54" s="355" t="s">
        <v>923</v>
      </c>
      <c r="J54" s="356" t="s">
        <v>977</v>
      </c>
      <c r="K54" s="357">
        <f t="shared" ref="K54" si="24">H54-F54</f>
        <v>-84</v>
      </c>
      <c r="L54" s="358">
        <v>100</v>
      </c>
      <c r="M54" s="359">
        <f t="shared" ref="M54" si="25">(K54*N54)-100</f>
        <v>-2200</v>
      </c>
      <c r="N54" s="357">
        <v>25</v>
      </c>
      <c r="O54" s="356" t="s">
        <v>546</v>
      </c>
      <c r="P54" s="360">
        <v>45085</v>
      </c>
      <c r="Q54" s="196"/>
      <c r="R54" s="202"/>
      <c r="S54" s="196"/>
      <c r="T54" s="196"/>
      <c r="U54" s="196"/>
      <c r="V54" s="196"/>
      <c r="W54" s="196"/>
      <c r="X54" s="202"/>
      <c r="Y54" s="196"/>
      <c r="Z54" s="196"/>
      <c r="AA54" s="196"/>
      <c r="AB54" s="196"/>
      <c r="AC54" s="196"/>
      <c r="AD54" s="202"/>
      <c r="AE54" s="196"/>
      <c r="AF54" s="196"/>
      <c r="AG54" s="196"/>
      <c r="AH54" s="196"/>
      <c r="AI54" s="196"/>
      <c r="AJ54" s="202"/>
      <c r="AK54" s="196"/>
      <c r="AL54" s="196"/>
    </row>
    <row r="55" spans="1:38" s="197" customFormat="1" ht="15.6" customHeight="1">
      <c r="A55" s="288">
        <v>13</v>
      </c>
      <c r="B55" s="289">
        <v>45085</v>
      </c>
      <c r="C55" s="290"/>
      <c r="D55" s="291" t="s">
        <v>978</v>
      </c>
      <c r="E55" s="200" t="s">
        <v>536</v>
      </c>
      <c r="F55" s="200" t="s">
        <v>979</v>
      </c>
      <c r="G55" s="200">
        <v>8</v>
      </c>
      <c r="H55" s="201"/>
      <c r="I55" s="216" t="s">
        <v>980</v>
      </c>
      <c r="J55" s="224" t="s">
        <v>537</v>
      </c>
      <c r="K55" s="247"/>
      <c r="L55" s="292"/>
      <c r="M55" s="293"/>
      <c r="N55" s="247"/>
      <c r="O55" s="224"/>
      <c r="P55" s="198"/>
      <c r="Q55" s="196"/>
      <c r="R55" s="202"/>
      <c r="S55" s="196"/>
      <c r="T55" s="196"/>
      <c r="U55" s="196"/>
      <c r="V55" s="196"/>
      <c r="W55" s="196"/>
      <c r="X55" s="202"/>
      <c r="Y55" s="196"/>
      <c r="Z55" s="196"/>
      <c r="AA55" s="196"/>
      <c r="AB55" s="196"/>
      <c r="AC55" s="196"/>
      <c r="AD55" s="202"/>
      <c r="AE55" s="196"/>
      <c r="AF55" s="196"/>
      <c r="AG55" s="196"/>
      <c r="AH55" s="196"/>
      <c r="AI55" s="196"/>
      <c r="AJ55" s="202"/>
      <c r="AK55" s="196"/>
      <c r="AL55" s="196"/>
    </row>
    <row r="56" spans="1:38" s="197" customFormat="1" ht="15.6" customHeight="1">
      <c r="A56" s="281"/>
      <c r="B56" s="281"/>
      <c r="C56" s="281"/>
      <c r="D56" s="281"/>
      <c r="E56" s="281"/>
      <c r="F56" s="281"/>
      <c r="G56" s="281"/>
      <c r="H56" s="281"/>
      <c r="I56" s="281"/>
      <c r="J56" s="224"/>
      <c r="K56" s="201"/>
      <c r="L56" s="216"/>
      <c r="M56" s="217"/>
      <c r="N56" s="201"/>
      <c r="O56" s="224"/>
      <c r="P56" s="198"/>
      <c r="Q56" s="1"/>
      <c r="R56" s="6"/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6"/>
      <c r="AI56" s="196"/>
      <c r="AJ56" s="202"/>
      <c r="AK56" s="196"/>
      <c r="AL56" s="196"/>
    </row>
    <row r="57" spans="1:38" ht="38.25" customHeight="1">
      <c r="A57" s="92" t="s">
        <v>558</v>
      </c>
      <c r="B57" s="139"/>
      <c r="C57" s="139"/>
      <c r="D57" s="140"/>
      <c r="E57" s="124"/>
      <c r="F57" s="6"/>
      <c r="G57" s="6"/>
      <c r="H57" s="125"/>
      <c r="I57" s="141"/>
      <c r="J57" s="1"/>
      <c r="K57" s="6"/>
      <c r="L57" s="6"/>
      <c r="M57" s="6"/>
      <c r="N57" s="1"/>
      <c r="O57" s="1"/>
      <c r="Q57" s="1"/>
      <c r="R57" s="6"/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"/>
      <c r="AI57" s="1"/>
      <c r="AJ57" s="6"/>
      <c r="AK57" s="1"/>
    </row>
    <row r="58" spans="1:38" s="197" customFormat="1" ht="38.25">
      <c r="A58" s="93" t="s">
        <v>16</v>
      </c>
      <c r="B58" s="94" t="s">
        <v>511</v>
      </c>
      <c r="C58" s="94"/>
      <c r="D58" s="95" t="s">
        <v>522</v>
      </c>
      <c r="E58" s="94" t="s">
        <v>523</v>
      </c>
      <c r="F58" s="94" t="s">
        <v>524</v>
      </c>
      <c r="G58" s="94" t="s">
        <v>525</v>
      </c>
      <c r="H58" s="94" t="s">
        <v>526</v>
      </c>
      <c r="I58" s="94" t="s">
        <v>527</v>
      </c>
      <c r="J58" s="93" t="s">
        <v>528</v>
      </c>
      <c r="K58" s="128" t="s">
        <v>545</v>
      </c>
      <c r="L58" s="129" t="s">
        <v>530</v>
      </c>
      <c r="M58" s="96" t="s">
        <v>531</v>
      </c>
      <c r="N58" s="94" t="s">
        <v>532</v>
      </c>
      <c r="O58" s="95" t="s">
        <v>533</v>
      </c>
      <c r="P58" s="94" t="s">
        <v>762</v>
      </c>
      <c r="Q58" s="196"/>
      <c r="R58" s="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</row>
    <row r="59" spans="1:38" ht="14.25" customHeight="1">
      <c r="A59" s="248">
        <v>1</v>
      </c>
      <c r="B59" s="249">
        <v>44840</v>
      </c>
      <c r="C59" s="246"/>
      <c r="D59" s="246" t="s">
        <v>833</v>
      </c>
      <c r="E59" s="247" t="s">
        <v>536</v>
      </c>
      <c r="F59" s="247" t="s">
        <v>834</v>
      </c>
      <c r="G59" s="247">
        <v>1220</v>
      </c>
      <c r="H59" s="247"/>
      <c r="I59" s="247" t="s">
        <v>835</v>
      </c>
      <c r="J59" s="224" t="s">
        <v>537</v>
      </c>
      <c r="K59" s="201"/>
      <c r="L59" s="216"/>
      <c r="M59" s="217"/>
      <c r="N59" s="201"/>
      <c r="O59" s="224"/>
      <c r="P59" s="267" t="e">
        <f>VLOOKUP(D59,'MidCap Intra'!B98:C598,2,0)</f>
        <v>#N/A</v>
      </c>
      <c r="Q59" s="196"/>
      <c r="R59" s="196" t="s">
        <v>535</v>
      </c>
      <c r="S59" s="41"/>
      <c r="T59" s="1"/>
      <c r="U59" s="1"/>
      <c r="V59" s="1"/>
      <c r="W59" s="1"/>
      <c r="X59" s="1"/>
      <c r="Y59" s="1"/>
      <c r="Z59" s="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197" customFormat="1" ht="14.25" customHeight="1">
      <c r="A60" s="306">
        <v>2</v>
      </c>
      <c r="B60" s="307">
        <v>45050</v>
      </c>
      <c r="C60" s="308"/>
      <c r="D60" s="308" t="s">
        <v>135</v>
      </c>
      <c r="E60" s="309" t="s">
        <v>536</v>
      </c>
      <c r="F60" s="309">
        <v>84</v>
      </c>
      <c r="G60" s="309">
        <v>74.900000000000006</v>
      </c>
      <c r="H60" s="309">
        <v>89.75</v>
      </c>
      <c r="I60" s="309" t="s">
        <v>572</v>
      </c>
      <c r="J60" s="310" t="s">
        <v>884</v>
      </c>
      <c r="K60" s="310">
        <f t="shared" ref="K60" si="26">H60-F60</f>
        <v>5.75</v>
      </c>
      <c r="L60" s="311">
        <f t="shared" ref="L60" si="27">(F60*-0.7)/100</f>
        <v>-0.58799999999999997</v>
      </c>
      <c r="M60" s="312">
        <f t="shared" ref="M60" si="28">(K60+L60)/F60</f>
        <v>6.1452380952380953E-2</v>
      </c>
      <c r="N60" s="313" t="s">
        <v>534</v>
      </c>
      <c r="O60" s="314">
        <v>45070</v>
      </c>
      <c r="P60" s="315"/>
      <c r="Q60" s="196"/>
      <c r="R60" s="196" t="s">
        <v>535</v>
      </c>
      <c r="S60" s="258"/>
      <c r="T60" s="196"/>
      <c r="U60" s="196"/>
      <c r="V60" s="196"/>
      <c r="W60" s="196"/>
      <c r="X60" s="196"/>
      <c r="Y60" s="196"/>
      <c r="Z60" s="196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</row>
    <row r="61" spans="1:38" s="197" customFormat="1" ht="14.25" customHeight="1">
      <c r="A61" s="288">
        <v>3</v>
      </c>
      <c r="B61" s="316">
        <v>45071</v>
      </c>
      <c r="C61" s="246"/>
      <c r="D61" s="246" t="s">
        <v>255</v>
      </c>
      <c r="E61" s="247" t="s">
        <v>536</v>
      </c>
      <c r="F61" s="247" t="s">
        <v>885</v>
      </c>
      <c r="G61" s="247">
        <v>267</v>
      </c>
      <c r="H61" s="247"/>
      <c r="I61" s="247" t="s">
        <v>886</v>
      </c>
      <c r="J61" s="224" t="s">
        <v>537</v>
      </c>
      <c r="K61" s="224"/>
      <c r="L61" s="267"/>
      <c r="M61" s="268"/>
      <c r="N61" s="242"/>
      <c r="O61" s="244"/>
      <c r="P61" s="198"/>
      <c r="Q61" s="196"/>
      <c r="R61" s="196" t="s">
        <v>535</v>
      </c>
      <c r="S61" s="258"/>
      <c r="T61" s="196"/>
      <c r="U61" s="196"/>
      <c r="V61" s="196"/>
      <c r="W61" s="196"/>
      <c r="X61" s="196"/>
      <c r="Y61" s="196"/>
      <c r="Z61" s="196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</row>
    <row r="62" spans="1:38" s="197" customFormat="1" ht="14.25" customHeight="1">
      <c r="A62" s="328">
        <v>4</v>
      </c>
      <c r="B62" s="370">
        <v>45077</v>
      </c>
      <c r="C62" s="371"/>
      <c r="D62" s="371" t="s">
        <v>455</v>
      </c>
      <c r="E62" s="324" t="s">
        <v>536</v>
      </c>
      <c r="F62" s="324">
        <v>1410</v>
      </c>
      <c r="G62" s="324">
        <v>1240</v>
      </c>
      <c r="H62" s="324">
        <v>1540</v>
      </c>
      <c r="I62" s="324" t="s">
        <v>889</v>
      </c>
      <c r="J62" s="323" t="s">
        <v>938</v>
      </c>
      <c r="K62" s="323">
        <f t="shared" ref="K62" si="29">H62-F62</f>
        <v>130</v>
      </c>
      <c r="L62" s="366">
        <f t="shared" ref="L62" si="30">(F62*-0.7)/100</f>
        <v>-9.8699999999999992</v>
      </c>
      <c r="M62" s="367">
        <f t="shared" ref="M62" si="31">(K62+L62)/F62</f>
        <v>8.519858156028369E-2</v>
      </c>
      <c r="N62" s="372" t="s">
        <v>534</v>
      </c>
      <c r="O62" s="368">
        <v>45084</v>
      </c>
      <c r="P62" s="327"/>
      <c r="Q62" s="196"/>
      <c r="R62" s="196" t="s">
        <v>535</v>
      </c>
      <c r="S62" s="258"/>
      <c r="T62" s="196"/>
      <c r="U62" s="196"/>
      <c r="V62" s="196"/>
      <c r="W62" s="196"/>
      <c r="X62" s="196"/>
      <c r="Y62" s="196"/>
      <c r="Z62" s="196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</row>
    <row r="63" spans="1:38" ht="12.75" customHeight="1">
      <c r="A63" s="247"/>
      <c r="B63" s="245"/>
      <c r="C63" s="246"/>
      <c r="D63" s="246"/>
      <c r="E63" s="247"/>
      <c r="F63" s="247"/>
      <c r="G63" s="247"/>
      <c r="H63" s="247"/>
      <c r="I63" s="247"/>
      <c r="J63" s="224"/>
      <c r="K63" s="201"/>
      <c r="L63" s="216"/>
      <c r="M63" s="217"/>
      <c r="N63" s="201"/>
      <c r="O63" s="224"/>
      <c r="P63" s="198"/>
      <c r="R63" s="6"/>
      <c r="S63" s="1"/>
      <c r="T63" s="1"/>
      <c r="U63" s="1"/>
      <c r="V63" s="1"/>
      <c r="W63" s="1"/>
      <c r="X63" s="1"/>
      <c r="Y63" s="1"/>
    </row>
    <row r="64" spans="1:38" ht="12.75" customHeight="1">
      <c r="A64" s="109" t="s">
        <v>538</v>
      </c>
      <c r="B64" s="109"/>
      <c r="C64" s="109"/>
      <c r="D64" s="109"/>
      <c r="E64" s="41"/>
      <c r="F64" s="116" t="s">
        <v>540</v>
      </c>
      <c r="G64" s="54"/>
      <c r="H64" s="54"/>
      <c r="I64" s="54"/>
      <c r="J64" s="6"/>
      <c r="K64" s="132"/>
      <c r="L64" s="133"/>
      <c r="M64" s="6"/>
      <c r="N64" s="99"/>
      <c r="O64" s="142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5" t="s">
        <v>539</v>
      </c>
      <c r="B65" s="109"/>
      <c r="C65" s="109"/>
      <c r="D65" s="109"/>
      <c r="E65" s="6"/>
      <c r="F65" s="116" t="s">
        <v>542</v>
      </c>
      <c r="G65" s="6"/>
      <c r="H65" s="6" t="s">
        <v>758</v>
      </c>
      <c r="I65" s="6"/>
      <c r="J65" s="1"/>
      <c r="K65" s="6"/>
      <c r="L65" s="6"/>
      <c r="M65" s="6"/>
      <c r="N65" s="1"/>
      <c r="O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5"/>
      <c r="B66" s="109"/>
      <c r="C66" s="109"/>
      <c r="D66" s="109"/>
      <c r="E66" s="6"/>
      <c r="F66" s="116"/>
      <c r="G66" s="6"/>
      <c r="H66" s="6"/>
      <c r="I66" s="6"/>
      <c r="J66" s="1"/>
      <c r="K66" s="6"/>
      <c r="L66" s="6"/>
      <c r="M66" s="6"/>
      <c r="N66" s="1"/>
      <c r="O66" s="1"/>
      <c r="Q66" s="1"/>
      <c r="R66" s="54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15"/>
      <c r="B67" s="109"/>
      <c r="C67" s="109"/>
      <c r="D67" s="109"/>
      <c r="E67" s="6"/>
      <c r="F67" s="116"/>
      <c r="G67" s="54"/>
      <c r="H67" s="41"/>
      <c r="I67" s="54"/>
      <c r="J67" s="6"/>
      <c r="K67" s="132"/>
      <c r="L67" s="133"/>
      <c r="M67" s="6"/>
      <c r="N67" s="99"/>
      <c r="O67" s="134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15"/>
      <c r="B68" s="109"/>
      <c r="C68" s="109"/>
      <c r="D68" s="109"/>
      <c r="E68" s="6"/>
      <c r="F68" s="116"/>
      <c r="G68" s="54"/>
      <c r="H68" s="41"/>
      <c r="I68" s="54"/>
      <c r="J68" s="6"/>
      <c r="K68" s="132"/>
      <c r="L68" s="133"/>
      <c r="M68" s="6"/>
      <c r="N68" s="99"/>
      <c r="O68" s="134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15"/>
      <c r="B69" s="109"/>
      <c r="C69" s="109"/>
      <c r="D69" s="109"/>
      <c r="E69" s="6"/>
      <c r="F69" s="116"/>
      <c r="G69" s="54"/>
      <c r="H69" s="41"/>
      <c r="I69" s="54"/>
      <c r="J69" s="6"/>
      <c r="K69" s="132"/>
      <c r="L69" s="133"/>
      <c r="M69" s="6"/>
      <c r="N69" s="99"/>
      <c r="O69" s="134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15"/>
      <c r="B70" s="109"/>
      <c r="C70" s="109"/>
      <c r="D70" s="109"/>
      <c r="E70" s="6"/>
      <c r="F70" s="116"/>
      <c r="G70" s="54"/>
      <c r="H70" s="41"/>
      <c r="I70" s="54"/>
      <c r="J70" s="6"/>
      <c r="K70" s="132"/>
      <c r="L70" s="133"/>
      <c r="M70" s="6"/>
      <c r="N70" s="99"/>
      <c r="O70" s="134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15"/>
      <c r="B71" s="109"/>
      <c r="C71" s="109"/>
      <c r="D71" s="109"/>
      <c r="E71" s="6"/>
      <c r="F71" s="116"/>
      <c r="G71" s="54"/>
      <c r="H71" s="41"/>
      <c r="I71" s="54"/>
      <c r="J71" s="6"/>
      <c r="K71" s="132"/>
      <c r="L71" s="133"/>
      <c r="M71" s="6"/>
      <c r="N71" s="99"/>
      <c r="O71" s="134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15"/>
      <c r="B72" s="109"/>
      <c r="C72" s="109"/>
      <c r="D72" s="109"/>
      <c r="E72" s="6"/>
      <c r="F72" s="116"/>
      <c r="G72" s="54"/>
      <c r="H72" s="41"/>
      <c r="I72" s="54"/>
      <c r="J72" s="6"/>
      <c r="K72" s="132"/>
      <c r="L72" s="133"/>
      <c r="M72" s="6"/>
      <c r="N72" s="99"/>
      <c r="O72" s="134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54"/>
      <c r="B73" s="98"/>
      <c r="C73" s="98"/>
      <c r="D73" s="41"/>
      <c r="E73" s="54"/>
      <c r="F73" s="54"/>
      <c r="G73" s="54"/>
      <c r="H73" s="41"/>
      <c r="I73" s="54"/>
      <c r="J73" s="6"/>
      <c r="K73" s="132"/>
      <c r="L73" s="133"/>
      <c r="M73" s="6"/>
      <c r="N73" s="99"/>
      <c r="O73" s="134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38.25" customHeight="1">
      <c r="A74" s="41"/>
      <c r="B74" s="143" t="s">
        <v>559</v>
      </c>
      <c r="C74" s="143"/>
      <c r="D74" s="143"/>
      <c r="E74" s="143"/>
      <c r="F74" s="6"/>
      <c r="G74" s="6"/>
      <c r="H74" s="126"/>
      <c r="I74" s="6"/>
      <c r="J74" s="126"/>
      <c r="K74" s="127"/>
      <c r="L74" s="6"/>
      <c r="M74" s="6"/>
      <c r="N74" s="1"/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93" t="s">
        <v>16</v>
      </c>
      <c r="B75" s="94" t="s">
        <v>511</v>
      </c>
      <c r="C75" s="94"/>
      <c r="D75" s="95" t="s">
        <v>522</v>
      </c>
      <c r="E75" s="94" t="s">
        <v>523</v>
      </c>
      <c r="F75" s="94" t="s">
        <v>524</v>
      </c>
      <c r="G75" s="94" t="s">
        <v>560</v>
      </c>
      <c r="H75" s="94" t="s">
        <v>561</v>
      </c>
      <c r="I75" s="94" t="s">
        <v>527</v>
      </c>
      <c r="J75" s="144" t="s">
        <v>528</v>
      </c>
      <c r="K75" s="94" t="s">
        <v>529</v>
      </c>
      <c r="L75" s="94" t="s">
        <v>562</v>
      </c>
      <c r="M75" s="94" t="s">
        <v>532</v>
      </c>
      <c r="N75" s="95" t="s">
        <v>533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</v>
      </c>
      <c r="B76" s="146">
        <v>41579</v>
      </c>
      <c r="C76" s="146"/>
      <c r="D76" s="147" t="s">
        <v>563</v>
      </c>
      <c r="E76" s="148" t="s">
        <v>564</v>
      </c>
      <c r="F76" s="149">
        <v>82</v>
      </c>
      <c r="G76" s="148" t="s">
        <v>565</v>
      </c>
      <c r="H76" s="148">
        <v>100</v>
      </c>
      <c r="I76" s="150">
        <v>100</v>
      </c>
      <c r="J76" s="151" t="s">
        <v>566</v>
      </c>
      <c r="K76" s="152">
        <f t="shared" ref="K76:K107" si="32">H76-F76</f>
        <v>18</v>
      </c>
      <c r="L76" s="153">
        <f t="shared" ref="L76:L107" si="33">K76/F76</f>
        <v>0.21951219512195122</v>
      </c>
      <c r="M76" s="148" t="s">
        <v>534</v>
      </c>
      <c r="N76" s="154">
        <v>42657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2</v>
      </c>
      <c r="B77" s="146">
        <v>41794</v>
      </c>
      <c r="C77" s="146"/>
      <c r="D77" s="147" t="s">
        <v>567</v>
      </c>
      <c r="E77" s="148" t="s">
        <v>536</v>
      </c>
      <c r="F77" s="149">
        <v>257</v>
      </c>
      <c r="G77" s="148" t="s">
        <v>565</v>
      </c>
      <c r="H77" s="148">
        <v>300</v>
      </c>
      <c r="I77" s="150">
        <v>300</v>
      </c>
      <c r="J77" s="151" t="s">
        <v>566</v>
      </c>
      <c r="K77" s="152">
        <f t="shared" si="32"/>
        <v>43</v>
      </c>
      <c r="L77" s="153">
        <f t="shared" si="33"/>
        <v>0.16731517509727625</v>
      </c>
      <c r="M77" s="148" t="s">
        <v>534</v>
      </c>
      <c r="N77" s="154">
        <v>41822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3</v>
      </c>
      <c r="B78" s="146">
        <v>41828</v>
      </c>
      <c r="C78" s="146"/>
      <c r="D78" s="147" t="s">
        <v>568</v>
      </c>
      <c r="E78" s="148" t="s">
        <v>536</v>
      </c>
      <c r="F78" s="149">
        <v>393</v>
      </c>
      <c r="G78" s="148" t="s">
        <v>565</v>
      </c>
      <c r="H78" s="148">
        <v>468</v>
      </c>
      <c r="I78" s="150">
        <v>468</v>
      </c>
      <c r="J78" s="151" t="s">
        <v>566</v>
      </c>
      <c r="K78" s="152">
        <f t="shared" si="32"/>
        <v>75</v>
      </c>
      <c r="L78" s="153">
        <f t="shared" si="33"/>
        <v>0.19083969465648856</v>
      </c>
      <c r="M78" s="148" t="s">
        <v>534</v>
      </c>
      <c r="N78" s="154">
        <v>41863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4</v>
      </c>
      <c r="B79" s="146">
        <v>41857</v>
      </c>
      <c r="C79" s="146"/>
      <c r="D79" s="147" t="s">
        <v>569</v>
      </c>
      <c r="E79" s="148" t="s">
        <v>536</v>
      </c>
      <c r="F79" s="149">
        <v>205</v>
      </c>
      <c r="G79" s="148" t="s">
        <v>565</v>
      </c>
      <c r="H79" s="148">
        <v>275</v>
      </c>
      <c r="I79" s="150">
        <v>250</v>
      </c>
      <c r="J79" s="151" t="s">
        <v>566</v>
      </c>
      <c r="K79" s="152">
        <f t="shared" si="32"/>
        <v>70</v>
      </c>
      <c r="L79" s="153">
        <f t="shared" si="33"/>
        <v>0.34146341463414637</v>
      </c>
      <c r="M79" s="148" t="s">
        <v>534</v>
      </c>
      <c r="N79" s="154">
        <v>41962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5</v>
      </c>
      <c r="B80" s="146">
        <v>41886</v>
      </c>
      <c r="C80" s="146"/>
      <c r="D80" s="147" t="s">
        <v>570</v>
      </c>
      <c r="E80" s="148" t="s">
        <v>536</v>
      </c>
      <c r="F80" s="149">
        <v>162</v>
      </c>
      <c r="G80" s="148" t="s">
        <v>565</v>
      </c>
      <c r="H80" s="148">
        <v>190</v>
      </c>
      <c r="I80" s="150">
        <v>190</v>
      </c>
      <c r="J80" s="151" t="s">
        <v>566</v>
      </c>
      <c r="K80" s="152">
        <f t="shared" si="32"/>
        <v>28</v>
      </c>
      <c r="L80" s="153">
        <f t="shared" si="33"/>
        <v>0.1728395061728395</v>
      </c>
      <c r="M80" s="148" t="s">
        <v>534</v>
      </c>
      <c r="N80" s="154">
        <v>42006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6</v>
      </c>
      <c r="B81" s="146">
        <v>41886</v>
      </c>
      <c r="C81" s="146"/>
      <c r="D81" s="147" t="s">
        <v>571</v>
      </c>
      <c r="E81" s="148" t="s">
        <v>536</v>
      </c>
      <c r="F81" s="149">
        <v>75</v>
      </c>
      <c r="G81" s="148" t="s">
        <v>565</v>
      </c>
      <c r="H81" s="148">
        <v>91.5</v>
      </c>
      <c r="I81" s="150" t="s">
        <v>572</v>
      </c>
      <c r="J81" s="151" t="s">
        <v>573</v>
      </c>
      <c r="K81" s="152">
        <f t="shared" si="32"/>
        <v>16.5</v>
      </c>
      <c r="L81" s="153">
        <f t="shared" si="33"/>
        <v>0.22</v>
      </c>
      <c r="M81" s="148" t="s">
        <v>534</v>
      </c>
      <c r="N81" s="154">
        <v>41954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7</v>
      </c>
      <c r="B82" s="146">
        <v>41913</v>
      </c>
      <c r="C82" s="146"/>
      <c r="D82" s="147" t="s">
        <v>574</v>
      </c>
      <c r="E82" s="148" t="s">
        <v>536</v>
      </c>
      <c r="F82" s="149">
        <v>850</v>
      </c>
      <c r="G82" s="148" t="s">
        <v>565</v>
      </c>
      <c r="H82" s="148">
        <v>982.5</v>
      </c>
      <c r="I82" s="150">
        <v>1050</v>
      </c>
      <c r="J82" s="151" t="s">
        <v>575</v>
      </c>
      <c r="K82" s="152">
        <f t="shared" si="32"/>
        <v>132.5</v>
      </c>
      <c r="L82" s="153">
        <f t="shared" si="33"/>
        <v>0.15588235294117647</v>
      </c>
      <c r="M82" s="148" t="s">
        <v>534</v>
      </c>
      <c r="N82" s="154">
        <v>42039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8</v>
      </c>
      <c r="B83" s="146">
        <v>41913</v>
      </c>
      <c r="C83" s="146"/>
      <c r="D83" s="147" t="s">
        <v>576</v>
      </c>
      <c r="E83" s="148" t="s">
        <v>536</v>
      </c>
      <c r="F83" s="149">
        <v>475</v>
      </c>
      <c r="G83" s="148" t="s">
        <v>565</v>
      </c>
      <c r="H83" s="148">
        <v>515</v>
      </c>
      <c r="I83" s="150">
        <v>600</v>
      </c>
      <c r="J83" s="151" t="s">
        <v>577</v>
      </c>
      <c r="K83" s="152">
        <f t="shared" si="32"/>
        <v>40</v>
      </c>
      <c r="L83" s="153">
        <f t="shared" si="33"/>
        <v>8.4210526315789472E-2</v>
      </c>
      <c r="M83" s="148" t="s">
        <v>534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9</v>
      </c>
      <c r="B84" s="146">
        <v>41913</v>
      </c>
      <c r="C84" s="146"/>
      <c r="D84" s="147" t="s">
        <v>578</v>
      </c>
      <c r="E84" s="148" t="s">
        <v>536</v>
      </c>
      <c r="F84" s="149">
        <v>86</v>
      </c>
      <c r="G84" s="148" t="s">
        <v>565</v>
      </c>
      <c r="H84" s="148">
        <v>99</v>
      </c>
      <c r="I84" s="150">
        <v>140</v>
      </c>
      <c r="J84" s="151" t="s">
        <v>579</v>
      </c>
      <c r="K84" s="152">
        <f t="shared" si="32"/>
        <v>13</v>
      </c>
      <c r="L84" s="153">
        <f t="shared" si="33"/>
        <v>0.15116279069767441</v>
      </c>
      <c r="M84" s="148" t="s">
        <v>534</v>
      </c>
      <c r="N84" s="15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10</v>
      </c>
      <c r="B85" s="146">
        <v>41926</v>
      </c>
      <c r="C85" s="146"/>
      <c r="D85" s="147" t="s">
        <v>580</v>
      </c>
      <c r="E85" s="148" t="s">
        <v>536</v>
      </c>
      <c r="F85" s="149">
        <v>496.6</v>
      </c>
      <c r="G85" s="148" t="s">
        <v>565</v>
      </c>
      <c r="H85" s="148">
        <v>621</v>
      </c>
      <c r="I85" s="150">
        <v>580</v>
      </c>
      <c r="J85" s="151" t="s">
        <v>566</v>
      </c>
      <c r="K85" s="152">
        <f t="shared" si="32"/>
        <v>124.39999999999998</v>
      </c>
      <c r="L85" s="153">
        <f t="shared" si="33"/>
        <v>0.25050342327829234</v>
      </c>
      <c r="M85" s="148" t="s">
        <v>534</v>
      </c>
      <c r="N85" s="154">
        <v>42605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11</v>
      </c>
      <c r="B86" s="146">
        <v>41926</v>
      </c>
      <c r="C86" s="146"/>
      <c r="D86" s="147" t="s">
        <v>581</v>
      </c>
      <c r="E86" s="148" t="s">
        <v>536</v>
      </c>
      <c r="F86" s="149">
        <v>2481.9</v>
      </c>
      <c r="G86" s="148" t="s">
        <v>565</v>
      </c>
      <c r="H86" s="148">
        <v>2840</v>
      </c>
      <c r="I86" s="150">
        <v>2870</v>
      </c>
      <c r="J86" s="151" t="s">
        <v>582</v>
      </c>
      <c r="K86" s="152">
        <f t="shared" si="32"/>
        <v>358.09999999999991</v>
      </c>
      <c r="L86" s="153">
        <f t="shared" si="33"/>
        <v>0.14428462065353154</v>
      </c>
      <c r="M86" s="148" t="s">
        <v>534</v>
      </c>
      <c r="N86" s="154">
        <v>42017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12</v>
      </c>
      <c r="B87" s="146">
        <v>41928</v>
      </c>
      <c r="C87" s="146"/>
      <c r="D87" s="147" t="s">
        <v>583</v>
      </c>
      <c r="E87" s="148" t="s">
        <v>536</v>
      </c>
      <c r="F87" s="149">
        <v>84.5</v>
      </c>
      <c r="G87" s="148" t="s">
        <v>565</v>
      </c>
      <c r="H87" s="148">
        <v>93</v>
      </c>
      <c r="I87" s="150">
        <v>110</v>
      </c>
      <c r="J87" s="151" t="s">
        <v>584</v>
      </c>
      <c r="K87" s="152">
        <f t="shared" si="32"/>
        <v>8.5</v>
      </c>
      <c r="L87" s="153">
        <f t="shared" si="33"/>
        <v>0.10059171597633136</v>
      </c>
      <c r="M87" s="148" t="s">
        <v>534</v>
      </c>
      <c r="N87" s="15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13</v>
      </c>
      <c r="B88" s="146">
        <v>41928</v>
      </c>
      <c r="C88" s="146"/>
      <c r="D88" s="147" t="s">
        <v>585</v>
      </c>
      <c r="E88" s="148" t="s">
        <v>536</v>
      </c>
      <c r="F88" s="149">
        <v>401</v>
      </c>
      <c r="G88" s="148" t="s">
        <v>565</v>
      </c>
      <c r="H88" s="148">
        <v>428</v>
      </c>
      <c r="I88" s="150">
        <v>450</v>
      </c>
      <c r="J88" s="151" t="s">
        <v>586</v>
      </c>
      <c r="K88" s="152">
        <f t="shared" si="32"/>
        <v>27</v>
      </c>
      <c r="L88" s="153">
        <f t="shared" si="33"/>
        <v>6.7331670822942641E-2</v>
      </c>
      <c r="M88" s="148" t="s">
        <v>534</v>
      </c>
      <c r="N88" s="154">
        <v>42020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14</v>
      </c>
      <c r="B89" s="146">
        <v>41928</v>
      </c>
      <c r="C89" s="146"/>
      <c r="D89" s="147" t="s">
        <v>587</v>
      </c>
      <c r="E89" s="148" t="s">
        <v>536</v>
      </c>
      <c r="F89" s="149">
        <v>101</v>
      </c>
      <c r="G89" s="148" t="s">
        <v>565</v>
      </c>
      <c r="H89" s="148">
        <v>112</v>
      </c>
      <c r="I89" s="150">
        <v>120</v>
      </c>
      <c r="J89" s="151" t="s">
        <v>588</v>
      </c>
      <c r="K89" s="152">
        <f t="shared" si="32"/>
        <v>11</v>
      </c>
      <c r="L89" s="153">
        <f t="shared" si="33"/>
        <v>0.10891089108910891</v>
      </c>
      <c r="M89" s="148" t="s">
        <v>534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15</v>
      </c>
      <c r="B90" s="146">
        <v>41954</v>
      </c>
      <c r="C90" s="146"/>
      <c r="D90" s="147" t="s">
        <v>589</v>
      </c>
      <c r="E90" s="148" t="s">
        <v>536</v>
      </c>
      <c r="F90" s="149">
        <v>59</v>
      </c>
      <c r="G90" s="148" t="s">
        <v>565</v>
      </c>
      <c r="H90" s="148">
        <v>76</v>
      </c>
      <c r="I90" s="150">
        <v>76</v>
      </c>
      <c r="J90" s="151" t="s">
        <v>566</v>
      </c>
      <c r="K90" s="152">
        <f t="shared" si="32"/>
        <v>17</v>
      </c>
      <c r="L90" s="153">
        <f t="shared" si="33"/>
        <v>0.28813559322033899</v>
      </c>
      <c r="M90" s="148" t="s">
        <v>534</v>
      </c>
      <c r="N90" s="154">
        <v>43032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16</v>
      </c>
      <c r="B91" s="146">
        <v>41954</v>
      </c>
      <c r="C91" s="146"/>
      <c r="D91" s="147" t="s">
        <v>578</v>
      </c>
      <c r="E91" s="148" t="s">
        <v>536</v>
      </c>
      <c r="F91" s="149">
        <v>99</v>
      </c>
      <c r="G91" s="148" t="s">
        <v>565</v>
      </c>
      <c r="H91" s="148">
        <v>120</v>
      </c>
      <c r="I91" s="150">
        <v>120</v>
      </c>
      <c r="J91" s="151" t="s">
        <v>547</v>
      </c>
      <c r="K91" s="152">
        <f t="shared" si="32"/>
        <v>21</v>
      </c>
      <c r="L91" s="153">
        <f t="shared" si="33"/>
        <v>0.21212121212121213</v>
      </c>
      <c r="M91" s="148" t="s">
        <v>534</v>
      </c>
      <c r="N91" s="154">
        <v>41960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17</v>
      </c>
      <c r="B92" s="146">
        <v>41956</v>
      </c>
      <c r="C92" s="146"/>
      <c r="D92" s="147" t="s">
        <v>590</v>
      </c>
      <c r="E92" s="148" t="s">
        <v>536</v>
      </c>
      <c r="F92" s="149">
        <v>22</v>
      </c>
      <c r="G92" s="148" t="s">
        <v>565</v>
      </c>
      <c r="H92" s="148">
        <v>33.549999999999997</v>
      </c>
      <c r="I92" s="150">
        <v>32</v>
      </c>
      <c r="J92" s="151" t="s">
        <v>591</v>
      </c>
      <c r="K92" s="152">
        <f t="shared" si="32"/>
        <v>11.549999999999997</v>
      </c>
      <c r="L92" s="153">
        <f t="shared" si="33"/>
        <v>0.52499999999999991</v>
      </c>
      <c r="M92" s="148" t="s">
        <v>534</v>
      </c>
      <c r="N92" s="154">
        <v>42188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18</v>
      </c>
      <c r="B93" s="146">
        <v>41976</v>
      </c>
      <c r="C93" s="146"/>
      <c r="D93" s="147" t="s">
        <v>592</v>
      </c>
      <c r="E93" s="148" t="s">
        <v>536</v>
      </c>
      <c r="F93" s="149">
        <v>440</v>
      </c>
      <c r="G93" s="148" t="s">
        <v>565</v>
      </c>
      <c r="H93" s="148">
        <v>520</v>
      </c>
      <c r="I93" s="150">
        <v>520</v>
      </c>
      <c r="J93" s="151" t="s">
        <v>593</v>
      </c>
      <c r="K93" s="152">
        <f t="shared" si="32"/>
        <v>80</v>
      </c>
      <c r="L93" s="153">
        <f t="shared" si="33"/>
        <v>0.18181818181818182</v>
      </c>
      <c r="M93" s="148" t="s">
        <v>534</v>
      </c>
      <c r="N93" s="154">
        <v>42208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19</v>
      </c>
      <c r="B94" s="146">
        <v>41976</v>
      </c>
      <c r="C94" s="146"/>
      <c r="D94" s="147" t="s">
        <v>594</v>
      </c>
      <c r="E94" s="148" t="s">
        <v>536</v>
      </c>
      <c r="F94" s="149">
        <v>360</v>
      </c>
      <c r="G94" s="148" t="s">
        <v>565</v>
      </c>
      <c r="H94" s="148">
        <v>427</v>
      </c>
      <c r="I94" s="150">
        <v>425</v>
      </c>
      <c r="J94" s="151" t="s">
        <v>595</v>
      </c>
      <c r="K94" s="152">
        <f t="shared" si="32"/>
        <v>67</v>
      </c>
      <c r="L94" s="153">
        <f t="shared" si="33"/>
        <v>0.18611111111111112</v>
      </c>
      <c r="M94" s="148" t="s">
        <v>534</v>
      </c>
      <c r="N94" s="154">
        <v>42058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20</v>
      </c>
      <c r="B95" s="146">
        <v>42012</v>
      </c>
      <c r="C95" s="146"/>
      <c r="D95" s="147" t="s">
        <v>596</v>
      </c>
      <c r="E95" s="148" t="s">
        <v>536</v>
      </c>
      <c r="F95" s="149">
        <v>360</v>
      </c>
      <c r="G95" s="148" t="s">
        <v>565</v>
      </c>
      <c r="H95" s="148">
        <v>455</v>
      </c>
      <c r="I95" s="150">
        <v>420</v>
      </c>
      <c r="J95" s="151" t="s">
        <v>597</v>
      </c>
      <c r="K95" s="152">
        <f t="shared" si="32"/>
        <v>95</v>
      </c>
      <c r="L95" s="153">
        <f t="shared" si="33"/>
        <v>0.2638888888888889</v>
      </c>
      <c r="M95" s="148" t="s">
        <v>534</v>
      </c>
      <c r="N95" s="154">
        <v>42024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21</v>
      </c>
      <c r="B96" s="146">
        <v>42012</v>
      </c>
      <c r="C96" s="146"/>
      <c r="D96" s="147" t="s">
        <v>598</v>
      </c>
      <c r="E96" s="148" t="s">
        <v>536</v>
      </c>
      <c r="F96" s="149">
        <v>130</v>
      </c>
      <c r="G96" s="148"/>
      <c r="H96" s="148">
        <v>175.5</v>
      </c>
      <c r="I96" s="150">
        <v>165</v>
      </c>
      <c r="J96" s="151" t="s">
        <v>599</v>
      </c>
      <c r="K96" s="152">
        <f t="shared" si="32"/>
        <v>45.5</v>
      </c>
      <c r="L96" s="153">
        <f t="shared" si="33"/>
        <v>0.35</v>
      </c>
      <c r="M96" s="148" t="s">
        <v>534</v>
      </c>
      <c r="N96" s="154">
        <v>43088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22</v>
      </c>
      <c r="B97" s="146">
        <v>42040</v>
      </c>
      <c r="C97" s="146"/>
      <c r="D97" s="147" t="s">
        <v>364</v>
      </c>
      <c r="E97" s="148" t="s">
        <v>564</v>
      </c>
      <c r="F97" s="149">
        <v>98</v>
      </c>
      <c r="G97" s="148"/>
      <c r="H97" s="148">
        <v>120</v>
      </c>
      <c r="I97" s="150">
        <v>120</v>
      </c>
      <c r="J97" s="151" t="s">
        <v>566</v>
      </c>
      <c r="K97" s="152">
        <f t="shared" si="32"/>
        <v>22</v>
      </c>
      <c r="L97" s="153">
        <f t="shared" si="33"/>
        <v>0.22448979591836735</v>
      </c>
      <c r="M97" s="148" t="s">
        <v>534</v>
      </c>
      <c r="N97" s="154">
        <v>42753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23</v>
      </c>
      <c r="B98" s="146">
        <v>42040</v>
      </c>
      <c r="C98" s="146"/>
      <c r="D98" s="147" t="s">
        <v>600</v>
      </c>
      <c r="E98" s="148" t="s">
        <v>564</v>
      </c>
      <c r="F98" s="149">
        <v>196</v>
      </c>
      <c r="G98" s="148"/>
      <c r="H98" s="148">
        <v>262</v>
      </c>
      <c r="I98" s="150">
        <v>255</v>
      </c>
      <c r="J98" s="151" t="s">
        <v>566</v>
      </c>
      <c r="K98" s="152">
        <f t="shared" si="32"/>
        <v>66</v>
      </c>
      <c r="L98" s="153">
        <f t="shared" si="33"/>
        <v>0.33673469387755101</v>
      </c>
      <c r="M98" s="148" t="s">
        <v>534</v>
      </c>
      <c r="N98" s="154">
        <v>42599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5">
        <v>24</v>
      </c>
      <c r="B99" s="156">
        <v>42067</v>
      </c>
      <c r="C99" s="156"/>
      <c r="D99" s="157" t="s">
        <v>363</v>
      </c>
      <c r="E99" s="158" t="s">
        <v>564</v>
      </c>
      <c r="F99" s="159">
        <v>235</v>
      </c>
      <c r="G99" s="159"/>
      <c r="H99" s="160">
        <v>77</v>
      </c>
      <c r="I99" s="160" t="s">
        <v>601</v>
      </c>
      <c r="J99" s="161" t="s">
        <v>602</v>
      </c>
      <c r="K99" s="162">
        <f t="shared" si="32"/>
        <v>-158</v>
      </c>
      <c r="L99" s="163">
        <f t="shared" si="33"/>
        <v>-0.67234042553191486</v>
      </c>
      <c r="M99" s="159" t="s">
        <v>546</v>
      </c>
      <c r="N99" s="156">
        <v>43522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25</v>
      </c>
      <c r="B100" s="146">
        <v>42067</v>
      </c>
      <c r="C100" s="146"/>
      <c r="D100" s="147" t="s">
        <v>603</v>
      </c>
      <c r="E100" s="148" t="s">
        <v>564</v>
      </c>
      <c r="F100" s="149">
        <v>185</v>
      </c>
      <c r="G100" s="148"/>
      <c r="H100" s="148">
        <v>224</v>
      </c>
      <c r="I100" s="150" t="s">
        <v>604</v>
      </c>
      <c r="J100" s="151" t="s">
        <v>566</v>
      </c>
      <c r="K100" s="152">
        <f t="shared" si="32"/>
        <v>39</v>
      </c>
      <c r="L100" s="153">
        <f t="shared" si="33"/>
        <v>0.21081081081081082</v>
      </c>
      <c r="M100" s="148" t="s">
        <v>534</v>
      </c>
      <c r="N100" s="154">
        <v>42647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26</v>
      </c>
      <c r="B101" s="156">
        <v>42090</v>
      </c>
      <c r="C101" s="156"/>
      <c r="D101" s="164" t="s">
        <v>605</v>
      </c>
      <c r="E101" s="159" t="s">
        <v>564</v>
      </c>
      <c r="F101" s="159">
        <v>49.5</v>
      </c>
      <c r="G101" s="160"/>
      <c r="H101" s="160">
        <v>15.85</v>
      </c>
      <c r="I101" s="160">
        <v>67</v>
      </c>
      <c r="J101" s="161" t="s">
        <v>606</v>
      </c>
      <c r="K101" s="160">
        <f t="shared" si="32"/>
        <v>-33.65</v>
      </c>
      <c r="L101" s="165">
        <f t="shared" si="33"/>
        <v>-0.67979797979797973</v>
      </c>
      <c r="M101" s="159" t="s">
        <v>546</v>
      </c>
      <c r="N101" s="166">
        <v>43627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27</v>
      </c>
      <c r="B102" s="146">
        <v>42093</v>
      </c>
      <c r="C102" s="146"/>
      <c r="D102" s="147" t="s">
        <v>607</v>
      </c>
      <c r="E102" s="148" t="s">
        <v>564</v>
      </c>
      <c r="F102" s="149">
        <v>183.5</v>
      </c>
      <c r="G102" s="148"/>
      <c r="H102" s="148">
        <v>219</v>
      </c>
      <c r="I102" s="150">
        <v>218</v>
      </c>
      <c r="J102" s="151" t="s">
        <v>608</v>
      </c>
      <c r="K102" s="152">
        <f t="shared" si="32"/>
        <v>35.5</v>
      </c>
      <c r="L102" s="153">
        <f t="shared" si="33"/>
        <v>0.19346049046321526</v>
      </c>
      <c r="M102" s="148" t="s">
        <v>534</v>
      </c>
      <c r="N102" s="154">
        <v>42103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28</v>
      </c>
      <c r="B103" s="146">
        <v>42114</v>
      </c>
      <c r="C103" s="146"/>
      <c r="D103" s="147" t="s">
        <v>609</v>
      </c>
      <c r="E103" s="148" t="s">
        <v>564</v>
      </c>
      <c r="F103" s="149">
        <f>(227+237)/2</f>
        <v>232</v>
      </c>
      <c r="G103" s="148"/>
      <c r="H103" s="148">
        <v>298</v>
      </c>
      <c r="I103" s="150">
        <v>298</v>
      </c>
      <c r="J103" s="151" t="s">
        <v>566</v>
      </c>
      <c r="K103" s="152">
        <f t="shared" si="32"/>
        <v>66</v>
      </c>
      <c r="L103" s="153">
        <f t="shared" si="33"/>
        <v>0.28448275862068967</v>
      </c>
      <c r="M103" s="148" t="s">
        <v>534</v>
      </c>
      <c r="N103" s="154">
        <v>42823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29</v>
      </c>
      <c r="B104" s="146">
        <v>42128</v>
      </c>
      <c r="C104" s="146"/>
      <c r="D104" s="147" t="s">
        <v>610</v>
      </c>
      <c r="E104" s="148" t="s">
        <v>536</v>
      </c>
      <c r="F104" s="149">
        <v>385</v>
      </c>
      <c r="G104" s="148"/>
      <c r="H104" s="148">
        <f>212.5+331</f>
        <v>543.5</v>
      </c>
      <c r="I104" s="150">
        <v>510</v>
      </c>
      <c r="J104" s="151" t="s">
        <v>611</v>
      </c>
      <c r="K104" s="152">
        <f t="shared" si="32"/>
        <v>158.5</v>
      </c>
      <c r="L104" s="153">
        <f t="shared" si="33"/>
        <v>0.41168831168831171</v>
      </c>
      <c r="M104" s="148" t="s">
        <v>534</v>
      </c>
      <c r="N104" s="154">
        <v>42235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30</v>
      </c>
      <c r="B105" s="146">
        <v>42128</v>
      </c>
      <c r="C105" s="146"/>
      <c r="D105" s="147" t="s">
        <v>612</v>
      </c>
      <c r="E105" s="148" t="s">
        <v>536</v>
      </c>
      <c r="F105" s="149">
        <v>115.5</v>
      </c>
      <c r="G105" s="148"/>
      <c r="H105" s="148">
        <v>146</v>
      </c>
      <c r="I105" s="150">
        <v>142</v>
      </c>
      <c r="J105" s="151" t="s">
        <v>613</v>
      </c>
      <c r="K105" s="152">
        <f t="shared" si="32"/>
        <v>30.5</v>
      </c>
      <c r="L105" s="153">
        <f t="shared" si="33"/>
        <v>0.26406926406926406</v>
      </c>
      <c r="M105" s="148" t="s">
        <v>534</v>
      </c>
      <c r="N105" s="154">
        <v>42202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31</v>
      </c>
      <c r="B106" s="146">
        <v>42151</v>
      </c>
      <c r="C106" s="146"/>
      <c r="D106" s="147" t="s">
        <v>614</v>
      </c>
      <c r="E106" s="148" t="s">
        <v>536</v>
      </c>
      <c r="F106" s="149">
        <v>237.5</v>
      </c>
      <c r="G106" s="148"/>
      <c r="H106" s="148">
        <v>279.5</v>
      </c>
      <c r="I106" s="150">
        <v>278</v>
      </c>
      <c r="J106" s="151" t="s">
        <v>566</v>
      </c>
      <c r="K106" s="152">
        <f t="shared" si="32"/>
        <v>42</v>
      </c>
      <c r="L106" s="153">
        <f t="shared" si="33"/>
        <v>0.17684210526315788</v>
      </c>
      <c r="M106" s="148" t="s">
        <v>534</v>
      </c>
      <c r="N106" s="154">
        <v>42222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32</v>
      </c>
      <c r="B107" s="146">
        <v>42174</v>
      </c>
      <c r="C107" s="146"/>
      <c r="D107" s="147" t="s">
        <v>585</v>
      </c>
      <c r="E107" s="148" t="s">
        <v>564</v>
      </c>
      <c r="F107" s="149">
        <v>340</v>
      </c>
      <c r="G107" s="148"/>
      <c r="H107" s="148">
        <v>448</v>
      </c>
      <c r="I107" s="150">
        <v>448</v>
      </c>
      <c r="J107" s="151" t="s">
        <v>566</v>
      </c>
      <c r="K107" s="152">
        <f t="shared" si="32"/>
        <v>108</v>
      </c>
      <c r="L107" s="153">
        <f t="shared" si="33"/>
        <v>0.31764705882352939</v>
      </c>
      <c r="M107" s="148" t="s">
        <v>534</v>
      </c>
      <c r="N107" s="154">
        <v>43018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33</v>
      </c>
      <c r="B108" s="146">
        <v>42191</v>
      </c>
      <c r="C108" s="146"/>
      <c r="D108" s="147" t="s">
        <v>615</v>
      </c>
      <c r="E108" s="148" t="s">
        <v>564</v>
      </c>
      <c r="F108" s="149">
        <v>390</v>
      </c>
      <c r="G108" s="148"/>
      <c r="H108" s="148">
        <v>460</v>
      </c>
      <c r="I108" s="150">
        <v>460</v>
      </c>
      <c r="J108" s="151" t="s">
        <v>566</v>
      </c>
      <c r="K108" s="152">
        <f t="shared" ref="K108:K128" si="34">H108-F108</f>
        <v>70</v>
      </c>
      <c r="L108" s="153">
        <f t="shared" ref="L108:L128" si="35">K108/F108</f>
        <v>0.17948717948717949</v>
      </c>
      <c r="M108" s="148" t="s">
        <v>534</v>
      </c>
      <c r="N108" s="154">
        <v>42478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5">
        <v>34</v>
      </c>
      <c r="B109" s="156">
        <v>42195</v>
      </c>
      <c r="C109" s="156"/>
      <c r="D109" s="157" t="s">
        <v>616</v>
      </c>
      <c r="E109" s="158" t="s">
        <v>564</v>
      </c>
      <c r="F109" s="159">
        <v>122.5</v>
      </c>
      <c r="G109" s="159"/>
      <c r="H109" s="160">
        <v>61</v>
      </c>
      <c r="I109" s="160">
        <v>172</v>
      </c>
      <c r="J109" s="161" t="s">
        <v>617</v>
      </c>
      <c r="K109" s="162">
        <f t="shared" si="34"/>
        <v>-61.5</v>
      </c>
      <c r="L109" s="163">
        <f t="shared" si="35"/>
        <v>-0.50204081632653064</v>
      </c>
      <c r="M109" s="159" t="s">
        <v>546</v>
      </c>
      <c r="N109" s="156">
        <v>43333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35</v>
      </c>
      <c r="B110" s="146">
        <v>42219</v>
      </c>
      <c r="C110" s="146"/>
      <c r="D110" s="147" t="s">
        <v>618</v>
      </c>
      <c r="E110" s="148" t="s">
        <v>564</v>
      </c>
      <c r="F110" s="149">
        <v>297.5</v>
      </c>
      <c r="G110" s="148"/>
      <c r="H110" s="148">
        <v>350</v>
      </c>
      <c r="I110" s="150">
        <v>360</v>
      </c>
      <c r="J110" s="151" t="s">
        <v>619</v>
      </c>
      <c r="K110" s="152">
        <f t="shared" si="34"/>
        <v>52.5</v>
      </c>
      <c r="L110" s="153">
        <f t="shared" si="35"/>
        <v>0.17647058823529413</v>
      </c>
      <c r="M110" s="148" t="s">
        <v>534</v>
      </c>
      <c r="N110" s="154">
        <v>42232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36</v>
      </c>
      <c r="B111" s="146">
        <v>42219</v>
      </c>
      <c r="C111" s="146"/>
      <c r="D111" s="147" t="s">
        <v>620</v>
      </c>
      <c r="E111" s="148" t="s">
        <v>564</v>
      </c>
      <c r="F111" s="149">
        <v>115.5</v>
      </c>
      <c r="G111" s="148"/>
      <c r="H111" s="148">
        <v>149</v>
      </c>
      <c r="I111" s="150">
        <v>140</v>
      </c>
      <c r="J111" s="151" t="s">
        <v>621</v>
      </c>
      <c r="K111" s="152">
        <f t="shared" si="34"/>
        <v>33.5</v>
      </c>
      <c r="L111" s="153">
        <f t="shared" si="35"/>
        <v>0.29004329004329005</v>
      </c>
      <c r="M111" s="148" t="s">
        <v>534</v>
      </c>
      <c r="N111" s="154">
        <v>42740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37</v>
      </c>
      <c r="B112" s="146">
        <v>42251</v>
      </c>
      <c r="C112" s="146"/>
      <c r="D112" s="147" t="s">
        <v>614</v>
      </c>
      <c r="E112" s="148" t="s">
        <v>564</v>
      </c>
      <c r="F112" s="149">
        <v>226</v>
      </c>
      <c r="G112" s="148"/>
      <c r="H112" s="148">
        <v>292</v>
      </c>
      <c r="I112" s="150">
        <v>292</v>
      </c>
      <c r="J112" s="151" t="s">
        <v>622</v>
      </c>
      <c r="K112" s="152">
        <f t="shared" si="34"/>
        <v>66</v>
      </c>
      <c r="L112" s="153">
        <f t="shared" si="35"/>
        <v>0.29203539823008851</v>
      </c>
      <c r="M112" s="148" t="s">
        <v>534</v>
      </c>
      <c r="N112" s="154">
        <v>42286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38</v>
      </c>
      <c r="B113" s="146">
        <v>42254</v>
      </c>
      <c r="C113" s="146"/>
      <c r="D113" s="147" t="s">
        <v>609</v>
      </c>
      <c r="E113" s="148" t="s">
        <v>564</v>
      </c>
      <c r="F113" s="149">
        <v>232.5</v>
      </c>
      <c r="G113" s="148"/>
      <c r="H113" s="148">
        <v>312.5</v>
      </c>
      <c r="I113" s="150">
        <v>310</v>
      </c>
      <c r="J113" s="151" t="s">
        <v>566</v>
      </c>
      <c r="K113" s="152">
        <f t="shared" si="34"/>
        <v>80</v>
      </c>
      <c r="L113" s="153">
        <f t="shared" si="35"/>
        <v>0.34408602150537637</v>
      </c>
      <c r="M113" s="148" t="s">
        <v>534</v>
      </c>
      <c r="N113" s="154">
        <v>42823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39</v>
      </c>
      <c r="B114" s="146">
        <v>42268</v>
      </c>
      <c r="C114" s="146"/>
      <c r="D114" s="147" t="s">
        <v>623</v>
      </c>
      <c r="E114" s="148" t="s">
        <v>564</v>
      </c>
      <c r="F114" s="149">
        <v>196.5</v>
      </c>
      <c r="G114" s="148"/>
      <c r="H114" s="148">
        <v>238</v>
      </c>
      <c r="I114" s="150">
        <v>238</v>
      </c>
      <c r="J114" s="151" t="s">
        <v>622</v>
      </c>
      <c r="K114" s="152">
        <f t="shared" si="34"/>
        <v>41.5</v>
      </c>
      <c r="L114" s="153">
        <f t="shared" si="35"/>
        <v>0.21119592875318066</v>
      </c>
      <c r="M114" s="148" t="s">
        <v>534</v>
      </c>
      <c r="N114" s="154">
        <v>42291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40</v>
      </c>
      <c r="B115" s="146">
        <v>42271</v>
      </c>
      <c r="C115" s="146"/>
      <c r="D115" s="147" t="s">
        <v>563</v>
      </c>
      <c r="E115" s="148" t="s">
        <v>564</v>
      </c>
      <c r="F115" s="149">
        <v>65</v>
      </c>
      <c r="G115" s="148"/>
      <c r="H115" s="148">
        <v>82</v>
      </c>
      <c r="I115" s="150">
        <v>82</v>
      </c>
      <c r="J115" s="151" t="s">
        <v>622</v>
      </c>
      <c r="K115" s="152">
        <f t="shared" si="34"/>
        <v>17</v>
      </c>
      <c r="L115" s="153">
        <f t="shared" si="35"/>
        <v>0.26153846153846155</v>
      </c>
      <c r="M115" s="148" t="s">
        <v>534</v>
      </c>
      <c r="N115" s="154">
        <v>42578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41</v>
      </c>
      <c r="B116" s="146">
        <v>42291</v>
      </c>
      <c r="C116" s="146"/>
      <c r="D116" s="147" t="s">
        <v>624</v>
      </c>
      <c r="E116" s="148" t="s">
        <v>564</v>
      </c>
      <c r="F116" s="149">
        <v>144</v>
      </c>
      <c r="G116" s="148"/>
      <c r="H116" s="148">
        <v>182.5</v>
      </c>
      <c r="I116" s="150">
        <v>181</v>
      </c>
      <c r="J116" s="151" t="s">
        <v>622</v>
      </c>
      <c r="K116" s="152">
        <f t="shared" si="34"/>
        <v>38.5</v>
      </c>
      <c r="L116" s="153">
        <f t="shared" si="35"/>
        <v>0.2673611111111111</v>
      </c>
      <c r="M116" s="148" t="s">
        <v>534</v>
      </c>
      <c r="N116" s="154">
        <v>42817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42</v>
      </c>
      <c r="B117" s="146">
        <v>42291</v>
      </c>
      <c r="C117" s="146"/>
      <c r="D117" s="147" t="s">
        <v>625</v>
      </c>
      <c r="E117" s="148" t="s">
        <v>564</v>
      </c>
      <c r="F117" s="149">
        <v>264</v>
      </c>
      <c r="G117" s="148"/>
      <c r="H117" s="148">
        <v>311</v>
      </c>
      <c r="I117" s="150">
        <v>311</v>
      </c>
      <c r="J117" s="151" t="s">
        <v>622</v>
      </c>
      <c r="K117" s="152">
        <f t="shared" si="34"/>
        <v>47</v>
      </c>
      <c r="L117" s="153">
        <f t="shared" si="35"/>
        <v>0.17803030303030304</v>
      </c>
      <c r="M117" s="148" t="s">
        <v>534</v>
      </c>
      <c r="N117" s="154">
        <v>42604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43</v>
      </c>
      <c r="B118" s="146">
        <v>42318</v>
      </c>
      <c r="C118" s="146"/>
      <c r="D118" s="147" t="s">
        <v>626</v>
      </c>
      <c r="E118" s="148" t="s">
        <v>536</v>
      </c>
      <c r="F118" s="149">
        <v>549.5</v>
      </c>
      <c r="G118" s="148"/>
      <c r="H118" s="148">
        <v>630</v>
      </c>
      <c r="I118" s="150">
        <v>630</v>
      </c>
      <c r="J118" s="151" t="s">
        <v>622</v>
      </c>
      <c r="K118" s="152">
        <f t="shared" si="34"/>
        <v>80.5</v>
      </c>
      <c r="L118" s="153">
        <f t="shared" si="35"/>
        <v>0.1464968152866242</v>
      </c>
      <c r="M118" s="148" t="s">
        <v>534</v>
      </c>
      <c r="N118" s="154">
        <v>42419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44</v>
      </c>
      <c r="B119" s="146">
        <v>42342</v>
      </c>
      <c r="C119" s="146"/>
      <c r="D119" s="147" t="s">
        <v>627</v>
      </c>
      <c r="E119" s="148" t="s">
        <v>564</v>
      </c>
      <c r="F119" s="149">
        <v>1027.5</v>
      </c>
      <c r="G119" s="148"/>
      <c r="H119" s="148">
        <v>1315</v>
      </c>
      <c r="I119" s="150">
        <v>1250</v>
      </c>
      <c r="J119" s="151" t="s">
        <v>622</v>
      </c>
      <c r="K119" s="152">
        <f t="shared" si="34"/>
        <v>287.5</v>
      </c>
      <c r="L119" s="153">
        <f t="shared" si="35"/>
        <v>0.27980535279805352</v>
      </c>
      <c r="M119" s="148" t="s">
        <v>534</v>
      </c>
      <c r="N119" s="154">
        <v>43244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45</v>
      </c>
      <c r="B120" s="146">
        <v>42367</v>
      </c>
      <c r="C120" s="146"/>
      <c r="D120" s="147" t="s">
        <v>628</v>
      </c>
      <c r="E120" s="148" t="s">
        <v>564</v>
      </c>
      <c r="F120" s="149">
        <v>465</v>
      </c>
      <c r="G120" s="148"/>
      <c r="H120" s="148">
        <v>540</v>
      </c>
      <c r="I120" s="150">
        <v>540</v>
      </c>
      <c r="J120" s="151" t="s">
        <v>622</v>
      </c>
      <c r="K120" s="152">
        <f t="shared" si="34"/>
        <v>75</v>
      </c>
      <c r="L120" s="153">
        <f t="shared" si="35"/>
        <v>0.16129032258064516</v>
      </c>
      <c r="M120" s="148" t="s">
        <v>534</v>
      </c>
      <c r="N120" s="154">
        <v>42530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46</v>
      </c>
      <c r="B121" s="146">
        <v>42380</v>
      </c>
      <c r="C121" s="146"/>
      <c r="D121" s="147" t="s">
        <v>364</v>
      </c>
      <c r="E121" s="148" t="s">
        <v>536</v>
      </c>
      <c r="F121" s="149">
        <v>81</v>
      </c>
      <c r="G121" s="148"/>
      <c r="H121" s="148">
        <v>110</v>
      </c>
      <c r="I121" s="150">
        <v>110</v>
      </c>
      <c r="J121" s="151" t="s">
        <v>622</v>
      </c>
      <c r="K121" s="152">
        <f t="shared" si="34"/>
        <v>29</v>
      </c>
      <c r="L121" s="153">
        <f t="shared" si="35"/>
        <v>0.35802469135802467</v>
      </c>
      <c r="M121" s="148" t="s">
        <v>534</v>
      </c>
      <c r="N121" s="154">
        <v>42745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47</v>
      </c>
      <c r="B122" s="146">
        <v>42382</v>
      </c>
      <c r="C122" s="146"/>
      <c r="D122" s="147" t="s">
        <v>629</v>
      </c>
      <c r="E122" s="148" t="s">
        <v>536</v>
      </c>
      <c r="F122" s="149">
        <v>417.5</v>
      </c>
      <c r="G122" s="148"/>
      <c r="H122" s="148">
        <v>547</v>
      </c>
      <c r="I122" s="150">
        <v>535</v>
      </c>
      <c r="J122" s="151" t="s">
        <v>622</v>
      </c>
      <c r="K122" s="152">
        <f t="shared" si="34"/>
        <v>129.5</v>
      </c>
      <c r="L122" s="153">
        <f t="shared" si="35"/>
        <v>0.31017964071856285</v>
      </c>
      <c r="M122" s="148" t="s">
        <v>534</v>
      </c>
      <c r="N122" s="154">
        <v>42578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48</v>
      </c>
      <c r="B123" s="146">
        <v>42408</v>
      </c>
      <c r="C123" s="146"/>
      <c r="D123" s="147" t="s">
        <v>630</v>
      </c>
      <c r="E123" s="148" t="s">
        <v>564</v>
      </c>
      <c r="F123" s="149">
        <v>650</v>
      </c>
      <c r="G123" s="148"/>
      <c r="H123" s="148">
        <v>800</v>
      </c>
      <c r="I123" s="150">
        <v>800</v>
      </c>
      <c r="J123" s="151" t="s">
        <v>622</v>
      </c>
      <c r="K123" s="152">
        <f t="shared" si="34"/>
        <v>150</v>
      </c>
      <c r="L123" s="153">
        <f t="shared" si="35"/>
        <v>0.23076923076923078</v>
      </c>
      <c r="M123" s="148" t="s">
        <v>534</v>
      </c>
      <c r="N123" s="154">
        <v>43154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49</v>
      </c>
      <c r="B124" s="146">
        <v>42433</v>
      </c>
      <c r="C124" s="146"/>
      <c r="D124" s="147" t="s">
        <v>205</v>
      </c>
      <c r="E124" s="148" t="s">
        <v>564</v>
      </c>
      <c r="F124" s="149">
        <v>437.5</v>
      </c>
      <c r="G124" s="148"/>
      <c r="H124" s="148">
        <v>504.5</v>
      </c>
      <c r="I124" s="150">
        <v>522</v>
      </c>
      <c r="J124" s="151" t="s">
        <v>631</v>
      </c>
      <c r="K124" s="152">
        <f t="shared" si="34"/>
        <v>67</v>
      </c>
      <c r="L124" s="153">
        <f t="shared" si="35"/>
        <v>0.15314285714285714</v>
      </c>
      <c r="M124" s="148" t="s">
        <v>534</v>
      </c>
      <c r="N124" s="154">
        <v>42480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50</v>
      </c>
      <c r="B125" s="146">
        <v>42438</v>
      </c>
      <c r="C125" s="146"/>
      <c r="D125" s="147" t="s">
        <v>632</v>
      </c>
      <c r="E125" s="148" t="s">
        <v>564</v>
      </c>
      <c r="F125" s="149">
        <v>189.5</v>
      </c>
      <c r="G125" s="148"/>
      <c r="H125" s="148">
        <v>218</v>
      </c>
      <c r="I125" s="150">
        <v>218</v>
      </c>
      <c r="J125" s="151" t="s">
        <v>622</v>
      </c>
      <c r="K125" s="152">
        <f t="shared" si="34"/>
        <v>28.5</v>
      </c>
      <c r="L125" s="153">
        <f t="shared" si="35"/>
        <v>0.15039577836411611</v>
      </c>
      <c r="M125" s="148" t="s">
        <v>534</v>
      </c>
      <c r="N125" s="154">
        <v>43034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5">
        <v>51</v>
      </c>
      <c r="B126" s="156">
        <v>42471</v>
      </c>
      <c r="C126" s="156"/>
      <c r="D126" s="164" t="s">
        <v>633</v>
      </c>
      <c r="E126" s="159" t="s">
        <v>564</v>
      </c>
      <c r="F126" s="159">
        <v>36.5</v>
      </c>
      <c r="G126" s="160"/>
      <c r="H126" s="160">
        <v>15.85</v>
      </c>
      <c r="I126" s="160">
        <v>60</v>
      </c>
      <c r="J126" s="161" t="s">
        <v>634</v>
      </c>
      <c r="K126" s="162">
        <f t="shared" si="34"/>
        <v>-20.65</v>
      </c>
      <c r="L126" s="163">
        <f t="shared" si="35"/>
        <v>-0.5657534246575342</v>
      </c>
      <c r="M126" s="159" t="s">
        <v>546</v>
      </c>
      <c r="N126" s="167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52</v>
      </c>
      <c r="B127" s="146">
        <v>42472</v>
      </c>
      <c r="C127" s="146"/>
      <c r="D127" s="147" t="s">
        <v>635</v>
      </c>
      <c r="E127" s="148" t="s">
        <v>564</v>
      </c>
      <c r="F127" s="149">
        <v>93</v>
      </c>
      <c r="G127" s="148"/>
      <c r="H127" s="148">
        <v>149</v>
      </c>
      <c r="I127" s="150">
        <v>140</v>
      </c>
      <c r="J127" s="151" t="s">
        <v>636</v>
      </c>
      <c r="K127" s="152">
        <f t="shared" si="34"/>
        <v>56</v>
      </c>
      <c r="L127" s="153">
        <f t="shared" si="35"/>
        <v>0.60215053763440862</v>
      </c>
      <c r="M127" s="148" t="s">
        <v>534</v>
      </c>
      <c r="N127" s="154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53</v>
      </c>
      <c r="B128" s="146">
        <v>42472</v>
      </c>
      <c r="C128" s="146"/>
      <c r="D128" s="147" t="s">
        <v>637</v>
      </c>
      <c r="E128" s="148" t="s">
        <v>564</v>
      </c>
      <c r="F128" s="149">
        <v>130</v>
      </c>
      <c r="G128" s="148"/>
      <c r="H128" s="148">
        <v>150</v>
      </c>
      <c r="I128" s="150" t="s">
        <v>638</v>
      </c>
      <c r="J128" s="151" t="s">
        <v>622</v>
      </c>
      <c r="K128" s="152">
        <f t="shared" si="34"/>
        <v>20</v>
      </c>
      <c r="L128" s="153">
        <f t="shared" si="35"/>
        <v>0.15384615384615385</v>
      </c>
      <c r="M128" s="148" t="s">
        <v>534</v>
      </c>
      <c r="N128" s="154">
        <v>42564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54</v>
      </c>
      <c r="B129" s="146">
        <v>42473</v>
      </c>
      <c r="C129" s="146"/>
      <c r="D129" s="147" t="s">
        <v>639</v>
      </c>
      <c r="E129" s="148" t="s">
        <v>564</v>
      </c>
      <c r="F129" s="149">
        <v>196</v>
      </c>
      <c r="G129" s="148"/>
      <c r="H129" s="148">
        <v>299</v>
      </c>
      <c r="I129" s="150">
        <v>299</v>
      </c>
      <c r="J129" s="151" t="s">
        <v>622</v>
      </c>
      <c r="K129" s="152">
        <v>103</v>
      </c>
      <c r="L129" s="153">
        <v>0.52551020408163296</v>
      </c>
      <c r="M129" s="148" t="s">
        <v>534</v>
      </c>
      <c r="N129" s="154">
        <v>42620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55</v>
      </c>
      <c r="B130" s="146">
        <v>42473</v>
      </c>
      <c r="C130" s="146"/>
      <c r="D130" s="147" t="s">
        <v>640</v>
      </c>
      <c r="E130" s="148" t="s">
        <v>564</v>
      </c>
      <c r="F130" s="149">
        <v>88</v>
      </c>
      <c r="G130" s="148"/>
      <c r="H130" s="148">
        <v>103</v>
      </c>
      <c r="I130" s="150">
        <v>103</v>
      </c>
      <c r="J130" s="151" t="s">
        <v>622</v>
      </c>
      <c r="K130" s="152">
        <v>15</v>
      </c>
      <c r="L130" s="153">
        <v>0.170454545454545</v>
      </c>
      <c r="M130" s="148" t="s">
        <v>534</v>
      </c>
      <c r="N130" s="154">
        <v>42530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56</v>
      </c>
      <c r="B131" s="146">
        <v>42492</v>
      </c>
      <c r="C131" s="146"/>
      <c r="D131" s="147" t="s">
        <v>641</v>
      </c>
      <c r="E131" s="148" t="s">
        <v>564</v>
      </c>
      <c r="F131" s="149">
        <v>127.5</v>
      </c>
      <c r="G131" s="148"/>
      <c r="H131" s="148">
        <v>148</v>
      </c>
      <c r="I131" s="150" t="s">
        <v>642</v>
      </c>
      <c r="J131" s="151" t="s">
        <v>622</v>
      </c>
      <c r="K131" s="152">
        <f>H131-F131</f>
        <v>20.5</v>
      </c>
      <c r="L131" s="153">
        <f>K131/F131</f>
        <v>0.16078431372549021</v>
      </c>
      <c r="M131" s="148" t="s">
        <v>534</v>
      </c>
      <c r="N131" s="154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57</v>
      </c>
      <c r="B132" s="146">
        <v>42493</v>
      </c>
      <c r="C132" s="146"/>
      <c r="D132" s="147" t="s">
        <v>643</v>
      </c>
      <c r="E132" s="148" t="s">
        <v>564</v>
      </c>
      <c r="F132" s="149">
        <v>675</v>
      </c>
      <c r="G132" s="148"/>
      <c r="H132" s="148">
        <v>815</v>
      </c>
      <c r="I132" s="150" t="s">
        <v>644</v>
      </c>
      <c r="J132" s="151" t="s">
        <v>622</v>
      </c>
      <c r="K132" s="152">
        <f>H132-F132</f>
        <v>140</v>
      </c>
      <c r="L132" s="153">
        <f>K132/F132</f>
        <v>0.2074074074074074</v>
      </c>
      <c r="M132" s="148" t="s">
        <v>534</v>
      </c>
      <c r="N132" s="154">
        <v>43154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58</v>
      </c>
      <c r="B133" s="156">
        <v>42522</v>
      </c>
      <c r="C133" s="156"/>
      <c r="D133" s="157" t="s">
        <v>645</v>
      </c>
      <c r="E133" s="158" t="s">
        <v>564</v>
      </c>
      <c r="F133" s="159">
        <v>500</v>
      </c>
      <c r="G133" s="159"/>
      <c r="H133" s="160">
        <v>232.5</v>
      </c>
      <c r="I133" s="160" t="s">
        <v>646</v>
      </c>
      <c r="J133" s="161" t="s">
        <v>647</v>
      </c>
      <c r="K133" s="162">
        <f>H133-F133</f>
        <v>-267.5</v>
      </c>
      <c r="L133" s="163">
        <f>K133/F133</f>
        <v>-0.53500000000000003</v>
      </c>
      <c r="M133" s="159" t="s">
        <v>546</v>
      </c>
      <c r="N133" s="156">
        <v>43735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59</v>
      </c>
      <c r="B134" s="146">
        <v>42527</v>
      </c>
      <c r="C134" s="146"/>
      <c r="D134" s="147" t="s">
        <v>492</v>
      </c>
      <c r="E134" s="148" t="s">
        <v>564</v>
      </c>
      <c r="F134" s="149">
        <v>110</v>
      </c>
      <c r="G134" s="148"/>
      <c r="H134" s="148">
        <v>126.5</v>
      </c>
      <c r="I134" s="150">
        <v>125</v>
      </c>
      <c r="J134" s="151" t="s">
        <v>573</v>
      </c>
      <c r="K134" s="152">
        <f>H134-F134</f>
        <v>16.5</v>
      </c>
      <c r="L134" s="153">
        <f>K134/F134</f>
        <v>0.15</v>
      </c>
      <c r="M134" s="148" t="s">
        <v>534</v>
      </c>
      <c r="N134" s="154">
        <v>42552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60</v>
      </c>
      <c r="B135" s="146">
        <v>42538</v>
      </c>
      <c r="C135" s="146"/>
      <c r="D135" s="147" t="s">
        <v>648</v>
      </c>
      <c r="E135" s="148" t="s">
        <v>564</v>
      </c>
      <c r="F135" s="149">
        <v>44</v>
      </c>
      <c r="G135" s="148"/>
      <c r="H135" s="148">
        <v>69.5</v>
      </c>
      <c r="I135" s="150">
        <v>69.5</v>
      </c>
      <c r="J135" s="151" t="s">
        <v>649</v>
      </c>
      <c r="K135" s="152">
        <f>H135-F135</f>
        <v>25.5</v>
      </c>
      <c r="L135" s="153">
        <f>K135/F135</f>
        <v>0.57954545454545459</v>
      </c>
      <c r="M135" s="148" t="s">
        <v>534</v>
      </c>
      <c r="N135" s="154">
        <v>42977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61</v>
      </c>
      <c r="B136" s="146">
        <v>42549</v>
      </c>
      <c r="C136" s="146"/>
      <c r="D136" s="147" t="s">
        <v>650</v>
      </c>
      <c r="E136" s="148" t="s">
        <v>564</v>
      </c>
      <c r="F136" s="149">
        <v>262.5</v>
      </c>
      <c r="G136" s="148"/>
      <c r="H136" s="148">
        <v>340</v>
      </c>
      <c r="I136" s="150">
        <v>333</v>
      </c>
      <c r="J136" s="151" t="s">
        <v>651</v>
      </c>
      <c r="K136" s="152">
        <v>77.5</v>
      </c>
      <c r="L136" s="153">
        <v>0.29523809523809502</v>
      </c>
      <c r="M136" s="148" t="s">
        <v>534</v>
      </c>
      <c r="N136" s="154">
        <v>43017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62</v>
      </c>
      <c r="B137" s="146">
        <v>42549</v>
      </c>
      <c r="C137" s="146"/>
      <c r="D137" s="147" t="s">
        <v>652</v>
      </c>
      <c r="E137" s="148" t="s">
        <v>564</v>
      </c>
      <c r="F137" s="149">
        <v>840</v>
      </c>
      <c r="G137" s="148"/>
      <c r="H137" s="148">
        <v>1230</v>
      </c>
      <c r="I137" s="150">
        <v>1230</v>
      </c>
      <c r="J137" s="151" t="s">
        <v>622</v>
      </c>
      <c r="K137" s="152">
        <v>390</v>
      </c>
      <c r="L137" s="153">
        <v>0.46428571428571402</v>
      </c>
      <c r="M137" s="148" t="s">
        <v>534</v>
      </c>
      <c r="N137" s="154">
        <v>42649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8">
        <v>63</v>
      </c>
      <c r="B138" s="169">
        <v>42556</v>
      </c>
      <c r="C138" s="169"/>
      <c r="D138" s="170" t="s">
        <v>653</v>
      </c>
      <c r="E138" s="171" t="s">
        <v>564</v>
      </c>
      <c r="F138" s="171">
        <v>395</v>
      </c>
      <c r="G138" s="172"/>
      <c r="H138" s="172">
        <f>(468.5+342.5)/2</f>
        <v>405.5</v>
      </c>
      <c r="I138" s="172">
        <v>510</v>
      </c>
      <c r="J138" s="173" t="s">
        <v>654</v>
      </c>
      <c r="K138" s="174">
        <f t="shared" ref="K138:K144" si="36">H138-F138</f>
        <v>10.5</v>
      </c>
      <c r="L138" s="175">
        <f t="shared" ref="L138:L144" si="37">K138/F138</f>
        <v>2.6582278481012658E-2</v>
      </c>
      <c r="M138" s="171" t="s">
        <v>655</v>
      </c>
      <c r="N138" s="169">
        <v>43606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64</v>
      </c>
      <c r="B139" s="156">
        <v>42584</v>
      </c>
      <c r="C139" s="156"/>
      <c r="D139" s="157" t="s">
        <v>656</v>
      </c>
      <c r="E139" s="158" t="s">
        <v>536</v>
      </c>
      <c r="F139" s="159">
        <f>169.5-12.8</f>
        <v>156.69999999999999</v>
      </c>
      <c r="G139" s="159"/>
      <c r="H139" s="160">
        <v>77</v>
      </c>
      <c r="I139" s="160" t="s">
        <v>657</v>
      </c>
      <c r="J139" s="161" t="s">
        <v>658</v>
      </c>
      <c r="K139" s="162">
        <f t="shared" si="36"/>
        <v>-79.699999999999989</v>
      </c>
      <c r="L139" s="163">
        <f t="shared" si="37"/>
        <v>-0.50861518825781749</v>
      </c>
      <c r="M139" s="159" t="s">
        <v>546</v>
      </c>
      <c r="N139" s="156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5">
        <v>65</v>
      </c>
      <c r="B140" s="156">
        <v>42586</v>
      </c>
      <c r="C140" s="156"/>
      <c r="D140" s="157" t="s">
        <v>659</v>
      </c>
      <c r="E140" s="158" t="s">
        <v>564</v>
      </c>
      <c r="F140" s="159">
        <v>400</v>
      </c>
      <c r="G140" s="159"/>
      <c r="H140" s="160">
        <v>305</v>
      </c>
      <c r="I140" s="160">
        <v>475</v>
      </c>
      <c r="J140" s="161" t="s">
        <v>660</v>
      </c>
      <c r="K140" s="162">
        <f t="shared" si="36"/>
        <v>-95</v>
      </c>
      <c r="L140" s="163">
        <f t="shared" si="37"/>
        <v>-0.23749999999999999</v>
      </c>
      <c r="M140" s="159" t="s">
        <v>546</v>
      </c>
      <c r="N140" s="156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66</v>
      </c>
      <c r="B141" s="146">
        <v>42593</v>
      </c>
      <c r="C141" s="146"/>
      <c r="D141" s="147" t="s">
        <v>661</v>
      </c>
      <c r="E141" s="148" t="s">
        <v>564</v>
      </c>
      <c r="F141" s="149">
        <v>86.5</v>
      </c>
      <c r="G141" s="148"/>
      <c r="H141" s="148">
        <v>130</v>
      </c>
      <c r="I141" s="150">
        <v>130</v>
      </c>
      <c r="J141" s="151" t="s">
        <v>662</v>
      </c>
      <c r="K141" s="152">
        <f t="shared" si="36"/>
        <v>43.5</v>
      </c>
      <c r="L141" s="153">
        <f t="shared" si="37"/>
        <v>0.50289017341040465</v>
      </c>
      <c r="M141" s="148" t="s">
        <v>534</v>
      </c>
      <c r="N141" s="154">
        <v>43091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67</v>
      </c>
      <c r="B142" s="156">
        <v>42600</v>
      </c>
      <c r="C142" s="156"/>
      <c r="D142" s="157" t="s">
        <v>109</v>
      </c>
      <c r="E142" s="158" t="s">
        <v>564</v>
      </c>
      <c r="F142" s="159">
        <v>133.5</v>
      </c>
      <c r="G142" s="159"/>
      <c r="H142" s="160">
        <v>126.5</v>
      </c>
      <c r="I142" s="160">
        <v>178</v>
      </c>
      <c r="J142" s="161" t="s">
        <v>663</v>
      </c>
      <c r="K142" s="162">
        <f t="shared" si="36"/>
        <v>-7</v>
      </c>
      <c r="L142" s="163">
        <f t="shared" si="37"/>
        <v>-5.2434456928838954E-2</v>
      </c>
      <c r="M142" s="159" t="s">
        <v>546</v>
      </c>
      <c r="N142" s="156">
        <v>42615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68</v>
      </c>
      <c r="B143" s="146">
        <v>42613</v>
      </c>
      <c r="C143" s="146"/>
      <c r="D143" s="147" t="s">
        <v>664</v>
      </c>
      <c r="E143" s="148" t="s">
        <v>564</v>
      </c>
      <c r="F143" s="149">
        <v>560</v>
      </c>
      <c r="G143" s="148"/>
      <c r="H143" s="148">
        <v>725</v>
      </c>
      <c r="I143" s="150">
        <v>725</v>
      </c>
      <c r="J143" s="151" t="s">
        <v>566</v>
      </c>
      <c r="K143" s="152">
        <f t="shared" si="36"/>
        <v>165</v>
      </c>
      <c r="L143" s="153">
        <f t="shared" si="37"/>
        <v>0.29464285714285715</v>
      </c>
      <c r="M143" s="148" t="s">
        <v>534</v>
      </c>
      <c r="N143" s="154">
        <v>42456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69</v>
      </c>
      <c r="B144" s="146">
        <v>42614</v>
      </c>
      <c r="C144" s="146"/>
      <c r="D144" s="147" t="s">
        <v>665</v>
      </c>
      <c r="E144" s="148" t="s">
        <v>564</v>
      </c>
      <c r="F144" s="149">
        <v>160.5</v>
      </c>
      <c r="G144" s="148"/>
      <c r="H144" s="148">
        <v>210</v>
      </c>
      <c r="I144" s="150">
        <v>210</v>
      </c>
      <c r="J144" s="151" t="s">
        <v>566</v>
      </c>
      <c r="K144" s="152">
        <f t="shared" si="36"/>
        <v>49.5</v>
      </c>
      <c r="L144" s="153">
        <f t="shared" si="37"/>
        <v>0.30841121495327101</v>
      </c>
      <c r="M144" s="148" t="s">
        <v>534</v>
      </c>
      <c r="N144" s="154">
        <v>42871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70</v>
      </c>
      <c r="B145" s="146">
        <v>42646</v>
      </c>
      <c r="C145" s="146"/>
      <c r="D145" s="147" t="s">
        <v>377</v>
      </c>
      <c r="E145" s="148" t="s">
        <v>564</v>
      </c>
      <c r="F145" s="149">
        <v>430</v>
      </c>
      <c r="G145" s="148"/>
      <c r="H145" s="148">
        <v>596</v>
      </c>
      <c r="I145" s="150">
        <v>575</v>
      </c>
      <c r="J145" s="151" t="s">
        <v>666</v>
      </c>
      <c r="K145" s="152">
        <v>166</v>
      </c>
      <c r="L145" s="153">
        <v>0.38604651162790699</v>
      </c>
      <c r="M145" s="148" t="s">
        <v>534</v>
      </c>
      <c r="N145" s="154">
        <v>42769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71</v>
      </c>
      <c r="B146" s="146">
        <v>42657</v>
      </c>
      <c r="C146" s="146"/>
      <c r="D146" s="147" t="s">
        <v>667</v>
      </c>
      <c r="E146" s="148" t="s">
        <v>564</v>
      </c>
      <c r="F146" s="149">
        <v>280</v>
      </c>
      <c r="G146" s="148"/>
      <c r="H146" s="148">
        <v>345</v>
      </c>
      <c r="I146" s="150">
        <v>345</v>
      </c>
      <c r="J146" s="151" t="s">
        <v>566</v>
      </c>
      <c r="K146" s="152">
        <f t="shared" ref="K146:K151" si="38">H146-F146</f>
        <v>65</v>
      </c>
      <c r="L146" s="153">
        <f>K146/F146</f>
        <v>0.23214285714285715</v>
      </c>
      <c r="M146" s="148" t="s">
        <v>534</v>
      </c>
      <c r="N146" s="154">
        <v>42814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72</v>
      </c>
      <c r="B147" s="146">
        <v>42657</v>
      </c>
      <c r="C147" s="146"/>
      <c r="D147" s="147" t="s">
        <v>668</v>
      </c>
      <c r="E147" s="148" t="s">
        <v>564</v>
      </c>
      <c r="F147" s="149">
        <v>245</v>
      </c>
      <c r="G147" s="148"/>
      <c r="H147" s="148">
        <v>325.5</v>
      </c>
      <c r="I147" s="150">
        <v>330</v>
      </c>
      <c r="J147" s="151" t="s">
        <v>669</v>
      </c>
      <c r="K147" s="152">
        <f t="shared" si="38"/>
        <v>80.5</v>
      </c>
      <c r="L147" s="153">
        <f>K147/F147</f>
        <v>0.32857142857142857</v>
      </c>
      <c r="M147" s="148" t="s">
        <v>534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73</v>
      </c>
      <c r="B148" s="146">
        <v>42660</v>
      </c>
      <c r="C148" s="146"/>
      <c r="D148" s="147" t="s">
        <v>333</v>
      </c>
      <c r="E148" s="148" t="s">
        <v>564</v>
      </c>
      <c r="F148" s="149">
        <v>125</v>
      </c>
      <c r="G148" s="148"/>
      <c r="H148" s="148">
        <v>160</v>
      </c>
      <c r="I148" s="150">
        <v>160</v>
      </c>
      <c r="J148" s="151" t="s">
        <v>622</v>
      </c>
      <c r="K148" s="152">
        <f t="shared" si="38"/>
        <v>35</v>
      </c>
      <c r="L148" s="153">
        <v>0.28000000000000003</v>
      </c>
      <c r="M148" s="148" t="s">
        <v>534</v>
      </c>
      <c r="N148" s="154">
        <v>42803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74</v>
      </c>
      <c r="B149" s="146">
        <v>42660</v>
      </c>
      <c r="C149" s="146"/>
      <c r="D149" s="147" t="s">
        <v>432</v>
      </c>
      <c r="E149" s="148" t="s">
        <v>564</v>
      </c>
      <c r="F149" s="149">
        <v>114</v>
      </c>
      <c r="G149" s="148"/>
      <c r="H149" s="148">
        <v>145</v>
      </c>
      <c r="I149" s="150">
        <v>145</v>
      </c>
      <c r="J149" s="151" t="s">
        <v>622</v>
      </c>
      <c r="K149" s="152">
        <f t="shared" si="38"/>
        <v>31</v>
      </c>
      <c r="L149" s="153">
        <f>K149/F149</f>
        <v>0.27192982456140352</v>
      </c>
      <c r="M149" s="148" t="s">
        <v>534</v>
      </c>
      <c r="N149" s="154">
        <v>42859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75</v>
      </c>
      <c r="B150" s="146">
        <v>42660</v>
      </c>
      <c r="C150" s="146"/>
      <c r="D150" s="147" t="s">
        <v>670</v>
      </c>
      <c r="E150" s="148" t="s">
        <v>564</v>
      </c>
      <c r="F150" s="149">
        <v>212</v>
      </c>
      <c r="G150" s="148"/>
      <c r="H150" s="148">
        <v>280</v>
      </c>
      <c r="I150" s="150">
        <v>276</v>
      </c>
      <c r="J150" s="151" t="s">
        <v>671</v>
      </c>
      <c r="K150" s="152">
        <f t="shared" si="38"/>
        <v>68</v>
      </c>
      <c r="L150" s="153">
        <f>K150/F150</f>
        <v>0.32075471698113206</v>
      </c>
      <c r="M150" s="148" t="s">
        <v>534</v>
      </c>
      <c r="N150" s="154">
        <v>42858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76</v>
      </c>
      <c r="B151" s="146">
        <v>42678</v>
      </c>
      <c r="C151" s="146"/>
      <c r="D151" s="147" t="s">
        <v>423</v>
      </c>
      <c r="E151" s="148" t="s">
        <v>564</v>
      </c>
      <c r="F151" s="149">
        <v>155</v>
      </c>
      <c r="G151" s="148"/>
      <c r="H151" s="148">
        <v>210</v>
      </c>
      <c r="I151" s="150">
        <v>210</v>
      </c>
      <c r="J151" s="151" t="s">
        <v>672</v>
      </c>
      <c r="K151" s="152">
        <f t="shared" si="38"/>
        <v>55</v>
      </c>
      <c r="L151" s="153">
        <f>K151/F151</f>
        <v>0.35483870967741937</v>
      </c>
      <c r="M151" s="148" t="s">
        <v>534</v>
      </c>
      <c r="N151" s="154">
        <v>42944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77</v>
      </c>
      <c r="B152" s="156">
        <v>42710</v>
      </c>
      <c r="C152" s="156"/>
      <c r="D152" s="157" t="s">
        <v>673</v>
      </c>
      <c r="E152" s="158" t="s">
        <v>564</v>
      </c>
      <c r="F152" s="159">
        <v>150.5</v>
      </c>
      <c r="G152" s="159"/>
      <c r="H152" s="160">
        <v>72.5</v>
      </c>
      <c r="I152" s="160">
        <v>174</v>
      </c>
      <c r="J152" s="161" t="s">
        <v>674</v>
      </c>
      <c r="K152" s="162">
        <v>-78</v>
      </c>
      <c r="L152" s="163">
        <v>-0.51827242524916906</v>
      </c>
      <c r="M152" s="159" t="s">
        <v>546</v>
      </c>
      <c r="N152" s="156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78</v>
      </c>
      <c r="B153" s="146">
        <v>42712</v>
      </c>
      <c r="C153" s="146"/>
      <c r="D153" s="147" t="s">
        <v>675</v>
      </c>
      <c r="E153" s="148" t="s">
        <v>564</v>
      </c>
      <c r="F153" s="149">
        <v>380</v>
      </c>
      <c r="G153" s="148"/>
      <c r="H153" s="148">
        <v>478</v>
      </c>
      <c r="I153" s="150">
        <v>468</v>
      </c>
      <c r="J153" s="151" t="s">
        <v>622</v>
      </c>
      <c r="K153" s="152">
        <f>H153-F153</f>
        <v>98</v>
      </c>
      <c r="L153" s="153">
        <f>K153/F153</f>
        <v>0.25789473684210529</v>
      </c>
      <c r="M153" s="148" t="s">
        <v>534</v>
      </c>
      <c r="N153" s="154">
        <v>43025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79</v>
      </c>
      <c r="B154" s="146">
        <v>42734</v>
      </c>
      <c r="C154" s="146"/>
      <c r="D154" s="147" t="s">
        <v>108</v>
      </c>
      <c r="E154" s="148" t="s">
        <v>564</v>
      </c>
      <c r="F154" s="149">
        <v>305</v>
      </c>
      <c r="G154" s="148"/>
      <c r="H154" s="148">
        <v>375</v>
      </c>
      <c r="I154" s="150">
        <v>375</v>
      </c>
      <c r="J154" s="151" t="s">
        <v>622</v>
      </c>
      <c r="K154" s="152">
        <f>H154-F154</f>
        <v>70</v>
      </c>
      <c r="L154" s="153">
        <f>K154/F154</f>
        <v>0.22950819672131148</v>
      </c>
      <c r="M154" s="148" t="s">
        <v>534</v>
      </c>
      <c r="N154" s="154">
        <v>42768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80</v>
      </c>
      <c r="B155" s="146">
        <v>42739</v>
      </c>
      <c r="C155" s="146"/>
      <c r="D155" s="147" t="s">
        <v>94</v>
      </c>
      <c r="E155" s="148" t="s">
        <v>564</v>
      </c>
      <c r="F155" s="149">
        <v>99.5</v>
      </c>
      <c r="G155" s="148"/>
      <c r="H155" s="148">
        <v>158</v>
      </c>
      <c r="I155" s="150">
        <v>158</v>
      </c>
      <c r="J155" s="151" t="s">
        <v>622</v>
      </c>
      <c r="K155" s="152">
        <f>H155-F155</f>
        <v>58.5</v>
      </c>
      <c r="L155" s="153">
        <f>K155/F155</f>
        <v>0.5879396984924623</v>
      </c>
      <c r="M155" s="148" t="s">
        <v>534</v>
      </c>
      <c r="N155" s="154">
        <v>42898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81</v>
      </c>
      <c r="B156" s="146">
        <v>42739</v>
      </c>
      <c r="C156" s="146"/>
      <c r="D156" s="147" t="s">
        <v>94</v>
      </c>
      <c r="E156" s="148" t="s">
        <v>564</v>
      </c>
      <c r="F156" s="149">
        <v>99.5</v>
      </c>
      <c r="G156" s="148"/>
      <c r="H156" s="148">
        <v>158</v>
      </c>
      <c r="I156" s="150">
        <v>158</v>
      </c>
      <c r="J156" s="151" t="s">
        <v>622</v>
      </c>
      <c r="K156" s="152">
        <v>58.5</v>
      </c>
      <c r="L156" s="153">
        <v>0.58793969849246197</v>
      </c>
      <c r="M156" s="148" t="s">
        <v>534</v>
      </c>
      <c r="N156" s="154">
        <v>42898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82</v>
      </c>
      <c r="B157" s="146">
        <v>42786</v>
      </c>
      <c r="C157" s="146"/>
      <c r="D157" s="147" t="s">
        <v>181</v>
      </c>
      <c r="E157" s="148" t="s">
        <v>564</v>
      </c>
      <c r="F157" s="149">
        <v>140.5</v>
      </c>
      <c r="G157" s="148"/>
      <c r="H157" s="148">
        <v>220</v>
      </c>
      <c r="I157" s="150">
        <v>220</v>
      </c>
      <c r="J157" s="151" t="s">
        <v>622</v>
      </c>
      <c r="K157" s="152">
        <f>H157-F157</f>
        <v>79.5</v>
      </c>
      <c r="L157" s="153">
        <f>K157/F157</f>
        <v>0.5658362989323843</v>
      </c>
      <c r="M157" s="148" t="s">
        <v>534</v>
      </c>
      <c r="N157" s="154">
        <v>42864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83</v>
      </c>
      <c r="B158" s="146">
        <v>42786</v>
      </c>
      <c r="C158" s="146"/>
      <c r="D158" s="147" t="s">
        <v>676</v>
      </c>
      <c r="E158" s="148" t="s">
        <v>564</v>
      </c>
      <c r="F158" s="149">
        <v>202.5</v>
      </c>
      <c r="G158" s="148"/>
      <c r="H158" s="148">
        <v>234</v>
      </c>
      <c r="I158" s="150">
        <v>234</v>
      </c>
      <c r="J158" s="151" t="s">
        <v>622</v>
      </c>
      <c r="K158" s="152">
        <v>31.5</v>
      </c>
      <c r="L158" s="153">
        <v>0.155555555555556</v>
      </c>
      <c r="M158" s="148" t="s">
        <v>534</v>
      </c>
      <c r="N158" s="154">
        <v>42836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84</v>
      </c>
      <c r="B159" s="146">
        <v>42818</v>
      </c>
      <c r="C159" s="146"/>
      <c r="D159" s="147" t="s">
        <v>677</v>
      </c>
      <c r="E159" s="148" t="s">
        <v>564</v>
      </c>
      <c r="F159" s="149">
        <v>300.5</v>
      </c>
      <c r="G159" s="148"/>
      <c r="H159" s="148">
        <v>417.5</v>
      </c>
      <c r="I159" s="150">
        <v>420</v>
      </c>
      <c r="J159" s="151" t="s">
        <v>678</v>
      </c>
      <c r="K159" s="152">
        <f>H159-F159</f>
        <v>117</v>
      </c>
      <c r="L159" s="153">
        <f>K159/F159</f>
        <v>0.38935108153078202</v>
      </c>
      <c r="M159" s="148" t="s">
        <v>534</v>
      </c>
      <c r="N159" s="154">
        <v>43070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85</v>
      </c>
      <c r="B160" s="146">
        <v>42818</v>
      </c>
      <c r="C160" s="146"/>
      <c r="D160" s="147" t="s">
        <v>652</v>
      </c>
      <c r="E160" s="148" t="s">
        <v>564</v>
      </c>
      <c r="F160" s="149">
        <v>850</v>
      </c>
      <c r="G160" s="148"/>
      <c r="H160" s="148">
        <v>1042.5</v>
      </c>
      <c r="I160" s="150">
        <v>1023</v>
      </c>
      <c r="J160" s="151" t="s">
        <v>679</v>
      </c>
      <c r="K160" s="152">
        <v>192.5</v>
      </c>
      <c r="L160" s="153">
        <v>0.22647058823529401</v>
      </c>
      <c r="M160" s="148" t="s">
        <v>534</v>
      </c>
      <c r="N160" s="154">
        <v>42830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86</v>
      </c>
      <c r="B161" s="146">
        <v>42830</v>
      </c>
      <c r="C161" s="146"/>
      <c r="D161" s="147" t="s">
        <v>451</v>
      </c>
      <c r="E161" s="148" t="s">
        <v>564</v>
      </c>
      <c r="F161" s="149">
        <v>785</v>
      </c>
      <c r="G161" s="148"/>
      <c r="H161" s="148">
        <v>930</v>
      </c>
      <c r="I161" s="150">
        <v>920</v>
      </c>
      <c r="J161" s="151" t="s">
        <v>680</v>
      </c>
      <c r="K161" s="152">
        <f>H161-F161</f>
        <v>145</v>
      </c>
      <c r="L161" s="153">
        <f>K161/F161</f>
        <v>0.18471337579617833</v>
      </c>
      <c r="M161" s="148" t="s">
        <v>534</v>
      </c>
      <c r="N161" s="154">
        <v>42976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87</v>
      </c>
      <c r="B162" s="156">
        <v>42831</v>
      </c>
      <c r="C162" s="156"/>
      <c r="D162" s="157" t="s">
        <v>681</v>
      </c>
      <c r="E162" s="158" t="s">
        <v>564</v>
      </c>
      <c r="F162" s="159">
        <v>40</v>
      </c>
      <c r="G162" s="159"/>
      <c r="H162" s="160">
        <v>13.1</v>
      </c>
      <c r="I162" s="160">
        <v>60</v>
      </c>
      <c r="J162" s="161" t="s">
        <v>682</v>
      </c>
      <c r="K162" s="162">
        <v>-26.9</v>
      </c>
      <c r="L162" s="163">
        <v>-0.67249999999999999</v>
      </c>
      <c r="M162" s="159" t="s">
        <v>546</v>
      </c>
      <c r="N162" s="156">
        <v>43138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88</v>
      </c>
      <c r="B163" s="146">
        <v>42837</v>
      </c>
      <c r="C163" s="146"/>
      <c r="D163" s="147" t="s">
        <v>93</v>
      </c>
      <c r="E163" s="148" t="s">
        <v>564</v>
      </c>
      <c r="F163" s="149">
        <v>289.5</v>
      </c>
      <c r="G163" s="148"/>
      <c r="H163" s="148">
        <v>354</v>
      </c>
      <c r="I163" s="150">
        <v>360</v>
      </c>
      <c r="J163" s="151" t="s">
        <v>683</v>
      </c>
      <c r="K163" s="152">
        <f t="shared" ref="K163:K171" si="39">H163-F163</f>
        <v>64.5</v>
      </c>
      <c r="L163" s="153">
        <f t="shared" ref="L163:L171" si="40">K163/F163</f>
        <v>0.22279792746113988</v>
      </c>
      <c r="M163" s="148" t="s">
        <v>534</v>
      </c>
      <c r="N163" s="154">
        <v>43040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89</v>
      </c>
      <c r="B164" s="146">
        <v>42845</v>
      </c>
      <c r="C164" s="146"/>
      <c r="D164" s="147" t="s">
        <v>399</v>
      </c>
      <c r="E164" s="148" t="s">
        <v>564</v>
      </c>
      <c r="F164" s="149">
        <v>700</v>
      </c>
      <c r="G164" s="148"/>
      <c r="H164" s="148">
        <v>840</v>
      </c>
      <c r="I164" s="150">
        <v>840</v>
      </c>
      <c r="J164" s="151" t="s">
        <v>684</v>
      </c>
      <c r="K164" s="152">
        <f t="shared" si="39"/>
        <v>140</v>
      </c>
      <c r="L164" s="153">
        <f t="shared" si="40"/>
        <v>0.2</v>
      </c>
      <c r="M164" s="148" t="s">
        <v>534</v>
      </c>
      <c r="N164" s="154">
        <v>42893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90</v>
      </c>
      <c r="B165" s="146">
        <v>42887</v>
      </c>
      <c r="C165" s="146"/>
      <c r="D165" s="147" t="s">
        <v>685</v>
      </c>
      <c r="E165" s="148" t="s">
        <v>564</v>
      </c>
      <c r="F165" s="149">
        <v>130</v>
      </c>
      <c r="G165" s="148"/>
      <c r="H165" s="148">
        <v>144.25</v>
      </c>
      <c r="I165" s="150">
        <v>170</v>
      </c>
      <c r="J165" s="151" t="s">
        <v>686</v>
      </c>
      <c r="K165" s="152">
        <f t="shared" si="39"/>
        <v>14.25</v>
      </c>
      <c r="L165" s="153">
        <f t="shared" si="40"/>
        <v>0.10961538461538461</v>
      </c>
      <c r="M165" s="148" t="s">
        <v>534</v>
      </c>
      <c r="N165" s="154">
        <v>43675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91</v>
      </c>
      <c r="B166" s="146">
        <v>42901</v>
      </c>
      <c r="C166" s="146"/>
      <c r="D166" s="147" t="s">
        <v>687</v>
      </c>
      <c r="E166" s="148" t="s">
        <v>564</v>
      </c>
      <c r="F166" s="149">
        <v>214.5</v>
      </c>
      <c r="G166" s="148"/>
      <c r="H166" s="148">
        <v>262</v>
      </c>
      <c r="I166" s="150">
        <v>262</v>
      </c>
      <c r="J166" s="151" t="s">
        <v>688</v>
      </c>
      <c r="K166" s="152">
        <f t="shared" si="39"/>
        <v>47.5</v>
      </c>
      <c r="L166" s="153">
        <f t="shared" si="40"/>
        <v>0.22144522144522144</v>
      </c>
      <c r="M166" s="148" t="s">
        <v>534</v>
      </c>
      <c r="N166" s="154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92</v>
      </c>
      <c r="B167" s="177">
        <v>42933</v>
      </c>
      <c r="C167" s="177"/>
      <c r="D167" s="178" t="s">
        <v>689</v>
      </c>
      <c r="E167" s="179" t="s">
        <v>564</v>
      </c>
      <c r="F167" s="180">
        <v>370</v>
      </c>
      <c r="G167" s="179"/>
      <c r="H167" s="179">
        <v>447.5</v>
      </c>
      <c r="I167" s="181">
        <v>450</v>
      </c>
      <c r="J167" s="182" t="s">
        <v>622</v>
      </c>
      <c r="K167" s="152">
        <f t="shared" si="39"/>
        <v>77.5</v>
      </c>
      <c r="L167" s="183">
        <f t="shared" si="40"/>
        <v>0.20945945945945946</v>
      </c>
      <c r="M167" s="179" t="s">
        <v>534</v>
      </c>
      <c r="N167" s="184">
        <v>43035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93</v>
      </c>
      <c r="B168" s="177">
        <v>42943</v>
      </c>
      <c r="C168" s="177"/>
      <c r="D168" s="178" t="s">
        <v>179</v>
      </c>
      <c r="E168" s="179" t="s">
        <v>564</v>
      </c>
      <c r="F168" s="180">
        <v>657.5</v>
      </c>
      <c r="G168" s="179"/>
      <c r="H168" s="179">
        <v>825</v>
      </c>
      <c r="I168" s="181">
        <v>820</v>
      </c>
      <c r="J168" s="182" t="s">
        <v>622</v>
      </c>
      <c r="K168" s="152">
        <f t="shared" si="39"/>
        <v>167.5</v>
      </c>
      <c r="L168" s="183">
        <f t="shared" si="40"/>
        <v>0.25475285171102663</v>
      </c>
      <c r="M168" s="179" t="s">
        <v>534</v>
      </c>
      <c r="N168" s="184">
        <v>43090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94</v>
      </c>
      <c r="B169" s="146">
        <v>42964</v>
      </c>
      <c r="C169" s="146"/>
      <c r="D169" s="147" t="s">
        <v>346</v>
      </c>
      <c r="E169" s="148" t="s">
        <v>564</v>
      </c>
      <c r="F169" s="149">
        <v>605</v>
      </c>
      <c r="G169" s="148"/>
      <c r="H169" s="148">
        <v>750</v>
      </c>
      <c r="I169" s="150">
        <v>750</v>
      </c>
      <c r="J169" s="151" t="s">
        <v>680</v>
      </c>
      <c r="K169" s="152">
        <f t="shared" si="39"/>
        <v>145</v>
      </c>
      <c r="L169" s="153">
        <f t="shared" si="40"/>
        <v>0.23966942148760331</v>
      </c>
      <c r="M169" s="148" t="s">
        <v>534</v>
      </c>
      <c r="N169" s="154">
        <v>43027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95</v>
      </c>
      <c r="B170" s="156">
        <v>42979</v>
      </c>
      <c r="C170" s="156"/>
      <c r="D170" s="164" t="s">
        <v>690</v>
      </c>
      <c r="E170" s="159" t="s">
        <v>564</v>
      </c>
      <c r="F170" s="159">
        <v>255</v>
      </c>
      <c r="G170" s="160"/>
      <c r="H170" s="160">
        <v>217.25</v>
      </c>
      <c r="I170" s="160">
        <v>320</v>
      </c>
      <c r="J170" s="161" t="s">
        <v>691</v>
      </c>
      <c r="K170" s="162">
        <f t="shared" si="39"/>
        <v>-37.75</v>
      </c>
      <c r="L170" s="165">
        <f t="shared" si="40"/>
        <v>-0.14803921568627451</v>
      </c>
      <c r="M170" s="159" t="s">
        <v>546</v>
      </c>
      <c r="N170" s="156">
        <v>43661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96</v>
      </c>
      <c r="B171" s="146">
        <v>42997</v>
      </c>
      <c r="C171" s="146"/>
      <c r="D171" s="147" t="s">
        <v>692</v>
      </c>
      <c r="E171" s="148" t="s">
        <v>564</v>
      </c>
      <c r="F171" s="149">
        <v>215</v>
      </c>
      <c r="G171" s="148"/>
      <c r="H171" s="148">
        <v>258</v>
      </c>
      <c r="I171" s="150">
        <v>258</v>
      </c>
      <c r="J171" s="151" t="s">
        <v>622</v>
      </c>
      <c r="K171" s="152">
        <f t="shared" si="39"/>
        <v>43</v>
      </c>
      <c r="L171" s="153">
        <f t="shared" si="40"/>
        <v>0.2</v>
      </c>
      <c r="M171" s="148" t="s">
        <v>534</v>
      </c>
      <c r="N171" s="154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97</v>
      </c>
      <c r="B172" s="146">
        <v>42997</v>
      </c>
      <c r="C172" s="146"/>
      <c r="D172" s="147" t="s">
        <v>692</v>
      </c>
      <c r="E172" s="148" t="s">
        <v>564</v>
      </c>
      <c r="F172" s="149">
        <v>215</v>
      </c>
      <c r="G172" s="148"/>
      <c r="H172" s="148">
        <v>258</v>
      </c>
      <c r="I172" s="150">
        <v>258</v>
      </c>
      <c r="J172" s="182" t="s">
        <v>622</v>
      </c>
      <c r="K172" s="152">
        <v>43</v>
      </c>
      <c r="L172" s="153">
        <v>0.2</v>
      </c>
      <c r="M172" s="148" t="s">
        <v>534</v>
      </c>
      <c r="N172" s="15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98</v>
      </c>
      <c r="B173" s="177">
        <v>42998</v>
      </c>
      <c r="C173" s="177"/>
      <c r="D173" s="178" t="s">
        <v>693</v>
      </c>
      <c r="E173" s="179" t="s">
        <v>564</v>
      </c>
      <c r="F173" s="149">
        <v>75</v>
      </c>
      <c r="G173" s="179"/>
      <c r="H173" s="179">
        <v>90</v>
      </c>
      <c r="I173" s="181">
        <v>90</v>
      </c>
      <c r="J173" s="151" t="s">
        <v>694</v>
      </c>
      <c r="K173" s="152">
        <f t="shared" ref="K173:K178" si="41">H173-F173</f>
        <v>15</v>
      </c>
      <c r="L173" s="153">
        <f t="shared" ref="L173:L178" si="42">K173/F173</f>
        <v>0.2</v>
      </c>
      <c r="M173" s="148" t="s">
        <v>534</v>
      </c>
      <c r="N173" s="154">
        <v>43019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99</v>
      </c>
      <c r="B174" s="177">
        <v>43011</v>
      </c>
      <c r="C174" s="177"/>
      <c r="D174" s="178" t="s">
        <v>548</v>
      </c>
      <c r="E174" s="179" t="s">
        <v>564</v>
      </c>
      <c r="F174" s="180">
        <v>315</v>
      </c>
      <c r="G174" s="179"/>
      <c r="H174" s="179">
        <v>392</v>
      </c>
      <c r="I174" s="181">
        <v>384</v>
      </c>
      <c r="J174" s="182" t="s">
        <v>695</v>
      </c>
      <c r="K174" s="152">
        <f t="shared" si="41"/>
        <v>77</v>
      </c>
      <c r="L174" s="183">
        <f t="shared" si="42"/>
        <v>0.24444444444444444</v>
      </c>
      <c r="M174" s="179" t="s">
        <v>534</v>
      </c>
      <c r="N174" s="184">
        <v>43017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100</v>
      </c>
      <c r="B175" s="177">
        <v>43013</v>
      </c>
      <c r="C175" s="177"/>
      <c r="D175" s="178" t="s">
        <v>427</v>
      </c>
      <c r="E175" s="179" t="s">
        <v>564</v>
      </c>
      <c r="F175" s="180">
        <v>145</v>
      </c>
      <c r="G175" s="179"/>
      <c r="H175" s="179">
        <v>179</v>
      </c>
      <c r="I175" s="181">
        <v>180</v>
      </c>
      <c r="J175" s="182" t="s">
        <v>696</v>
      </c>
      <c r="K175" s="152">
        <f t="shared" si="41"/>
        <v>34</v>
      </c>
      <c r="L175" s="183">
        <f t="shared" si="42"/>
        <v>0.23448275862068965</v>
      </c>
      <c r="M175" s="179" t="s">
        <v>534</v>
      </c>
      <c r="N175" s="184">
        <v>43025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101</v>
      </c>
      <c r="B176" s="177">
        <v>43014</v>
      </c>
      <c r="C176" s="177"/>
      <c r="D176" s="178" t="s">
        <v>323</v>
      </c>
      <c r="E176" s="179" t="s">
        <v>564</v>
      </c>
      <c r="F176" s="180">
        <v>256</v>
      </c>
      <c r="G176" s="179"/>
      <c r="H176" s="179">
        <v>323</v>
      </c>
      <c r="I176" s="181">
        <v>320</v>
      </c>
      <c r="J176" s="182" t="s">
        <v>622</v>
      </c>
      <c r="K176" s="152">
        <f t="shared" si="41"/>
        <v>67</v>
      </c>
      <c r="L176" s="183">
        <f t="shared" si="42"/>
        <v>0.26171875</v>
      </c>
      <c r="M176" s="179" t="s">
        <v>534</v>
      </c>
      <c r="N176" s="184">
        <v>43067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102</v>
      </c>
      <c r="B177" s="177">
        <v>43017</v>
      </c>
      <c r="C177" s="177"/>
      <c r="D177" s="178" t="s">
        <v>338</v>
      </c>
      <c r="E177" s="179" t="s">
        <v>564</v>
      </c>
      <c r="F177" s="180">
        <v>137.5</v>
      </c>
      <c r="G177" s="179"/>
      <c r="H177" s="179">
        <v>184</v>
      </c>
      <c r="I177" s="181">
        <v>183</v>
      </c>
      <c r="J177" s="182" t="s">
        <v>697</v>
      </c>
      <c r="K177" s="152">
        <f t="shared" si="41"/>
        <v>46.5</v>
      </c>
      <c r="L177" s="183">
        <f t="shared" si="42"/>
        <v>0.33818181818181819</v>
      </c>
      <c r="M177" s="179" t="s">
        <v>534</v>
      </c>
      <c r="N177" s="184">
        <v>43108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103</v>
      </c>
      <c r="B178" s="177">
        <v>43018</v>
      </c>
      <c r="C178" s="177"/>
      <c r="D178" s="178" t="s">
        <v>698</v>
      </c>
      <c r="E178" s="179" t="s">
        <v>564</v>
      </c>
      <c r="F178" s="180">
        <v>125.5</v>
      </c>
      <c r="G178" s="179"/>
      <c r="H178" s="179">
        <v>158</v>
      </c>
      <c r="I178" s="181">
        <v>155</v>
      </c>
      <c r="J178" s="182" t="s">
        <v>699</v>
      </c>
      <c r="K178" s="152">
        <f t="shared" si="41"/>
        <v>32.5</v>
      </c>
      <c r="L178" s="183">
        <f t="shared" si="42"/>
        <v>0.25896414342629481</v>
      </c>
      <c r="M178" s="179" t="s">
        <v>534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104</v>
      </c>
      <c r="B179" s="177">
        <v>43018</v>
      </c>
      <c r="C179" s="177"/>
      <c r="D179" s="178" t="s">
        <v>700</v>
      </c>
      <c r="E179" s="179" t="s">
        <v>564</v>
      </c>
      <c r="F179" s="180">
        <v>895</v>
      </c>
      <c r="G179" s="179"/>
      <c r="H179" s="179">
        <v>1122.5</v>
      </c>
      <c r="I179" s="181">
        <v>1078</v>
      </c>
      <c r="J179" s="182" t="s">
        <v>701</v>
      </c>
      <c r="K179" s="152">
        <v>227.5</v>
      </c>
      <c r="L179" s="183">
        <v>0.25418994413407803</v>
      </c>
      <c r="M179" s="179" t="s">
        <v>534</v>
      </c>
      <c r="N179" s="184">
        <v>43117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105</v>
      </c>
      <c r="B180" s="177">
        <v>43020</v>
      </c>
      <c r="C180" s="177"/>
      <c r="D180" s="178" t="s">
        <v>332</v>
      </c>
      <c r="E180" s="179" t="s">
        <v>564</v>
      </c>
      <c r="F180" s="180">
        <v>525</v>
      </c>
      <c r="G180" s="179"/>
      <c r="H180" s="179">
        <v>629</v>
      </c>
      <c r="I180" s="181">
        <v>629</v>
      </c>
      <c r="J180" s="182" t="s">
        <v>622</v>
      </c>
      <c r="K180" s="152">
        <v>104</v>
      </c>
      <c r="L180" s="183">
        <v>0.19809523809523799</v>
      </c>
      <c r="M180" s="179" t="s">
        <v>534</v>
      </c>
      <c r="N180" s="184">
        <v>43119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106</v>
      </c>
      <c r="B181" s="177">
        <v>43046</v>
      </c>
      <c r="C181" s="177"/>
      <c r="D181" s="178" t="s">
        <v>369</v>
      </c>
      <c r="E181" s="179" t="s">
        <v>564</v>
      </c>
      <c r="F181" s="180">
        <v>740</v>
      </c>
      <c r="G181" s="179"/>
      <c r="H181" s="179">
        <v>892.5</v>
      </c>
      <c r="I181" s="181">
        <v>900</v>
      </c>
      <c r="J181" s="182" t="s">
        <v>702</v>
      </c>
      <c r="K181" s="152">
        <f>H181-F181</f>
        <v>152.5</v>
      </c>
      <c r="L181" s="183">
        <f>K181/F181</f>
        <v>0.20608108108108109</v>
      </c>
      <c r="M181" s="179" t="s">
        <v>534</v>
      </c>
      <c r="N181" s="184">
        <v>43052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107</v>
      </c>
      <c r="B182" s="146">
        <v>43073</v>
      </c>
      <c r="C182" s="146"/>
      <c r="D182" s="147" t="s">
        <v>703</v>
      </c>
      <c r="E182" s="148" t="s">
        <v>564</v>
      </c>
      <c r="F182" s="149">
        <v>118.5</v>
      </c>
      <c r="G182" s="148"/>
      <c r="H182" s="148">
        <v>143.5</v>
      </c>
      <c r="I182" s="150">
        <v>145</v>
      </c>
      <c r="J182" s="151" t="s">
        <v>555</v>
      </c>
      <c r="K182" s="152">
        <f>H182-F182</f>
        <v>25</v>
      </c>
      <c r="L182" s="153">
        <f>K182/F182</f>
        <v>0.2109704641350211</v>
      </c>
      <c r="M182" s="148" t="s">
        <v>534</v>
      </c>
      <c r="N182" s="154">
        <v>43097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108</v>
      </c>
      <c r="B183" s="156">
        <v>43090</v>
      </c>
      <c r="C183" s="156"/>
      <c r="D183" s="157" t="s">
        <v>404</v>
      </c>
      <c r="E183" s="158" t="s">
        <v>564</v>
      </c>
      <c r="F183" s="159">
        <v>715</v>
      </c>
      <c r="G183" s="159"/>
      <c r="H183" s="160">
        <v>500</v>
      </c>
      <c r="I183" s="160">
        <v>872</v>
      </c>
      <c r="J183" s="161" t="s">
        <v>704</v>
      </c>
      <c r="K183" s="162">
        <f>H183-F183</f>
        <v>-215</v>
      </c>
      <c r="L183" s="163">
        <f>K183/F183</f>
        <v>-0.30069930069930068</v>
      </c>
      <c r="M183" s="159" t="s">
        <v>546</v>
      </c>
      <c r="N183" s="156">
        <v>43670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109</v>
      </c>
      <c r="B184" s="146">
        <v>43098</v>
      </c>
      <c r="C184" s="146"/>
      <c r="D184" s="147" t="s">
        <v>548</v>
      </c>
      <c r="E184" s="148" t="s">
        <v>564</v>
      </c>
      <c r="F184" s="149">
        <v>435</v>
      </c>
      <c r="G184" s="148"/>
      <c r="H184" s="148">
        <v>542.5</v>
      </c>
      <c r="I184" s="150">
        <v>539</v>
      </c>
      <c r="J184" s="151" t="s">
        <v>622</v>
      </c>
      <c r="K184" s="152">
        <v>107.5</v>
      </c>
      <c r="L184" s="153">
        <v>0.247126436781609</v>
      </c>
      <c r="M184" s="148" t="s">
        <v>534</v>
      </c>
      <c r="N184" s="154">
        <v>43206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110</v>
      </c>
      <c r="B185" s="146">
        <v>43098</v>
      </c>
      <c r="C185" s="146"/>
      <c r="D185" s="147" t="s">
        <v>506</v>
      </c>
      <c r="E185" s="148" t="s">
        <v>564</v>
      </c>
      <c r="F185" s="149">
        <v>885</v>
      </c>
      <c r="G185" s="148"/>
      <c r="H185" s="148">
        <v>1090</v>
      </c>
      <c r="I185" s="150">
        <v>1084</v>
      </c>
      <c r="J185" s="151" t="s">
        <v>622</v>
      </c>
      <c r="K185" s="152">
        <v>205</v>
      </c>
      <c r="L185" s="153">
        <v>0.23163841807909599</v>
      </c>
      <c r="M185" s="148" t="s">
        <v>534</v>
      </c>
      <c r="N185" s="154">
        <v>43213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111</v>
      </c>
      <c r="B186" s="186">
        <v>43192</v>
      </c>
      <c r="C186" s="186"/>
      <c r="D186" s="164" t="s">
        <v>705</v>
      </c>
      <c r="E186" s="159" t="s">
        <v>564</v>
      </c>
      <c r="F186" s="187">
        <v>478.5</v>
      </c>
      <c r="G186" s="159"/>
      <c r="H186" s="159">
        <v>442</v>
      </c>
      <c r="I186" s="160">
        <v>613</v>
      </c>
      <c r="J186" s="161" t="s">
        <v>706</v>
      </c>
      <c r="K186" s="162">
        <f>H186-F186</f>
        <v>-36.5</v>
      </c>
      <c r="L186" s="163">
        <f>K186/F186</f>
        <v>-7.6280041797283177E-2</v>
      </c>
      <c r="M186" s="159" t="s">
        <v>546</v>
      </c>
      <c r="N186" s="156">
        <v>43762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112</v>
      </c>
      <c r="B187" s="156">
        <v>43194</v>
      </c>
      <c r="C187" s="156"/>
      <c r="D187" s="157" t="s">
        <v>707</v>
      </c>
      <c r="E187" s="158" t="s">
        <v>564</v>
      </c>
      <c r="F187" s="159">
        <f>141.5-7.3</f>
        <v>134.19999999999999</v>
      </c>
      <c r="G187" s="159"/>
      <c r="H187" s="160">
        <v>77</v>
      </c>
      <c r="I187" s="160">
        <v>180</v>
      </c>
      <c r="J187" s="161" t="s">
        <v>708</v>
      </c>
      <c r="K187" s="162">
        <f>H187-F187</f>
        <v>-57.199999999999989</v>
      </c>
      <c r="L187" s="163">
        <f>K187/F187</f>
        <v>-0.42622950819672129</v>
      </c>
      <c r="M187" s="159" t="s">
        <v>546</v>
      </c>
      <c r="N187" s="156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113</v>
      </c>
      <c r="B188" s="156">
        <v>43209</v>
      </c>
      <c r="C188" s="156"/>
      <c r="D188" s="157" t="s">
        <v>709</v>
      </c>
      <c r="E188" s="158" t="s">
        <v>564</v>
      </c>
      <c r="F188" s="159">
        <v>430</v>
      </c>
      <c r="G188" s="159"/>
      <c r="H188" s="160">
        <v>220</v>
      </c>
      <c r="I188" s="160">
        <v>537</v>
      </c>
      <c r="J188" s="161" t="s">
        <v>710</v>
      </c>
      <c r="K188" s="162">
        <f>H188-F188</f>
        <v>-210</v>
      </c>
      <c r="L188" s="163">
        <f>K188/F188</f>
        <v>-0.48837209302325579</v>
      </c>
      <c r="M188" s="159" t="s">
        <v>546</v>
      </c>
      <c r="N188" s="156">
        <v>43252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114</v>
      </c>
      <c r="B189" s="177">
        <v>43220</v>
      </c>
      <c r="C189" s="177"/>
      <c r="D189" s="178" t="s">
        <v>370</v>
      </c>
      <c r="E189" s="179" t="s">
        <v>564</v>
      </c>
      <c r="F189" s="179">
        <v>153.5</v>
      </c>
      <c r="G189" s="179"/>
      <c r="H189" s="179">
        <v>196</v>
      </c>
      <c r="I189" s="181">
        <v>196</v>
      </c>
      <c r="J189" s="151" t="s">
        <v>711</v>
      </c>
      <c r="K189" s="152">
        <f>H189-F189</f>
        <v>42.5</v>
      </c>
      <c r="L189" s="153">
        <f>K189/F189</f>
        <v>0.27687296416938112</v>
      </c>
      <c r="M189" s="148" t="s">
        <v>534</v>
      </c>
      <c r="N189" s="154">
        <v>43605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115</v>
      </c>
      <c r="B190" s="156">
        <v>43306</v>
      </c>
      <c r="C190" s="156"/>
      <c r="D190" s="157" t="s">
        <v>681</v>
      </c>
      <c r="E190" s="158" t="s">
        <v>564</v>
      </c>
      <c r="F190" s="159">
        <v>27.5</v>
      </c>
      <c r="G190" s="159"/>
      <c r="H190" s="160">
        <v>13.1</v>
      </c>
      <c r="I190" s="160">
        <v>60</v>
      </c>
      <c r="J190" s="161" t="s">
        <v>712</v>
      </c>
      <c r="K190" s="162">
        <v>-14.4</v>
      </c>
      <c r="L190" s="163">
        <v>-0.52363636363636401</v>
      </c>
      <c r="M190" s="159" t="s">
        <v>546</v>
      </c>
      <c r="N190" s="156">
        <v>43138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116</v>
      </c>
      <c r="B191" s="186">
        <v>43318</v>
      </c>
      <c r="C191" s="186"/>
      <c r="D191" s="164" t="s">
        <v>713</v>
      </c>
      <c r="E191" s="159" t="s">
        <v>564</v>
      </c>
      <c r="F191" s="159">
        <v>148.5</v>
      </c>
      <c r="G191" s="159"/>
      <c r="H191" s="159">
        <v>102</v>
      </c>
      <c r="I191" s="160">
        <v>182</v>
      </c>
      <c r="J191" s="161" t="s">
        <v>714</v>
      </c>
      <c r="K191" s="162">
        <f>H191-F191</f>
        <v>-46.5</v>
      </c>
      <c r="L191" s="163">
        <f>K191/F191</f>
        <v>-0.31313131313131315</v>
      </c>
      <c r="M191" s="159" t="s">
        <v>546</v>
      </c>
      <c r="N191" s="156">
        <v>43661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117</v>
      </c>
      <c r="B192" s="146">
        <v>43335</v>
      </c>
      <c r="C192" s="146"/>
      <c r="D192" s="147" t="s">
        <v>715</v>
      </c>
      <c r="E192" s="148" t="s">
        <v>564</v>
      </c>
      <c r="F192" s="179">
        <v>285</v>
      </c>
      <c r="G192" s="148"/>
      <c r="H192" s="148">
        <v>355</v>
      </c>
      <c r="I192" s="150">
        <v>364</v>
      </c>
      <c r="J192" s="151" t="s">
        <v>716</v>
      </c>
      <c r="K192" s="152">
        <v>70</v>
      </c>
      <c r="L192" s="153">
        <v>0.24561403508771901</v>
      </c>
      <c r="M192" s="148" t="s">
        <v>534</v>
      </c>
      <c r="N192" s="154">
        <v>43455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118</v>
      </c>
      <c r="B193" s="146">
        <v>43341</v>
      </c>
      <c r="C193" s="146"/>
      <c r="D193" s="147" t="s">
        <v>358</v>
      </c>
      <c r="E193" s="148" t="s">
        <v>564</v>
      </c>
      <c r="F193" s="179">
        <v>525</v>
      </c>
      <c r="G193" s="148"/>
      <c r="H193" s="148">
        <v>585</v>
      </c>
      <c r="I193" s="150">
        <v>635</v>
      </c>
      <c r="J193" s="151" t="s">
        <v>717</v>
      </c>
      <c r="K193" s="152">
        <f t="shared" ref="K193:K224" si="43">H193-F193</f>
        <v>60</v>
      </c>
      <c r="L193" s="153">
        <f t="shared" ref="L193:L224" si="44">K193/F193</f>
        <v>0.11428571428571428</v>
      </c>
      <c r="M193" s="148" t="s">
        <v>534</v>
      </c>
      <c r="N193" s="154">
        <v>43662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119</v>
      </c>
      <c r="B194" s="146">
        <v>43395</v>
      </c>
      <c r="C194" s="146"/>
      <c r="D194" s="147" t="s">
        <v>346</v>
      </c>
      <c r="E194" s="148" t="s">
        <v>564</v>
      </c>
      <c r="F194" s="179">
        <v>475</v>
      </c>
      <c r="G194" s="148"/>
      <c r="H194" s="148">
        <v>574</v>
      </c>
      <c r="I194" s="150">
        <v>570</v>
      </c>
      <c r="J194" s="151" t="s">
        <v>622</v>
      </c>
      <c r="K194" s="152">
        <f t="shared" si="43"/>
        <v>99</v>
      </c>
      <c r="L194" s="153">
        <f t="shared" si="44"/>
        <v>0.20842105263157895</v>
      </c>
      <c r="M194" s="148" t="s">
        <v>534</v>
      </c>
      <c r="N194" s="154">
        <v>43403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120</v>
      </c>
      <c r="B195" s="177">
        <v>43397</v>
      </c>
      <c r="C195" s="177"/>
      <c r="D195" s="178" t="s">
        <v>365</v>
      </c>
      <c r="E195" s="179" t="s">
        <v>564</v>
      </c>
      <c r="F195" s="179">
        <v>707.5</v>
      </c>
      <c r="G195" s="179"/>
      <c r="H195" s="179">
        <v>872</v>
      </c>
      <c r="I195" s="181">
        <v>872</v>
      </c>
      <c r="J195" s="182" t="s">
        <v>622</v>
      </c>
      <c r="K195" s="152">
        <f t="shared" si="43"/>
        <v>164.5</v>
      </c>
      <c r="L195" s="183">
        <f t="shared" si="44"/>
        <v>0.23250883392226149</v>
      </c>
      <c r="M195" s="179" t="s">
        <v>534</v>
      </c>
      <c r="N195" s="184">
        <v>43482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121</v>
      </c>
      <c r="B196" s="177">
        <v>43398</v>
      </c>
      <c r="C196" s="177"/>
      <c r="D196" s="178" t="s">
        <v>718</v>
      </c>
      <c r="E196" s="179" t="s">
        <v>564</v>
      </c>
      <c r="F196" s="179">
        <v>162</v>
      </c>
      <c r="G196" s="179"/>
      <c r="H196" s="179">
        <v>204</v>
      </c>
      <c r="I196" s="181">
        <v>209</v>
      </c>
      <c r="J196" s="182" t="s">
        <v>719</v>
      </c>
      <c r="K196" s="152">
        <f t="shared" si="43"/>
        <v>42</v>
      </c>
      <c r="L196" s="183">
        <f t="shared" si="44"/>
        <v>0.25925925925925924</v>
      </c>
      <c r="M196" s="179" t="s">
        <v>534</v>
      </c>
      <c r="N196" s="184">
        <v>43539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122</v>
      </c>
      <c r="B197" s="177">
        <v>43399</v>
      </c>
      <c r="C197" s="177"/>
      <c r="D197" s="178" t="s">
        <v>444</v>
      </c>
      <c r="E197" s="179" t="s">
        <v>564</v>
      </c>
      <c r="F197" s="179">
        <v>240</v>
      </c>
      <c r="G197" s="179"/>
      <c r="H197" s="179">
        <v>297</v>
      </c>
      <c r="I197" s="181">
        <v>297</v>
      </c>
      <c r="J197" s="182" t="s">
        <v>622</v>
      </c>
      <c r="K197" s="188">
        <f t="shared" si="43"/>
        <v>57</v>
      </c>
      <c r="L197" s="183">
        <f t="shared" si="44"/>
        <v>0.23749999999999999</v>
      </c>
      <c r="M197" s="179" t="s">
        <v>534</v>
      </c>
      <c r="N197" s="184">
        <v>43417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123</v>
      </c>
      <c r="B198" s="146">
        <v>43439</v>
      </c>
      <c r="C198" s="146"/>
      <c r="D198" s="147" t="s">
        <v>720</v>
      </c>
      <c r="E198" s="148" t="s">
        <v>564</v>
      </c>
      <c r="F198" s="148">
        <v>202.5</v>
      </c>
      <c r="G198" s="148"/>
      <c r="H198" s="148">
        <v>255</v>
      </c>
      <c r="I198" s="150">
        <v>252</v>
      </c>
      <c r="J198" s="151" t="s">
        <v>622</v>
      </c>
      <c r="K198" s="152">
        <f t="shared" si="43"/>
        <v>52.5</v>
      </c>
      <c r="L198" s="153">
        <f t="shared" si="44"/>
        <v>0.25925925925925924</v>
      </c>
      <c r="M198" s="148" t="s">
        <v>534</v>
      </c>
      <c r="N198" s="154">
        <v>43542</v>
      </c>
      <c r="O198" s="1"/>
      <c r="P198" s="1"/>
      <c r="Q198" s="1"/>
      <c r="R198" s="6" t="s">
        <v>721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124</v>
      </c>
      <c r="B199" s="177">
        <v>43465</v>
      </c>
      <c r="C199" s="146"/>
      <c r="D199" s="178" t="s">
        <v>391</v>
      </c>
      <c r="E199" s="179" t="s">
        <v>564</v>
      </c>
      <c r="F199" s="179">
        <v>710</v>
      </c>
      <c r="G199" s="179"/>
      <c r="H199" s="179">
        <v>866</v>
      </c>
      <c r="I199" s="181">
        <v>866</v>
      </c>
      <c r="J199" s="182" t="s">
        <v>622</v>
      </c>
      <c r="K199" s="152">
        <f t="shared" si="43"/>
        <v>156</v>
      </c>
      <c r="L199" s="153">
        <f t="shared" si="44"/>
        <v>0.21971830985915494</v>
      </c>
      <c r="M199" s="148" t="s">
        <v>534</v>
      </c>
      <c r="N199" s="154">
        <v>43553</v>
      </c>
      <c r="O199" s="1"/>
      <c r="P199" s="1"/>
      <c r="Q199" s="1"/>
      <c r="R199" s="6" t="s">
        <v>721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125</v>
      </c>
      <c r="B200" s="177">
        <v>43522</v>
      </c>
      <c r="C200" s="177"/>
      <c r="D200" s="178" t="s">
        <v>151</v>
      </c>
      <c r="E200" s="179" t="s">
        <v>564</v>
      </c>
      <c r="F200" s="179">
        <v>337.25</v>
      </c>
      <c r="G200" s="179"/>
      <c r="H200" s="179">
        <v>398.5</v>
      </c>
      <c r="I200" s="181">
        <v>411</v>
      </c>
      <c r="J200" s="151" t="s">
        <v>722</v>
      </c>
      <c r="K200" s="152">
        <f t="shared" si="43"/>
        <v>61.25</v>
      </c>
      <c r="L200" s="153">
        <f t="shared" si="44"/>
        <v>0.1816160118606375</v>
      </c>
      <c r="M200" s="148" t="s">
        <v>534</v>
      </c>
      <c r="N200" s="154">
        <v>43760</v>
      </c>
      <c r="O200" s="1"/>
      <c r="P200" s="1"/>
      <c r="Q200" s="1"/>
      <c r="R200" s="6" t="s">
        <v>721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126</v>
      </c>
      <c r="B201" s="190">
        <v>43559</v>
      </c>
      <c r="C201" s="190"/>
      <c r="D201" s="191" t="s">
        <v>723</v>
      </c>
      <c r="E201" s="192" t="s">
        <v>564</v>
      </c>
      <c r="F201" s="192">
        <v>130</v>
      </c>
      <c r="G201" s="192"/>
      <c r="H201" s="192">
        <v>65</v>
      </c>
      <c r="I201" s="193">
        <v>158</v>
      </c>
      <c r="J201" s="161" t="s">
        <v>724</v>
      </c>
      <c r="K201" s="162">
        <f t="shared" si="43"/>
        <v>-65</v>
      </c>
      <c r="L201" s="163">
        <f t="shared" si="44"/>
        <v>-0.5</v>
      </c>
      <c r="M201" s="159" t="s">
        <v>546</v>
      </c>
      <c r="N201" s="156">
        <v>43726</v>
      </c>
      <c r="O201" s="1"/>
      <c r="P201" s="1"/>
      <c r="Q201" s="1"/>
      <c r="R201" s="6" t="s">
        <v>725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127</v>
      </c>
      <c r="B202" s="177">
        <v>43017</v>
      </c>
      <c r="C202" s="177"/>
      <c r="D202" s="178" t="s">
        <v>181</v>
      </c>
      <c r="E202" s="179" t="s">
        <v>564</v>
      </c>
      <c r="F202" s="179">
        <v>141.5</v>
      </c>
      <c r="G202" s="179"/>
      <c r="H202" s="179">
        <v>183.5</v>
      </c>
      <c r="I202" s="181">
        <v>210</v>
      </c>
      <c r="J202" s="151" t="s">
        <v>719</v>
      </c>
      <c r="K202" s="152">
        <f t="shared" si="43"/>
        <v>42</v>
      </c>
      <c r="L202" s="153">
        <f t="shared" si="44"/>
        <v>0.29681978798586572</v>
      </c>
      <c r="M202" s="148" t="s">
        <v>534</v>
      </c>
      <c r="N202" s="154">
        <v>43042</v>
      </c>
      <c r="O202" s="1"/>
      <c r="P202" s="1"/>
      <c r="Q202" s="1"/>
      <c r="R202" s="6" t="s">
        <v>725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128</v>
      </c>
      <c r="B203" s="190">
        <v>43074</v>
      </c>
      <c r="C203" s="190"/>
      <c r="D203" s="191" t="s">
        <v>726</v>
      </c>
      <c r="E203" s="192" t="s">
        <v>564</v>
      </c>
      <c r="F203" s="187">
        <v>172</v>
      </c>
      <c r="G203" s="192"/>
      <c r="H203" s="192">
        <v>155.25</v>
      </c>
      <c r="I203" s="193">
        <v>230</v>
      </c>
      <c r="J203" s="161" t="s">
        <v>727</v>
      </c>
      <c r="K203" s="162">
        <f t="shared" si="43"/>
        <v>-16.75</v>
      </c>
      <c r="L203" s="163">
        <f t="shared" si="44"/>
        <v>-9.7383720930232565E-2</v>
      </c>
      <c r="M203" s="159" t="s">
        <v>546</v>
      </c>
      <c r="N203" s="156">
        <v>43787</v>
      </c>
      <c r="O203" s="1"/>
      <c r="P203" s="1"/>
      <c r="Q203" s="1"/>
      <c r="R203" s="6" t="s">
        <v>725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129</v>
      </c>
      <c r="B204" s="177">
        <v>43398</v>
      </c>
      <c r="C204" s="177"/>
      <c r="D204" s="178" t="s">
        <v>107</v>
      </c>
      <c r="E204" s="179" t="s">
        <v>564</v>
      </c>
      <c r="F204" s="179">
        <v>698.5</v>
      </c>
      <c r="G204" s="179"/>
      <c r="H204" s="179">
        <v>890</v>
      </c>
      <c r="I204" s="181">
        <v>890</v>
      </c>
      <c r="J204" s="151" t="s">
        <v>787</v>
      </c>
      <c r="K204" s="152">
        <f t="shared" si="43"/>
        <v>191.5</v>
      </c>
      <c r="L204" s="153">
        <f t="shared" si="44"/>
        <v>0.27415891195418757</v>
      </c>
      <c r="M204" s="148" t="s">
        <v>534</v>
      </c>
      <c r="N204" s="154">
        <v>44328</v>
      </c>
      <c r="O204" s="1"/>
      <c r="P204" s="1"/>
      <c r="Q204" s="1"/>
      <c r="R204" s="6" t="s">
        <v>721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130</v>
      </c>
      <c r="B205" s="177">
        <v>42877</v>
      </c>
      <c r="C205" s="177"/>
      <c r="D205" s="178" t="s">
        <v>357</v>
      </c>
      <c r="E205" s="179" t="s">
        <v>564</v>
      </c>
      <c r="F205" s="179">
        <v>127.6</v>
      </c>
      <c r="G205" s="179"/>
      <c r="H205" s="179">
        <v>138</v>
      </c>
      <c r="I205" s="181">
        <v>190</v>
      </c>
      <c r="J205" s="151" t="s">
        <v>728</v>
      </c>
      <c r="K205" s="152">
        <f t="shared" si="43"/>
        <v>10.400000000000006</v>
      </c>
      <c r="L205" s="153">
        <f t="shared" si="44"/>
        <v>8.1504702194357417E-2</v>
      </c>
      <c r="M205" s="148" t="s">
        <v>534</v>
      </c>
      <c r="N205" s="154">
        <v>43774</v>
      </c>
      <c r="O205" s="1"/>
      <c r="P205" s="1"/>
      <c r="Q205" s="1"/>
      <c r="R205" s="6" t="s">
        <v>725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131</v>
      </c>
      <c r="B206" s="177">
        <v>43158</v>
      </c>
      <c r="C206" s="177"/>
      <c r="D206" s="178" t="s">
        <v>729</v>
      </c>
      <c r="E206" s="179" t="s">
        <v>564</v>
      </c>
      <c r="F206" s="179">
        <v>317</v>
      </c>
      <c r="G206" s="179"/>
      <c r="H206" s="179">
        <v>382.5</v>
      </c>
      <c r="I206" s="181">
        <v>398</v>
      </c>
      <c r="J206" s="151" t="s">
        <v>730</v>
      </c>
      <c r="K206" s="152">
        <f t="shared" si="43"/>
        <v>65.5</v>
      </c>
      <c r="L206" s="153">
        <f t="shared" si="44"/>
        <v>0.20662460567823343</v>
      </c>
      <c r="M206" s="148" t="s">
        <v>534</v>
      </c>
      <c r="N206" s="154">
        <v>44238</v>
      </c>
      <c r="O206" s="1"/>
      <c r="P206" s="1"/>
      <c r="Q206" s="1"/>
      <c r="R206" s="6" t="s">
        <v>725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132</v>
      </c>
      <c r="B207" s="190">
        <v>43164</v>
      </c>
      <c r="C207" s="190"/>
      <c r="D207" s="191" t="s">
        <v>144</v>
      </c>
      <c r="E207" s="192" t="s">
        <v>564</v>
      </c>
      <c r="F207" s="187">
        <f>510-14.4</f>
        <v>495.6</v>
      </c>
      <c r="G207" s="192"/>
      <c r="H207" s="192">
        <v>350</v>
      </c>
      <c r="I207" s="193">
        <v>672</v>
      </c>
      <c r="J207" s="161" t="s">
        <v>731</v>
      </c>
      <c r="K207" s="162">
        <f t="shared" si="43"/>
        <v>-145.60000000000002</v>
      </c>
      <c r="L207" s="163">
        <f t="shared" si="44"/>
        <v>-0.29378531073446329</v>
      </c>
      <c r="M207" s="159" t="s">
        <v>546</v>
      </c>
      <c r="N207" s="156">
        <v>43887</v>
      </c>
      <c r="O207" s="1"/>
      <c r="P207" s="1"/>
      <c r="Q207" s="1"/>
      <c r="R207" s="6" t="s">
        <v>721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133</v>
      </c>
      <c r="B208" s="190">
        <v>43237</v>
      </c>
      <c r="C208" s="190"/>
      <c r="D208" s="191" t="s">
        <v>436</v>
      </c>
      <c r="E208" s="192" t="s">
        <v>564</v>
      </c>
      <c r="F208" s="187">
        <v>230.3</v>
      </c>
      <c r="G208" s="192"/>
      <c r="H208" s="192">
        <v>102.5</v>
      </c>
      <c r="I208" s="193">
        <v>348</v>
      </c>
      <c r="J208" s="161" t="s">
        <v>732</v>
      </c>
      <c r="K208" s="162">
        <f t="shared" si="43"/>
        <v>-127.80000000000001</v>
      </c>
      <c r="L208" s="163">
        <f t="shared" si="44"/>
        <v>-0.55492835432045162</v>
      </c>
      <c r="M208" s="159" t="s">
        <v>546</v>
      </c>
      <c r="N208" s="156">
        <v>43896</v>
      </c>
      <c r="O208" s="1"/>
      <c r="P208" s="1"/>
      <c r="Q208" s="1"/>
      <c r="R208" s="6" t="s">
        <v>721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134</v>
      </c>
      <c r="B209" s="177">
        <v>43258</v>
      </c>
      <c r="C209" s="177"/>
      <c r="D209" s="178" t="s">
        <v>408</v>
      </c>
      <c r="E209" s="179" t="s">
        <v>564</v>
      </c>
      <c r="F209" s="179">
        <f>342.5-5.1</f>
        <v>337.4</v>
      </c>
      <c r="G209" s="179"/>
      <c r="H209" s="179">
        <v>412.5</v>
      </c>
      <c r="I209" s="181">
        <v>439</v>
      </c>
      <c r="J209" s="151" t="s">
        <v>733</v>
      </c>
      <c r="K209" s="152">
        <f t="shared" si="43"/>
        <v>75.100000000000023</v>
      </c>
      <c r="L209" s="153">
        <f t="shared" si="44"/>
        <v>0.22258446947243635</v>
      </c>
      <c r="M209" s="148" t="s">
        <v>534</v>
      </c>
      <c r="N209" s="154">
        <v>44230</v>
      </c>
      <c r="O209" s="1"/>
      <c r="P209" s="1"/>
      <c r="Q209" s="1"/>
      <c r="R209" s="6" t="s">
        <v>725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0">
        <v>135</v>
      </c>
      <c r="B210" s="169">
        <v>43285</v>
      </c>
      <c r="C210" s="169"/>
      <c r="D210" s="170" t="s">
        <v>55</v>
      </c>
      <c r="E210" s="171" t="s">
        <v>564</v>
      </c>
      <c r="F210" s="171">
        <f>127.5-5.53</f>
        <v>121.97</v>
      </c>
      <c r="G210" s="172"/>
      <c r="H210" s="172">
        <v>122.5</v>
      </c>
      <c r="I210" s="172">
        <v>170</v>
      </c>
      <c r="J210" s="173" t="s">
        <v>760</v>
      </c>
      <c r="K210" s="174">
        <f t="shared" si="43"/>
        <v>0.53000000000000114</v>
      </c>
      <c r="L210" s="175">
        <f t="shared" si="44"/>
        <v>4.3453308190538747E-3</v>
      </c>
      <c r="M210" s="171" t="s">
        <v>655</v>
      </c>
      <c r="N210" s="169">
        <v>44431</v>
      </c>
      <c r="O210" s="1"/>
      <c r="P210" s="1"/>
      <c r="Q210" s="1"/>
      <c r="R210" s="6" t="s">
        <v>721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136</v>
      </c>
      <c r="B211" s="190">
        <v>43294</v>
      </c>
      <c r="C211" s="190"/>
      <c r="D211" s="191" t="s">
        <v>348</v>
      </c>
      <c r="E211" s="192" t="s">
        <v>564</v>
      </c>
      <c r="F211" s="187">
        <v>46.5</v>
      </c>
      <c r="G211" s="192"/>
      <c r="H211" s="192">
        <v>17</v>
      </c>
      <c r="I211" s="193">
        <v>59</v>
      </c>
      <c r="J211" s="161" t="s">
        <v>734</v>
      </c>
      <c r="K211" s="162">
        <f t="shared" si="43"/>
        <v>-29.5</v>
      </c>
      <c r="L211" s="163">
        <f t="shared" si="44"/>
        <v>-0.63440860215053763</v>
      </c>
      <c r="M211" s="159" t="s">
        <v>546</v>
      </c>
      <c r="N211" s="156">
        <v>43887</v>
      </c>
      <c r="O211" s="1"/>
      <c r="P211" s="1"/>
      <c r="Q211" s="1"/>
      <c r="R211" s="6" t="s">
        <v>721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137</v>
      </c>
      <c r="B212" s="177">
        <v>43396</v>
      </c>
      <c r="C212" s="177"/>
      <c r="D212" s="178" t="s">
        <v>393</v>
      </c>
      <c r="E212" s="179" t="s">
        <v>564</v>
      </c>
      <c r="F212" s="179">
        <v>156.5</v>
      </c>
      <c r="G212" s="179"/>
      <c r="H212" s="179">
        <v>207.5</v>
      </c>
      <c r="I212" s="181">
        <v>191</v>
      </c>
      <c r="J212" s="151" t="s">
        <v>622</v>
      </c>
      <c r="K212" s="152">
        <f t="shared" si="43"/>
        <v>51</v>
      </c>
      <c r="L212" s="153">
        <f t="shared" si="44"/>
        <v>0.32587859424920129</v>
      </c>
      <c r="M212" s="148" t="s">
        <v>534</v>
      </c>
      <c r="N212" s="154">
        <v>44369</v>
      </c>
      <c r="O212" s="1"/>
      <c r="P212" s="1"/>
      <c r="Q212" s="1"/>
      <c r="R212" s="6" t="s">
        <v>721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138</v>
      </c>
      <c r="B213" s="177">
        <v>43439</v>
      </c>
      <c r="C213" s="177"/>
      <c r="D213" s="178" t="s">
        <v>313</v>
      </c>
      <c r="E213" s="179" t="s">
        <v>564</v>
      </c>
      <c r="F213" s="179">
        <v>259.5</v>
      </c>
      <c r="G213" s="179"/>
      <c r="H213" s="179">
        <v>320</v>
      </c>
      <c r="I213" s="181">
        <v>320</v>
      </c>
      <c r="J213" s="151" t="s">
        <v>622</v>
      </c>
      <c r="K213" s="152">
        <f t="shared" si="43"/>
        <v>60.5</v>
      </c>
      <c r="L213" s="153">
        <f t="shared" si="44"/>
        <v>0.23314065510597304</v>
      </c>
      <c r="M213" s="148" t="s">
        <v>534</v>
      </c>
      <c r="N213" s="154">
        <v>44323</v>
      </c>
      <c r="O213" s="1"/>
      <c r="P213" s="1"/>
      <c r="Q213" s="1"/>
      <c r="R213" s="6" t="s">
        <v>721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139</v>
      </c>
      <c r="B214" s="190">
        <v>43439</v>
      </c>
      <c r="C214" s="190"/>
      <c r="D214" s="191" t="s">
        <v>735</v>
      </c>
      <c r="E214" s="192" t="s">
        <v>564</v>
      </c>
      <c r="F214" s="192">
        <v>715</v>
      </c>
      <c r="G214" s="192"/>
      <c r="H214" s="192">
        <v>445</v>
      </c>
      <c r="I214" s="193">
        <v>840</v>
      </c>
      <c r="J214" s="161" t="s">
        <v>736</v>
      </c>
      <c r="K214" s="162">
        <f t="shared" si="43"/>
        <v>-270</v>
      </c>
      <c r="L214" s="163">
        <f t="shared" si="44"/>
        <v>-0.3776223776223776</v>
      </c>
      <c r="M214" s="159" t="s">
        <v>546</v>
      </c>
      <c r="N214" s="156">
        <v>43800</v>
      </c>
      <c r="O214" s="1"/>
      <c r="P214" s="1"/>
      <c r="Q214" s="1"/>
      <c r="R214" s="6" t="s">
        <v>721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140</v>
      </c>
      <c r="B215" s="177">
        <v>43469</v>
      </c>
      <c r="C215" s="177"/>
      <c r="D215" s="178" t="s">
        <v>156</v>
      </c>
      <c r="E215" s="179" t="s">
        <v>564</v>
      </c>
      <c r="F215" s="179">
        <v>875</v>
      </c>
      <c r="G215" s="179"/>
      <c r="H215" s="179">
        <v>1165</v>
      </c>
      <c r="I215" s="181">
        <v>1185</v>
      </c>
      <c r="J215" s="151" t="s">
        <v>737</v>
      </c>
      <c r="K215" s="152">
        <f t="shared" si="43"/>
        <v>290</v>
      </c>
      <c r="L215" s="153">
        <f t="shared" si="44"/>
        <v>0.33142857142857141</v>
      </c>
      <c r="M215" s="148" t="s">
        <v>534</v>
      </c>
      <c r="N215" s="154">
        <v>43847</v>
      </c>
      <c r="O215" s="1"/>
      <c r="P215" s="1"/>
      <c r="Q215" s="1"/>
      <c r="R215" s="6" t="s">
        <v>721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141</v>
      </c>
      <c r="B216" s="177">
        <v>43559</v>
      </c>
      <c r="C216" s="177"/>
      <c r="D216" s="178" t="s">
        <v>329</v>
      </c>
      <c r="E216" s="179" t="s">
        <v>564</v>
      </c>
      <c r="F216" s="179">
        <f>387-14.63</f>
        <v>372.37</v>
      </c>
      <c r="G216" s="179"/>
      <c r="H216" s="179">
        <v>490</v>
      </c>
      <c r="I216" s="181">
        <v>490</v>
      </c>
      <c r="J216" s="151" t="s">
        <v>622</v>
      </c>
      <c r="K216" s="152">
        <f t="shared" si="43"/>
        <v>117.63</v>
      </c>
      <c r="L216" s="153">
        <f t="shared" si="44"/>
        <v>0.31589548030185027</v>
      </c>
      <c r="M216" s="148" t="s">
        <v>534</v>
      </c>
      <c r="N216" s="154">
        <v>43850</v>
      </c>
      <c r="O216" s="1"/>
      <c r="P216" s="1"/>
      <c r="Q216" s="1"/>
      <c r="R216" s="6" t="s">
        <v>721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142</v>
      </c>
      <c r="B217" s="190">
        <v>43578</v>
      </c>
      <c r="C217" s="190"/>
      <c r="D217" s="191" t="s">
        <v>738</v>
      </c>
      <c r="E217" s="192" t="s">
        <v>536</v>
      </c>
      <c r="F217" s="192">
        <v>220</v>
      </c>
      <c r="G217" s="192"/>
      <c r="H217" s="192">
        <v>127.5</v>
      </c>
      <c r="I217" s="193">
        <v>284</v>
      </c>
      <c r="J217" s="161" t="s">
        <v>739</v>
      </c>
      <c r="K217" s="162">
        <f t="shared" si="43"/>
        <v>-92.5</v>
      </c>
      <c r="L217" s="163">
        <f t="shared" si="44"/>
        <v>-0.42045454545454547</v>
      </c>
      <c r="M217" s="159" t="s">
        <v>546</v>
      </c>
      <c r="N217" s="156">
        <v>43896</v>
      </c>
      <c r="O217" s="1"/>
      <c r="P217" s="1"/>
      <c r="Q217" s="1"/>
      <c r="R217" s="6" t="s">
        <v>721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143</v>
      </c>
      <c r="B218" s="177">
        <v>43622</v>
      </c>
      <c r="C218" s="177"/>
      <c r="D218" s="178" t="s">
        <v>445</v>
      </c>
      <c r="E218" s="179" t="s">
        <v>536</v>
      </c>
      <c r="F218" s="179">
        <v>332.8</v>
      </c>
      <c r="G218" s="179"/>
      <c r="H218" s="179">
        <v>405</v>
      </c>
      <c r="I218" s="181">
        <v>419</v>
      </c>
      <c r="J218" s="151" t="s">
        <v>740</v>
      </c>
      <c r="K218" s="152">
        <f t="shared" si="43"/>
        <v>72.199999999999989</v>
      </c>
      <c r="L218" s="153">
        <f t="shared" si="44"/>
        <v>0.21694711538461534</v>
      </c>
      <c r="M218" s="148" t="s">
        <v>534</v>
      </c>
      <c r="N218" s="154">
        <v>43860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0">
        <v>144</v>
      </c>
      <c r="B219" s="169">
        <v>43641</v>
      </c>
      <c r="C219" s="169"/>
      <c r="D219" s="170" t="s">
        <v>149</v>
      </c>
      <c r="E219" s="171" t="s">
        <v>564</v>
      </c>
      <c r="F219" s="171">
        <v>386</v>
      </c>
      <c r="G219" s="172"/>
      <c r="H219" s="172">
        <v>395</v>
      </c>
      <c r="I219" s="172">
        <v>452</v>
      </c>
      <c r="J219" s="173" t="s">
        <v>741</v>
      </c>
      <c r="K219" s="174">
        <f t="shared" si="43"/>
        <v>9</v>
      </c>
      <c r="L219" s="175">
        <f t="shared" si="44"/>
        <v>2.3316062176165803E-2</v>
      </c>
      <c r="M219" s="171" t="s">
        <v>655</v>
      </c>
      <c r="N219" s="169">
        <v>43868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0">
        <v>145</v>
      </c>
      <c r="B220" s="169">
        <v>43707</v>
      </c>
      <c r="C220" s="169"/>
      <c r="D220" s="170" t="s">
        <v>130</v>
      </c>
      <c r="E220" s="171" t="s">
        <v>564</v>
      </c>
      <c r="F220" s="171">
        <v>137.5</v>
      </c>
      <c r="G220" s="172"/>
      <c r="H220" s="172">
        <v>138.5</v>
      </c>
      <c r="I220" s="172">
        <v>190</v>
      </c>
      <c r="J220" s="173" t="s">
        <v>759</v>
      </c>
      <c r="K220" s="174">
        <f t="shared" si="43"/>
        <v>1</v>
      </c>
      <c r="L220" s="175">
        <f t="shared" si="44"/>
        <v>7.2727272727272727E-3</v>
      </c>
      <c r="M220" s="171" t="s">
        <v>655</v>
      </c>
      <c r="N220" s="169">
        <v>44432</v>
      </c>
      <c r="O220" s="1"/>
      <c r="P220" s="1"/>
      <c r="Q220" s="1"/>
      <c r="R220" s="6" t="s">
        <v>721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146</v>
      </c>
      <c r="B221" s="177">
        <v>43731</v>
      </c>
      <c r="C221" s="177"/>
      <c r="D221" s="178" t="s">
        <v>401</v>
      </c>
      <c r="E221" s="179" t="s">
        <v>564</v>
      </c>
      <c r="F221" s="179">
        <v>235</v>
      </c>
      <c r="G221" s="179"/>
      <c r="H221" s="179">
        <v>295</v>
      </c>
      <c r="I221" s="181">
        <v>296</v>
      </c>
      <c r="J221" s="151" t="s">
        <v>742</v>
      </c>
      <c r="K221" s="152">
        <f t="shared" si="43"/>
        <v>60</v>
      </c>
      <c r="L221" s="153">
        <f t="shared" si="44"/>
        <v>0.25531914893617019</v>
      </c>
      <c r="M221" s="148" t="s">
        <v>534</v>
      </c>
      <c r="N221" s="154">
        <v>43844</v>
      </c>
      <c r="O221" s="1"/>
      <c r="P221" s="1"/>
      <c r="Q221" s="1"/>
      <c r="R221" s="6" t="s">
        <v>725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147</v>
      </c>
      <c r="B222" s="177">
        <v>43752</v>
      </c>
      <c r="C222" s="177"/>
      <c r="D222" s="178" t="s">
        <v>743</v>
      </c>
      <c r="E222" s="179" t="s">
        <v>564</v>
      </c>
      <c r="F222" s="179">
        <v>277.5</v>
      </c>
      <c r="G222" s="179"/>
      <c r="H222" s="179">
        <v>333</v>
      </c>
      <c r="I222" s="181">
        <v>333</v>
      </c>
      <c r="J222" s="151" t="s">
        <v>744</v>
      </c>
      <c r="K222" s="152">
        <f t="shared" si="43"/>
        <v>55.5</v>
      </c>
      <c r="L222" s="153">
        <f t="shared" si="44"/>
        <v>0.2</v>
      </c>
      <c r="M222" s="148" t="s">
        <v>534</v>
      </c>
      <c r="N222" s="154">
        <v>43846</v>
      </c>
      <c r="O222" s="1"/>
      <c r="P222" s="1"/>
      <c r="Q222" s="1"/>
      <c r="R222" s="6" t="s">
        <v>721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148</v>
      </c>
      <c r="B223" s="177">
        <v>43752</v>
      </c>
      <c r="C223" s="177"/>
      <c r="D223" s="178" t="s">
        <v>745</v>
      </c>
      <c r="E223" s="179" t="s">
        <v>564</v>
      </c>
      <c r="F223" s="179">
        <v>930</v>
      </c>
      <c r="G223" s="179"/>
      <c r="H223" s="179">
        <v>1165</v>
      </c>
      <c r="I223" s="181">
        <v>1200</v>
      </c>
      <c r="J223" s="151" t="s">
        <v>746</v>
      </c>
      <c r="K223" s="152">
        <f t="shared" si="43"/>
        <v>235</v>
      </c>
      <c r="L223" s="153">
        <f t="shared" si="44"/>
        <v>0.25268817204301075</v>
      </c>
      <c r="M223" s="148" t="s">
        <v>534</v>
      </c>
      <c r="N223" s="154">
        <v>43847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149</v>
      </c>
      <c r="B224" s="177">
        <v>43753</v>
      </c>
      <c r="C224" s="177"/>
      <c r="D224" s="178" t="s">
        <v>747</v>
      </c>
      <c r="E224" s="179" t="s">
        <v>564</v>
      </c>
      <c r="F224" s="149">
        <v>111</v>
      </c>
      <c r="G224" s="179"/>
      <c r="H224" s="179">
        <v>141</v>
      </c>
      <c r="I224" s="181">
        <v>141</v>
      </c>
      <c r="J224" s="151" t="s">
        <v>549</v>
      </c>
      <c r="K224" s="152">
        <f t="shared" si="43"/>
        <v>30</v>
      </c>
      <c r="L224" s="153">
        <f t="shared" si="44"/>
        <v>0.27027027027027029</v>
      </c>
      <c r="M224" s="148" t="s">
        <v>534</v>
      </c>
      <c r="N224" s="154">
        <v>44328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150</v>
      </c>
      <c r="B225" s="177">
        <v>43753</v>
      </c>
      <c r="C225" s="177"/>
      <c r="D225" s="178" t="s">
        <v>748</v>
      </c>
      <c r="E225" s="179" t="s">
        <v>564</v>
      </c>
      <c r="F225" s="149">
        <v>296</v>
      </c>
      <c r="G225" s="179"/>
      <c r="H225" s="179">
        <v>370</v>
      </c>
      <c r="I225" s="181">
        <v>370</v>
      </c>
      <c r="J225" s="151" t="s">
        <v>622</v>
      </c>
      <c r="K225" s="152">
        <f t="shared" ref="K225:K244" si="45">H225-F225</f>
        <v>74</v>
      </c>
      <c r="L225" s="153">
        <f t="shared" ref="L225:L244" si="46">K225/F225</f>
        <v>0.25</v>
      </c>
      <c r="M225" s="148" t="s">
        <v>534</v>
      </c>
      <c r="N225" s="154">
        <v>43853</v>
      </c>
      <c r="O225" s="1"/>
      <c r="P225" s="1"/>
      <c r="Q225" s="1"/>
      <c r="R225" s="6" t="s">
        <v>725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151</v>
      </c>
      <c r="B226" s="177">
        <v>43754</v>
      </c>
      <c r="C226" s="177"/>
      <c r="D226" s="178" t="s">
        <v>749</v>
      </c>
      <c r="E226" s="179" t="s">
        <v>564</v>
      </c>
      <c r="F226" s="149">
        <v>300</v>
      </c>
      <c r="G226" s="179"/>
      <c r="H226" s="179">
        <v>382.5</v>
      </c>
      <c r="I226" s="181">
        <v>344</v>
      </c>
      <c r="J226" s="151" t="s">
        <v>790</v>
      </c>
      <c r="K226" s="152">
        <f t="shared" si="45"/>
        <v>82.5</v>
      </c>
      <c r="L226" s="153">
        <f t="shared" si="46"/>
        <v>0.27500000000000002</v>
      </c>
      <c r="M226" s="148" t="s">
        <v>534</v>
      </c>
      <c r="N226" s="154">
        <v>44238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152</v>
      </c>
      <c r="B227" s="177">
        <v>43832</v>
      </c>
      <c r="C227" s="177"/>
      <c r="D227" s="178" t="s">
        <v>750</v>
      </c>
      <c r="E227" s="179" t="s">
        <v>564</v>
      </c>
      <c r="F227" s="149">
        <v>495</v>
      </c>
      <c r="G227" s="179"/>
      <c r="H227" s="179">
        <v>595</v>
      </c>
      <c r="I227" s="181">
        <v>590</v>
      </c>
      <c r="J227" s="151" t="s">
        <v>789</v>
      </c>
      <c r="K227" s="152">
        <f t="shared" si="45"/>
        <v>100</v>
      </c>
      <c r="L227" s="153">
        <f t="shared" si="46"/>
        <v>0.20202020202020202</v>
      </c>
      <c r="M227" s="148" t="s">
        <v>534</v>
      </c>
      <c r="N227" s="154">
        <v>44589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153</v>
      </c>
      <c r="B228" s="177">
        <v>43966</v>
      </c>
      <c r="C228" s="177"/>
      <c r="D228" s="178" t="s">
        <v>71</v>
      </c>
      <c r="E228" s="179" t="s">
        <v>564</v>
      </c>
      <c r="F228" s="149">
        <v>67.5</v>
      </c>
      <c r="G228" s="179"/>
      <c r="H228" s="179">
        <v>86</v>
      </c>
      <c r="I228" s="181">
        <v>86</v>
      </c>
      <c r="J228" s="151" t="s">
        <v>751</v>
      </c>
      <c r="K228" s="152">
        <f t="shared" si="45"/>
        <v>18.5</v>
      </c>
      <c r="L228" s="153">
        <f t="shared" si="46"/>
        <v>0.27407407407407408</v>
      </c>
      <c r="M228" s="148" t="s">
        <v>534</v>
      </c>
      <c r="N228" s="154">
        <v>44008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154</v>
      </c>
      <c r="B229" s="177">
        <v>44035</v>
      </c>
      <c r="C229" s="177"/>
      <c r="D229" s="178" t="s">
        <v>444</v>
      </c>
      <c r="E229" s="179" t="s">
        <v>564</v>
      </c>
      <c r="F229" s="149">
        <v>231</v>
      </c>
      <c r="G229" s="179"/>
      <c r="H229" s="179">
        <v>281</v>
      </c>
      <c r="I229" s="181">
        <v>281</v>
      </c>
      <c r="J229" s="151" t="s">
        <v>622</v>
      </c>
      <c r="K229" s="152">
        <f t="shared" si="45"/>
        <v>50</v>
      </c>
      <c r="L229" s="153">
        <f t="shared" si="46"/>
        <v>0.21645021645021645</v>
      </c>
      <c r="M229" s="148" t="s">
        <v>534</v>
      </c>
      <c r="N229" s="154">
        <v>44358</v>
      </c>
      <c r="O229" s="1"/>
      <c r="P229" s="1"/>
      <c r="Q229" s="1"/>
      <c r="R229" s="6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155</v>
      </c>
      <c r="B230" s="177">
        <v>44092</v>
      </c>
      <c r="C230" s="177"/>
      <c r="D230" s="178" t="s">
        <v>385</v>
      </c>
      <c r="E230" s="179" t="s">
        <v>564</v>
      </c>
      <c r="F230" s="179">
        <v>206</v>
      </c>
      <c r="G230" s="179"/>
      <c r="H230" s="179">
        <v>248</v>
      </c>
      <c r="I230" s="181">
        <v>248</v>
      </c>
      <c r="J230" s="151" t="s">
        <v>622</v>
      </c>
      <c r="K230" s="152">
        <f t="shared" si="45"/>
        <v>42</v>
      </c>
      <c r="L230" s="153">
        <f t="shared" si="46"/>
        <v>0.20388349514563106</v>
      </c>
      <c r="M230" s="148" t="s">
        <v>534</v>
      </c>
      <c r="N230" s="154">
        <v>44214</v>
      </c>
      <c r="O230" s="1"/>
      <c r="P230" s="1"/>
      <c r="Q230" s="1"/>
      <c r="R230" s="6" t="s">
        <v>725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156</v>
      </c>
      <c r="B231" s="177">
        <v>44140</v>
      </c>
      <c r="C231" s="177"/>
      <c r="D231" s="178" t="s">
        <v>385</v>
      </c>
      <c r="E231" s="179" t="s">
        <v>564</v>
      </c>
      <c r="F231" s="179">
        <v>182.5</v>
      </c>
      <c r="G231" s="179"/>
      <c r="H231" s="179">
        <v>248</v>
      </c>
      <c r="I231" s="181">
        <v>248</v>
      </c>
      <c r="J231" s="151" t="s">
        <v>622</v>
      </c>
      <c r="K231" s="152">
        <f t="shared" si="45"/>
        <v>65.5</v>
      </c>
      <c r="L231" s="153">
        <f t="shared" si="46"/>
        <v>0.35890410958904112</v>
      </c>
      <c r="M231" s="148" t="s">
        <v>534</v>
      </c>
      <c r="N231" s="154">
        <v>44214</v>
      </c>
      <c r="O231" s="1"/>
      <c r="P231" s="1"/>
      <c r="Q231" s="1"/>
      <c r="R231" s="6" t="s">
        <v>725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157</v>
      </c>
      <c r="B232" s="177">
        <v>44140</v>
      </c>
      <c r="C232" s="177"/>
      <c r="D232" s="178" t="s">
        <v>313</v>
      </c>
      <c r="E232" s="179" t="s">
        <v>564</v>
      </c>
      <c r="F232" s="179">
        <v>247.5</v>
      </c>
      <c r="G232" s="179"/>
      <c r="H232" s="179">
        <v>320</v>
      </c>
      <c r="I232" s="181">
        <v>320</v>
      </c>
      <c r="J232" s="151" t="s">
        <v>622</v>
      </c>
      <c r="K232" s="152">
        <f t="shared" si="45"/>
        <v>72.5</v>
      </c>
      <c r="L232" s="153">
        <f t="shared" si="46"/>
        <v>0.29292929292929293</v>
      </c>
      <c r="M232" s="148" t="s">
        <v>534</v>
      </c>
      <c r="N232" s="154">
        <v>44323</v>
      </c>
      <c r="O232" s="1"/>
      <c r="P232" s="1"/>
      <c r="Q232" s="1"/>
      <c r="R232" s="6" t="s">
        <v>725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158</v>
      </c>
      <c r="B233" s="177">
        <v>44140</v>
      </c>
      <c r="C233" s="177"/>
      <c r="D233" s="178" t="s">
        <v>266</v>
      </c>
      <c r="E233" s="179" t="s">
        <v>564</v>
      </c>
      <c r="F233" s="149">
        <v>925</v>
      </c>
      <c r="G233" s="179"/>
      <c r="H233" s="179">
        <v>1095</v>
      </c>
      <c r="I233" s="181">
        <v>1093</v>
      </c>
      <c r="J233" s="151" t="s">
        <v>752</v>
      </c>
      <c r="K233" s="152">
        <f t="shared" si="45"/>
        <v>170</v>
      </c>
      <c r="L233" s="153">
        <f t="shared" si="46"/>
        <v>0.18378378378378379</v>
      </c>
      <c r="M233" s="148" t="s">
        <v>534</v>
      </c>
      <c r="N233" s="154">
        <v>44201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159</v>
      </c>
      <c r="B234" s="177">
        <v>44140</v>
      </c>
      <c r="C234" s="177"/>
      <c r="D234" s="178" t="s">
        <v>329</v>
      </c>
      <c r="E234" s="179" t="s">
        <v>564</v>
      </c>
      <c r="F234" s="149">
        <v>332.5</v>
      </c>
      <c r="G234" s="179"/>
      <c r="H234" s="179">
        <v>393</v>
      </c>
      <c r="I234" s="181">
        <v>406</v>
      </c>
      <c r="J234" s="151" t="s">
        <v>753</v>
      </c>
      <c r="K234" s="152">
        <f t="shared" si="45"/>
        <v>60.5</v>
      </c>
      <c r="L234" s="153">
        <f t="shared" si="46"/>
        <v>0.18195488721804512</v>
      </c>
      <c r="M234" s="148" t="s">
        <v>534</v>
      </c>
      <c r="N234" s="154">
        <v>44256</v>
      </c>
      <c r="O234" s="1"/>
      <c r="P234" s="1"/>
      <c r="Q234" s="1"/>
      <c r="R234" s="6" t="s">
        <v>725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160</v>
      </c>
      <c r="B235" s="177">
        <v>44141</v>
      </c>
      <c r="C235" s="177"/>
      <c r="D235" s="178" t="s">
        <v>444</v>
      </c>
      <c r="E235" s="179" t="s">
        <v>564</v>
      </c>
      <c r="F235" s="149">
        <v>231</v>
      </c>
      <c r="G235" s="179"/>
      <c r="H235" s="179">
        <v>281</v>
      </c>
      <c r="I235" s="181">
        <v>281</v>
      </c>
      <c r="J235" s="151" t="s">
        <v>622</v>
      </c>
      <c r="K235" s="152">
        <f t="shared" si="45"/>
        <v>50</v>
      </c>
      <c r="L235" s="153">
        <f t="shared" si="46"/>
        <v>0.21645021645021645</v>
      </c>
      <c r="M235" s="148" t="s">
        <v>534</v>
      </c>
      <c r="N235" s="154">
        <v>44358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161</v>
      </c>
      <c r="B236" s="177">
        <v>44187</v>
      </c>
      <c r="C236" s="177"/>
      <c r="D236" s="178" t="s">
        <v>420</v>
      </c>
      <c r="E236" s="179" t="s">
        <v>564</v>
      </c>
      <c r="F236" s="149">
        <v>190</v>
      </c>
      <c r="G236" s="179"/>
      <c r="H236" s="179">
        <v>239</v>
      </c>
      <c r="I236" s="181">
        <v>239</v>
      </c>
      <c r="J236" s="151" t="s">
        <v>838</v>
      </c>
      <c r="K236" s="152">
        <f t="shared" si="45"/>
        <v>49</v>
      </c>
      <c r="L236" s="153">
        <f t="shared" si="46"/>
        <v>0.25789473684210529</v>
      </c>
      <c r="M236" s="148" t="s">
        <v>534</v>
      </c>
      <c r="N236" s="154">
        <v>44844</v>
      </c>
      <c r="O236" s="1"/>
      <c r="P236" s="1"/>
      <c r="Q236" s="1"/>
      <c r="R236" s="6" t="s">
        <v>725</v>
      </c>
    </row>
    <row r="237" spans="1:26" ht="12.75" customHeight="1">
      <c r="A237" s="176">
        <v>162</v>
      </c>
      <c r="B237" s="177">
        <v>44258</v>
      </c>
      <c r="C237" s="177"/>
      <c r="D237" s="178" t="s">
        <v>750</v>
      </c>
      <c r="E237" s="179" t="s">
        <v>564</v>
      </c>
      <c r="F237" s="149">
        <v>495</v>
      </c>
      <c r="G237" s="179"/>
      <c r="H237" s="179">
        <v>595</v>
      </c>
      <c r="I237" s="181">
        <v>590</v>
      </c>
      <c r="J237" s="151" t="s">
        <v>789</v>
      </c>
      <c r="K237" s="152">
        <f t="shared" si="45"/>
        <v>100</v>
      </c>
      <c r="L237" s="153">
        <f t="shared" si="46"/>
        <v>0.20202020202020202</v>
      </c>
      <c r="M237" s="148" t="s">
        <v>534</v>
      </c>
      <c r="N237" s="154">
        <v>44589</v>
      </c>
      <c r="O237" s="1"/>
      <c r="P237" s="1"/>
      <c r="R237" s="6" t="s">
        <v>725</v>
      </c>
    </row>
    <row r="238" spans="1:26" ht="12.75" customHeight="1">
      <c r="A238" s="176">
        <v>163</v>
      </c>
      <c r="B238" s="177">
        <v>44274</v>
      </c>
      <c r="C238" s="177"/>
      <c r="D238" s="178" t="s">
        <v>329</v>
      </c>
      <c r="E238" s="179" t="s">
        <v>564</v>
      </c>
      <c r="F238" s="149">
        <v>355</v>
      </c>
      <c r="G238" s="179"/>
      <c r="H238" s="179">
        <v>422.5</v>
      </c>
      <c r="I238" s="181">
        <v>420</v>
      </c>
      <c r="J238" s="151" t="s">
        <v>754</v>
      </c>
      <c r="K238" s="152">
        <f t="shared" si="45"/>
        <v>67.5</v>
      </c>
      <c r="L238" s="153">
        <f t="shared" si="46"/>
        <v>0.19014084507042253</v>
      </c>
      <c r="M238" s="148" t="s">
        <v>534</v>
      </c>
      <c r="N238" s="154">
        <v>44361</v>
      </c>
      <c r="O238" s="1"/>
      <c r="R238" s="194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164</v>
      </c>
      <c r="B239" s="177">
        <v>44295</v>
      </c>
      <c r="C239" s="177"/>
      <c r="D239" s="178" t="s">
        <v>755</v>
      </c>
      <c r="E239" s="179" t="s">
        <v>564</v>
      </c>
      <c r="F239" s="149">
        <v>555</v>
      </c>
      <c r="G239" s="179"/>
      <c r="H239" s="179">
        <v>663</v>
      </c>
      <c r="I239" s="181">
        <v>663</v>
      </c>
      <c r="J239" s="151" t="s">
        <v>756</v>
      </c>
      <c r="K239" s="152">
        <f t="shared" si="45"/>
        <v>108</v>
      </c>
      <c r="L239" s="153">
        <f t="shared" si="46"/>
        <v>0.19459459459459461</v>
      </c>
      <c r="M239" s="148" t="s">
        <v>534</v>
      </c>
      <c r="N239" s="154">
        <v>44321</v>
      </c>
      <c r="O239" s="1"/>
      <c r="P239" s="1"/>
      <c r="Q239" s="1"/>
      <c r="R239" s="194" t="s">
        <v>725</v>
      </c>
    </row>
    <row r="240" spans="1:26" ht="12.75" customHeight="1">
      <c r="A240" s="176">
        <v>165</v>
      </c>
      <c r="B240" s="177">
        <v>44308</v>
      </c>
      <c r="C240" s="177"/>
      <c r="D240" s="178" t="s">
        <v>357</v>
      </c>
      <c r="E240" s="179" t="s">
        <v>564</v>
      </c>
      <c r="F240" s="149">
        <v>126.5</v>
      </c>
      <c r="G240" s="179"/>
      <c r="H240" s="179">
        <v>155</v>
      </c>
      <c r="I240" s="181">
        <v>155</v>
      </c>
      <c r="J240" s="151" t="s">
        <v>622</v>
      </c>
      <c r="K240" s="152">
        <f t="shared" si="45"/>
        <v>28.5</v>
      </c>
      <c r="L240" s="153">
        <f t="shared" si="46"/>
        <v>0.22529644268774704</v>
      </c>
      <c r="M240" s="148" t="s">
        <v>534</v>
      </c>
      <c r="N240" s="154">
        <v>44362</v>
      </c>
      <c r="O240" s="1"/>
      <c r="R240" s="194" t="s">
        <v>725</v>
      </c>
    </row>
    <row r="241" spans="1:18" ht="12.75" customHeight="1">
      <c r="A241" s="218">
        <v>166</v>
      </c>
      <c r="B241" s="219">
        <v>44368</v>
      </c>
      <c r="C241" s="219"/>
      <c r="D241" s="220" t="s">
        <v>374</v>
      </c>
      <c r="E241" s="221" t="s">
        <v>564</v>
      </c>
      <c r="F241" s="222">
        <v>287.5</v>
      </c>
      <c r="G241" s="221"/>
      <c r="H241" s="221">
        <v>245</v>
      </c>
      <c r="I241" s="223">
        <v>344</v>
      </c>
      <c r="J241" s="161" t="s">
        <v>785</v>
      </c>
      <c r="K241" s="162">
        <f t="shared" si="45"/>
        <v>-42.5</v>
      </c>
      <c r="L241" s="163">
        <f t="shared" si="46"/>
        <v>-0.14782608695652175</v>
      </c>
      <c r="M241" s="159" t="s">
        <v>546</v>
      </c>
      <c r="N241" s="156">
        <v>44508</v>
      </c>
      <c r="O241" s="1"/>
      <c r="R241" s="194" t="s">
        <v>725</v>
      </c>
    </row>
    <row r="242" spans="1:18" ht="12.75" customHeight="1">
      <c r="A242" s="176">
        <v>167</v>
      </c>
      <c r="B242" s="177">
        <v>44368</v>
      </c>
      <c r="C242" s="177"/>
      <c r="D242" s="178" t="s">
        <v>444</v>
      </c>
      <c r="E242" s="179" t="s">
        <v>564</v>
      </c>
      <c r="F242" s="149">
        <v>241</v>
      </c>
      <c r="G242" s="179"/>
      <c r="H242" s="179">
        <v>298</v>
      </c>
      <c r="I242" s="181">
        <v>320</v>
      </c>
      <c r="J242" s="151" t="s">
        <v>622</v>
      </c>
      <c r="K242" s="152">
        <f t="shared" si="45"/>
        <v>57</v>
      </c>
      <c r="L242" s="153">
        <f t="shared" si="46"/>
        <v>0.23651452282157676</v>
      </c>
      <c r="M242" s="148" t="s">
        <v>534</v>
      </c>
      <c r="N242" s="154">
        <v>44802</v>
      </c>
      <c r="O242" s="41"/>
      <c r="R242" s="194" t="s">
        <v>725</v>
      </c>
    </row>
    <row r="243" spans="1:18" ht="12.75" customHeight="1">
      <c r="A243" s="176">
        <v>168</v>
      </c>
      <c r="B243" s="177">
        <v>44406</v>
      </c>
      <c r="C243" s="177"/>
      <c r="D243" s="178" t="s">
        <v>357</v>
      </c>
      <c r="E243" s="179" t="s">
        <v>564</v>
      </c>
      <c r="F243" s="149">
        <v>162.5</v>
      </c>
      <c r="G243" s="179"/>
      <c r="H243" s="179">
        <v>200</v>
      </c>
      <c r="I243" s="181">
        <v>200</v>
      </c>
      <c r="J243" s="151" t="s">
        <v>622</v>
      </c>
      <c r="K243" s="152">
        <f t="shared" si="45"/>
        <v>37.5</v>
      </c>
      <c r="L243" s="153">
        <f t="shared" si="46"/>
        <v>0.23076923076923078</v>
      </c>
      <c r="M243" s="148" t="s">
        <v>534</v>
      </c>
      <c r="N243" s="154">
        <v>44802</v>
      </c>
      <c r="O243" s="1"/>
      <c r="R243" s="194" t="s">
        <v>725</v>
      </c>
    </row>
    <row r="244" spans="1:18" ht="12.75" customHeight="1">
      <c r="A244" s="176">
        <v>169</v>
      </c>
      <c r="B244" s="177">
        <v>44462</v>
      </c>
      <c r="C244" s="177"/>
      <c r="D244" s="178" t="s">
        <v>761</v>
      </c>
      <c r="E244" s="179" t="s">
        <v>564</v>
      </c>
      <c r="F244" s="149">
        <v>1235</v>
      </c>
      <c r="G244" s="179"/>
      <c r="H244" s="179">
        <v>1505</v>
      </c>
      <c r="I244" s="181">
        <v>1500</v>
      </c>
      <c r="J244" s="151" t="s">
        <v>622</v>
      </c>
      <c r="K244" s="152">
        <f t="shared" si="45"/>
        <v>270</v>
      </c>
      <c r="L244" s="153">
        <f t="shared" si="46"/>
        <v>0.21862348178137653</v>
      </c>
      <c r="M244" s="148" t="s">
        <v>534</v>
      </c>
      <c r="N244" s="154">
        <v>44564</v>
      </c>
      <c r="O244" s="1"/>
      <c r="R244" s="194" t="s">
        <v>725</v>
      </c>
    </row>
    <row r="245" spans="1:18" ht="12.75" customHeight="1">
      <c r="A245" s="205">
        <v>170</v>
      </c>
      <c r="B245" s="206">
        <v>44480</v>
      </c>
      <c r="C245" s="206"/>
      <c r="D245" s="207" t="s">
        <v>763</v>
      </c>
      <c r="E245" s="208" t="s">
        <v>564</v>
      </c>
      <c r="F245" s="54">
        <v>58.75</v>
      </c>
      <c r="G245" s="208"/>
      <c r="H245" s="282"/>
      <c r="I245" s="212"/>
      <c r="J245" s="283" t="s">
        <v>537</v>
      </c>
      <c r="K245" s="205"/>
      <c r="L245" s="206"/>
      <c r="M245" s="206"/>
      <c r="N245" s="207"/>
      <c r="O245" s="41"/>
      <c r="R245" s="194" t="s">
        <v>725</v>
      </c>
    </row>
    <row r="246" spans="1:18" ht="12.75" customHeight="1">
      <c r="A246" s="209">
        <v>171</v>
      </c>
      <c r="B246" s="210">
        <v>44481</v>
      </c>
      <c r="C246" s="210"/>
      <c r="D246" s="211" t="s">
        <v>255</v>
      </c>
      <c r="E246" s="212" t="s">
        <v>564</v>
      </c>
      <c r="F246" s="213" t="s">
        <v>765</v>
      </c>
      <c r="G246" s="212"/>
      <c r="H246" s="212"/>
      <c r="I246" s="212">
        <v>380</v>
      </c>
      <c r="J246" s="214" t="s">
        <v>537</v>
      </c>
      <c r="K246" s="209"/>
      <c r="L246" s="210"/>
      <c r="M246" s="210"/>
      <c r="N246" s="211"/>
      <c r="O246" s="41"/>
      <c r="R246" s="194" t="s">
        <v>725</v>
      </c>
    </row>
    <row r="247" spans="1:18" ht="12.75" customHeight="1">
      <c r="A247" s="176">
        <v>172</v>
      </c>
      <c r="B247" s="177">
        <v>44481</v>
      </c>
      <c r="C247" s="177"/>
      <c r="D247" s="178" t="s">
        <v>380</v>
      </c>
      <c r="E247" s="179" t="s">
        <v>564</v>
      </c>
      <c r="F247" s="149">
        <v>45.5</v>
      </c>
      <c r="G247" s="179"/>
      <c r="H247" s="179">
        <v>56.5</v>
      </c>
      <c r="I247" s="181">
        <v>56</v>
      </c>
      <c r="J247" s="151" t="s">
        <v>861</v>
      </c>
      <c r="K247" s="152">
        <f>H247-F247</f>
        <v>11</v>
      </c>
      <c r="L247" s="153">
        <f>K247/F247</f>
        <v>0.24175824175824176</v>
      </c>
      <c r="M247" s="148" t="s">
        <v>534</v>
      </c>
      <c r="N247" s="154">
        <v>44881</v>
      </c>
      <c r="O247" s="41"/>
      <c r="R247" s="194"/>
    </row>
    <row r="248" spans="1:18" ht="12.75" customHeight="1">
      <c r="A248" s="176">
        <v>173</v>
      </c>
      <c r="B248" s="177">
        <v>44551</v>
      </c>
      <c r="C248" s="177"/>
      <c r="D248" s="178" t="s">
        <v>118</v>
      </c>
      <c r="E248" s="179" t="s">
        <v>564</v>
      </c>
      <c r="F248" s="149">
        <v>2300</v>
      </c>
      <c r="G248" s="179"/>
      <c r="H248" s="179">
        <f>(2820+2200)/2</f>
        <v>2510</v>
      </c>
      <c r="I248" s="181">
        <v>3000</v>
      </c>
      <c r="J248" s="151" t="s">
        <v>797</v>
      </c>
      <c r="K248" s="152">
        <f>H248-F248</f>
        <v>210</v>
      </c>
      <c r="L248" s="153">
        <f>K248/F248</f>
        <v>9.1304347826086957E-2</v>
      </c>
      <c r="M248" s="148" t="s">
        <v>534</v>
      </c>
      <c r="N248" s="154">
        <v>44649</v>
      </c>
      <c r="O248" s="1"/>
      <c r="R248" s="194"/>
    </row>
    <row r="249" spans="1:18" ht="12.75" customHeight="1">
      <c r="A249" s="215">
        <v>174</v>
      </c>
      <c r="B249" s="210">
        <v>44606</v>
      </c>
      <c r="C249" s="215"/>
      <c r="D249" s="215" t="s">
        <v>399</v>
      </c>
      <c r="E249" s="212" t="s">
        <v>564</v>
      </c>
      <c r="F249" s="212" t="s">
        <v>792</v>
      </c>
      <c r="G249" s="212"/>
      <c r="H249" s="212"/>
      <c r="I249" s="212">
        <v>764</v>
      </c>
      <c r="J249" s="212" t="s">
        <v>537</v>
      </c>
      <c r="K249" s="212"/>
      <c r="L249" s="212"/>
      <c r="M249" s="212"/>
      <c r="N249" s="215"/>
      <c r="O249" s="41"/>
      <c r="R249" s="194"/>
    </row>
    <row r="250" spans="1:18" ht="12.75" customHeight="1">
      <c r="A250" s="176">
        <v>175</v>
      </c>
      <c r="B250" s="177">
        <v>44613</v>
      </c>
      <c r="C250" s="177"/>
      <c r="D250" s="178" t="s">
        <v>761</v>
      </c>
      <c r="E250" s="179" t="s">
        <v>564</v>
      </c>
      <c r="F250" s="149">
        <v>1255</v>
      </c>
      <c r="G250" s="179"/>
      <c r="H250" s="179">
        <v>1515</v>
      </c>
      <c r="I250" s="181">
        <v>1510</v>
      </c>
      <c r="J250" s="151" t="s">
        <v>622</v>
      </c>
      <c r="K250" s="152">
        <f>H250-F250</f>
        <v>260</v>
      </c>
      <c r="L250" s="153">
        <f>K250/F250</f>
        <v>0.20717131474103587</v>
      </c>
      <c r="M250" s="148" t="s">
        <v>534</v>
      </c>
      <c r="N250" s="154">
        <v>44834</v>
      </c>
      <c r="O250" s="41"/>
      <c r="R250" s="194"/>
    </row>
    <row r="251" spans="1:18" ht="12.75" customHeight="1">
      <c r="A251">
        <v>176</v>
      </c>
      <c r="B251" s="210">
        <v>44670</v>
      </c>
      <c r="C251" s="210"/>
      <c r="D251" s="215" t="s">
        <v>499</v>
      </c>
      <c r="E251" s="240" t="s">
        <v>564</v>
      </c>
      <c r="F251" s="212" t="s">
        <v>798</v>
      </c>
      <c r="G251" s="212"/>
      <c r="H251" s="212"/>
      <c r="I251" s="212">
        <v>553</v>
      </c>
      <c r="J251" s="212" t="s">
        <v>537</v>
      </c>
      <c r="K251" s="212"/>
      <c r="L251" s="212"/>
      <c r="M251" s="212"/>
      <c r="N251" s="212"/>
      <c r="O251" s="41"/>
      <c r="R251" s="194"/>
    </row>
    <row r="252" spans="1:18" ht="12.75" customHeight="1">
      <c r="A252" s="176">
        <v>177</v>
      </c>
      <c r="B252" s="177">
        <v>44746</v>
      </c>
      <c r="C252" s="177"/>
      <c r="D252" s="178" t="s">
        <v>831</v>
      </c>
      <c r="E252" s="179" t="s">
        <v>564</v>
      </c>
      <c r="F252" s="149">
        <v>207.5</v>
      </c>
      <c r="G252" s="179"/>
      <c r="H252" s="179">
        <v>254</v>
      </c>
      <c r="I252" s="181">
        <v>254</v>
      </c>
      <c r="J252" s="151" t="s">
        <v>622</v>
      </c>
      <c r="K252" s="152">
        <f>H252-F252</f>
        <v>46.5</v>
      </c>
      <c r="L252" s="153">
        <f>K252/F252</f>
        <v>0.22409638554216868</v>
      </c>
      <c r="M252" s="148" t="s">
        <v>534</v>
      </c>
      <c r="N252" s="154">
        <v>44792</v>
      </c>
      <c r="O252" s="1"/>
      <c r="R252" s="194"/>
    </row>
    <row r="253" spans="1:18" ht="12.75" customHeight="1">
      <c r="A253" s="176">
        <v>178</v>
      </c>
      <c r="B253" s="177">
        <v>44775</v>
      </c>
      <c r="C253" s="177"/>
      <c r="D253" s="178" t="s">
        <v>446</v>
      </c>
      <c r="E253" s="179" t="s">
        <v>564</v>
      </c>
      <c r="F253" s="149">
        <v>31.25</v>
      </c>
      <c r="G253" s="179"/>
      <c r="H253" s="179">
        <v>38.75</v>
      </c>
      <c r="I253" s="181">
        <v>38</v>
      </c>
      <c r="J253" s="151" t="s">
        <v>622</v>
      </c>
      <c r="K253" s="152">
        <f>H253-F253</f>
        <v>7.5</v>
      </c>
      <c r="L253" s="153">
        <f>K253/F253</f>
        <v>0.24</v>
      </c>
      <c r="M253" s="148" t="s">
        <v>534</v>
      </c>
      <c r="N253" s="154">
        <v>44844</v>
      </c>
      <c r="O253" s="41"/>
      <c r="R253" s="54"/>
    </row>
    <row r="254" spans="1:18" ht="12.75" customHeight="1">
      <c r="A254" s="209">
        <v>179</v>
      </c>
      <c r="B254" s="210">
        <v>44841</v>
      </c>
      <c r="C254" s="215"/>
      <c r="D254" s="215" t="s">
        <v>836</v>
      </c>
      <c r="E254" s="240" t="s">
        <v>564</v>
      </c>
      <c r="F254" s="212" t="s">
        <v>837</v>
      </c>
      <c r="G254" s="212"/>
      <c r="H254" s="212"/>
      <c r="I254" s="212">
        <v>840</v>
      </c>
      <c r="J254" s="212" t="s">
        <v>537</v>
      </c>
      <c r="K254" s="212"/>
      <c r="L254" s="212"/>
      <c r="M254" s="212"/>
      <c r="N254" s="212"/>
      <c r="O254" s="41"/>
      <c r="Q254" s="196"/>
      <c r="R254" s="54"/>
    </row>
    <row r="255" spans="1:18" ht="12.75" customHeight="1">
      <c r="A255" s="209">
        <v>180</v>
      </c>
      <c r="B255" s="210">
        <v>44844</v>
      </c>
      <c r="C255" s="215"/>
      <c r="D255" s="215" t="s">
        <v>401</v>
      </c>
      <c r="E255" s="240" t="s">
        <v>564</v>
      </c>
      <c r="F255" s="212" t="s">
        <v>839</v>
      </c>
      <c r="G255" s="212"/>
      <c r="H255" s="212"/>
      <c r="I255" s="212">
        <v>291</v>
      </c>
      <c r="J255" s="212" t="s">
        <v>537</v>
      </c>
      <c r="K255" s="212"/>
      <c r="L255" s="212"/>
      <c r="M255" s="212"/>
      <c r="N255" s="212"/>
      <c r="O255" s="41"/>
      <c r="Q255" s="196"/>
      <c r="R255" s="54"/>
    </row>
    <row r="256" spans="1:18" ht="12.75" customHeight="1">
      <c r="A256" s="209">
        <v>181</v>
      </c>
      <c r="B256" s="210">
        <v>44845</v>
      </c>
      <c r="C256" s="215"/>
      <c r="D256" s="215" t="s">
        <v>399</v>
      </c>
      <c r="E256" s="240" t="s">
        <v>564</v>
      </c>
      <c r="F256" s="212" t="s">
        <v>860</v>
      </c>
      <c r="G256" s="212"/>
      <c r="H256" s="212"/>
      <c r="I256" s="212">
        <v>765</v>
      </c>
      <c r="J256" s="212" t="s">
        <v>537</v>
      </c>
      <c r="K256" s="212"/>
      <c r="L256" s="212"/>
      <c r="M256" s="212"/>
      <c r="N256" s="212"/>
      <c r="O256" s="41"/>
      <c r="Q256" s="196"/>
      <c r="R256" s="54"/>
    </row>
    <row r="257" spans="1:38" ht="12.75" customHeight="1">
      <c r="A257" s="270">
        <v>182</v>
      </c>
      <c r="B257" s="210">
        <v>44981</v>
      </c>
      <c r="C257" s="210"/>
      <c r="D257" s="215" t="s">
        <v>817</v>
      </c>
      <c r="E257" s="240" t="s">
        <v>564</v>
      </c>
      <c r="F257" s="240" t="s">
        <v>866</v>
      </c>
      <c r="G257" s="212"/>
      <c r="H257" s="212"/>
      <c r="I257" s="212">
        <v>2080</v>
      </c>
      <c r="J257" s="212" t="s">
        <v>537</v>
      </c>
      <c r="K257" s="212"/>
      <c r="L257" s="212"/>
      <c r="M257" s="212"/>
      <c r="N257" s="212"/>
      <c r="O257" s="41"/>
      <c r="R257" s="54"/>
    </row>
    <row r="258" spans="1:38" ht="12.75" customHeight="1">
      <c r="A258" s="176">
        <v>183</v>
      </c>
      <c r="B258" s="177">
        <v>44986</v>
      </c>
      <c r="C258" s="177"/>
      <c r="D258" s="178" t="s">
        <v>446</v>
      </c>
      <c r="E258" s="179" t="s">
        <v>564</v>
      </c>
      <c r="F258" s="149">
        <v>57.5</v>
      </c>
      <c r="G258" s="179"/>
      <c r="H258" s="179">
        <v>120</v>
      </c>
      <c r="I258" s="181">
        <v>120</v>
      </c>
      <c r="J258" s="151" t="s">
        <v>622</v>
      </c>
      <c r="K258" s="152">
        <f>H258-F258</f>
        <v>62.5</v>
      </c>
      <c r="L258" s="153">
        <f>K258/F258</f>
        <v>1.0869565217391304</v>
      </c>
      <c r="M258" s="148" t="s">
        <v>534</v>
      </c>
      <c r="N258" s="154">
        <v>45415</v>
      </c>
      <c r="O258" s="41"/>
      <c r="R258" s="54"/>
    </row>
    <row r="259" spans="1:38" ht="12.75" customHeight="1">
      <c r="A259" s="270">
        <v>184</v>
      </c>
      <c r="B259" s="210">
        <v>45008</v>
      </c>
      <c r="C259" s="210"/>
      <c r="D259" s="215" t="s">
        <v>459</v>
      </c>
      <c r="E259" s="240" t="s">
        <v>564</v>
      </c>
      <c r="F259" s="240" t="s">
        <v>872</v>
      </c>
      <c r="G259" s="212"/>
      <c r="H259" s="212"/>
      <c r="I259" s="212">
        <v>3523</v>
      </c>
      <c r="J259" s="212" t="s">
        <v>537</v>
      </c>
      <c r="K259" s="212"/>
      <c r="L259" s="212"/>
      <c r="M259" s="212"/>
      <c r="N259" s="212"/>
      <c r="O259" s="41"/>
      <c r="R259" s="54"/>
    </row>
    <row r="260" spans="1:38" ht="12.75" customHeight="1">
      <c r="A260" s="209">
        <v>185</v>
      </c>
      <c r="B260" s="210">
        <v>45027</v>
      </c>
      <c r="C260" s="215"/>
      <c r="D260" s="215" t="s">
        <v>873</v>
      </c>
      <c r="E260" s="240" t="s">
        <v>564</v>
      </c>
      <c r="F260" s="212" t="s">
        <v>874</v>
      </c>
      <c r="G260" s="212"/>
      <c r="H260" s="212"/>
      <c r="I260" s="212">
        <v>810</v>
      </c>
      <c r="J260" s="212" t="s">
        <v>537</v>
      </c>
      <c r="K260" s="212"/>
      <c r="L260" s="212"/>
      <c r="M260" s="212"/>
      <c r="N260" s="212"/>
      <c r="O260" s="41"/>
      <c r="R260" s="54"/>
    </row>
    <row r="261" spans="1:38" ht="12.75" customHeight="1">
      <c r="A261" s="209">
        <v>186</v>
      </c>
      <c r="B261" s="210">
        <v>45050</v>
      </c>
      <c r="C261" s="215"/>
      <c r="D261" s="215" t="s">
        <v>284</v>
      </c>
      <c r="E261" s="240" t="s">
        <v>564</v>
      </c>
      <c r="F261" s="212" t="s">
        <v>875</v>
      </c>
      <c r="G261" s="212"/>
      <c r="H261" s="212"/>
      <c r="I261" s="212">
        <v>5040</v>
      </c>
      <c r="J261" s="212" t="s">
        <v>537</v>
      </c>
      <c r="K261" s="212"/>
      <c r="L261" s="212"/>
      <c r="M261" s="212"/>
      <c r="N261" s="212"/>
      <c r="O261" s="41"/>
      <c r="R261" s="54"/>
    </row>
    <row r="262" spans="1:38" ht="12.75" customHeight="1">
      <c r="A262" s="317">
        <v>187</v>
      </c>
      <c r="B262" s="318">
        <v>45075</v>
      </c>
      <c r="C262" s="319"/>
      <c r="D262" s="319" t="s">
        <v>888</v>
      </c>
      <c r="E262" s="320" t="s">
        <v>564</v>
      </c>
      <c r="F262" s="321" t="s">
        <v>876</v>
      </c>
      <c r="G262" s="321"/>
      <c r="H262" s="321"/>
      <c r="I262" s="321">
        <v>732</v>
      </c>
      <c r="J262" s="321" t="s">
        <v>537</v>
      </c>
      <c r="K262" s="321"/>
      <c r="L262" s="321"/>
      <c r="M262" s="321"/>
      <c r="N262" s="321"/>
      <c r="O262" s="41"/>
      <c r="Q262" s="196"/>
      <c r="R262" s="54"/>
      <c r="T262" s="41"/>
      <c r="V262" s="196"/>
      <c r="W262" s="54"/>
      <c r="Y262" s="41"/>
      <c r="AA262" s="196"/>
      <c r="AB262" s="54"/>
      <c r="AD262" s="41"/>
      <c r="AF262" s="196"/>
      <c r="AG262" s="54"/>
      <c r="AI262" s="41"/>
      <c r="AK262" s="196"/>
      <c r="AL262" s="54"/>
    </row>
    <row r="263" spans="1:38" s="215" customFormat="1" ht="12.75" customHeight="1">
      <c r="A263" s="209">
        <v>188</v>
      </c>
      <c r="B263" s="210">
        <v>45078</v>
      </c>
      <c r="D263" s="215" t="s">
        <v>490</v>
      </c>
      <c r="E263" s="240" t="s">
        <v>564</v>
      </c>
      <c r="F263" s="212" t="s">
        <v>895</v>
      </c>
      <c r="G263" s="212"/>
      <c r="H263" s="212"/>
      <c r="I263" s="212">
        <v>4300</v>
      </c>
      <c r="J263" s="212" t="s">
        <v>537</v>
      </c>
      <c r="K263" s="212"/>
      <c r="L263" s="212"/>
      <c r="M263" s="212"/>
      <c r="N263" s="212"/>
      <c r="O263" s="41"/>
      <c r="P263"/>
      <c r="Q263" s="196"/>
      <c r="R263" s="54"/>
      <c r="S263"/>
      <c r="T263" s="41"/>
      <c r="U263"/>
      <c r="V263" s="196"/>
      <c r="W263" s="54"/>
      <c r="X263"/>
      <c r="Y263" s="41"/>
      <c r="Z263"/>
      <c r="AA263" s="196"/>
      <c r="AB263" s="54"/>
      <c r="AC263"/>
      <c r="AD263" s="41"/>
      <c r="AE263"/>
      <c r="AF263" s="196"/>
      <c r="AG263" s="54"/>
      <c r="AH263"/>
      <c r="AI263" s="41"/>
      <c r="AJ263"/>
      <c r="AK263" s="196"/>
      <c r="AL263" s="54"/>
    </row>
    <row r="264" spans="1:38" s="215" customFormat="1" ht="12.75" customHeight="1">
      <c r="A264" s="209"/>
      <c r="B264" s="210"/>
      <c r="E264" s="240"/>
      <c r="F264" s="212"/>
      <c r="G264" s="212"/>
      <c r="H264" s="212"/>
      <c r="I264" s="212"/>
      <c r="J264" s="212"/>
      <c r="K264" s="212"/>
      <c r="L264" s="212"/>
      <c r="M264" s="212"/>
      <c r="N264" s="212"/>
      <c r="O264" s="41"/>
      <c r="P264"/>
      <c r="Q264"/>
      <c r="R264" s="54"/>
      <c r="S264"/>
      <c r="T264" s="41"/>
      <c r="U264"/>
      <c r="V264"/>
      <c r="W264" s="54"/>
      <c r="X264"/>
      <c r="Y264" s="41"/>
      <c r="Z264"/>
      <c r="AA264"/>
      <c r="AB264" s="54"/>
      <c r="AC264"/>
      <c r="AD264" s="41"/>
      <c r="AE264"/>
      <c r="AF264"/>
      <c r="AG264" s="54"/>
      <c r="AH264"/>
      <c r="AI264" s="41"/>
      <c r="AJ264"/>
      <c r="AK264"/>
      <c r="AL264" s="54"/>
    </row>
    <row r="265" spans="1:38" s="215" customFormat="1" ht="12.75" customHeight="1">
      <c r="F265" s="212"/>
      <c r="G265" s="212"/>
      <c r="H265" s="212"/>
      <c r="I265" s="212"/>
      <c r="J265" s="238"/>
      <c r="K265" s="212"/>
      <c r="L265" s="212"/>
      <c r="M265" s="212"/>
      <c r="O265" s="41"/>
      <c r="P265"/>
      <c r="Q265"/>
      <c r="R265" s="54"/>
      <c r="S265"/>
      <c r="T265" s="41"/>
      <c r="U265"/>
      <c r="V265"/>
      <c r="W265" s="54"/>
      <c r="X265"/>
      <c r="Y265" s="41"/>
      <c r="Z265"/>
      <c r="AA265"/>
      <c r="AB265" s="54"/>
      <c r="AC265"/>
      <c r="AD265" s="41"/>
      <c r="AE265"/>
      <c r="AF265"/>
      <c r="AG265" s="54"/>
      <c r="AH265"/>
      <c r="AI265" s="41"/>
      <c r="AJ265"/>
      <c r="AK265"/>
      <c r="AL265" s="54"/>
    </row>
    <row r="266" spans="1:38" ht="12.75" customHeight="1">
      <c r="B266" s="322" t="s">
        <v>757</v>
      </c>
      <c r="F266" s="54"/>
      <c r="G266" s="54"/>
      <c r="H266" s="54"/>
      <c r="I266" s="54"/>
      <c r="J266" s="41"/>
      <c r="K266" s="54"/>
      <c r="L266" s="54"/>
      <c r="M266" s="54"/>
      <c r="O266" s="41"/>
      <c r="R266" s="54"/>
      <c r="T266" s="41"/>
      <c r="W266" s="54"/>
      <c r="Y266" s="41"/>
      <c r="AB266" s="54"/>
      <c r="AD266" s="41"/>
      <c r="AG266" s="54"/>
      <c r="AI266" s="41"/>
      <c r="AL266" s="54"/>
    </row>
    <row r="267" spans="1:38" ht="12.75" customHeight="1">
      <c r="A267" s="195"/>
      <c r="F267" s="54"/>
      <c r="G267" s="54"/>
      <c r="H267" s="54"/>
      <c r="I267" s="54"/>
      <c r="J267" s="41"/>
      <c r="K267" s="54"/>
      <c r="L267" s="54"/>
      <c r="M267" s="54"/>
      <c r="O267" s="41"/>
      <c r="R267" s="54"/>
      <c r="T267" s="41"/>
      <c r="W267" s="54"/>
      <c r="Y267" s="41"/>
      <c r="AB267" s="54"/>
      <c r="AD267" s="41"/>
      <c r="AG267" s="54"/>
      <c r="AI267" s="41"/>
      <c r="AL267" s="54"/>
    </row>
    <row r="268" spans="1:38" ht="12.75" customHeight="1">
      <c r="A268" s="195"/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38" ht="12.75" customHeight="1">
      <c r="A269" s="53"/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3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3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3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</sheetData>
  <autoFilter ref="R1:R265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2023-06-09T02:37:14Z</dcterms:modified>
</cp:coreProperties>
</file>