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F&amp;O)'!$R$1:$R$295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L65" i="6"/>
  <c r="K65"/>
  <c r="L64"/>
  <c r="K64"/>
  <c r="L63"/>
  <c r="K63"/>
  <c r="M63" s="1"/>
  <c r="K83"/>
  <c r="M83" s="1"/>
  <c r="K82"/>
  <c r="M82" s="1"/>
  <c r="K81"/>
  <c r="M81" s="1"/>
  <c r="L60"/>
  <c r="K60"/>
  <c r="L59"/>
  <c r="K59"/>
  <c r="L58"/>
  <c r="K58"/>
  <c r="K79"/>
  <c r="M79" s="1"/>
  <c r="K80"/>
  <c r="M80" s="1"/>
  <c r="L57"/>
  <c r="K57"/>
  <c r="L30"/>
  <c r="K30"/>
  <c r="P89"/>
  <c r="L89"/>
  <c r="K89"/>
  <c r="K73"/>
  <c r="M73" s="1"/>
  <c r="K77"/>
  <c r="M77" s="1"/>
  <c r="K76"/>
  <c r="M76" s="1"/>
  <c r="L53"/>
  <c r="L56"/>
  <c r="K56"/>
  <c r="L55"/>
  <c r="K55"/>
  <c r="L54"/>
  <c r="K54"/>
  <c r="K53"/>
  <c r="L52"/>
  <c r="K52"/>
  <c r="P14"/>
  <c r="L14"/>
  <c r="K14"/>
  <c r="K75"/>
  <c r="M75" s="1"/>
  <c r="K74"/>
  <c r="M74" s="1"/>
  <c r="L51"/>
  <c r="K51"/>
  <c r="L50"/>
  <c r="K50"/>
  <c r="L48"/>
  <c r="K48"/>
  <c r="L47"/>
  <c r="K47"/>
  <c r="L49"/>
  <c r="K49"/>
  <c r="L28"/>
  <c r="K28"/>
  <c r="L44"/>
  <c r="K44"/>
  <c r="L45"/>
  <c r="K45"/>
  <c r="L46"/>
  <c r="K46"/>
  <c r="L27"/>
  <c r="K27"/>
  <c r="L11"/>
  <c r="K11"/>
  <c r="L13"/>
  <c r="K13"/>
  <c r="H283"/>
  <c r="P12"/>
  <c r="L10"/>
  <c r="K10"/>
  <c r="M28" l="1"/>
  <c r="M59"/>
  <c r="M14"/>
  <c r="M60"/>
  <c r="M64"/>
  <c r="M65"/>
  <c r="M30"/>
  <c r="M56"/>
  <c r="M57"/>
  <c r="M54"/>
  <c r="M89"/>
  <c r="M55"/>
  <c r="M58"/>
  <c r="M51"/>
  <c r="M53"/>
  <c r="M52"/>
  <c r="M50"/>
  <c r="M48"/>
  <c r="M47"/>
  <c r="M49"/>
  <c r="M27"/>
  <c r="M44"/>
  <c r="M45"/>
  <c r="M46"/>
  <c r="M11"/>
  <c r="M13"/>
  <c r="M10"/>
  <c r="K283" l="1"/>
  <c r="L283" s="1"/>
  <c r="K272"/>
  <c r="L272" s="1"/>
  <c r="K262"/>
  <c r="L262" s="1"/>
  <c r="K278" l="1"/>
  <c r="L278" s="1"/>
  <c r="K279" l="1"/>
  <c r="L279" s="1"/>
  <c r="K276" l="1"/>
  <c r="L276" s="1"/>
  <c r="K255"/>
  <c r="L255" s="1"/>
  <c r="K275"/>
  <c r="L275" s="1"/>
  <c r="K274"/>
  <c r="L274" s="1"/>
  <c r="K273"/>
  <c r="L273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1"/>
  <c r="L261" s="1"/>
  <c r="K260"/>
  <c r="L260" s="1"/>
  <c r="K259"/>
  <c r="L259" s="1"/>
  <c r="K258"/>
  <c r="L258" s="1"/>
  <c r="K257"/>
  <c r="L257" s="1"/>
  <c r="K256"/>
  <c r="L256" s="1"/>
  <c r="K254"/>
  <c r="L254" s="1"/>
  <c r="K253"/>
  <c r="L253" s="1"/>
  <c r="K252"/>
  <c r="L252" s="1"/>
  <c r="F251"/>
  <c r="K251" s="1"/>
  <c r="L251" s="1"/>
  <c r="K250"/>
  <c r="L250" s="1"/>
  <c r="K249"/>
  <c r="L249" s="1"/>
  <c r="K248"/>
  <c r="L248" s="1"/>
  <c r="K247"/>
  <c r="L247" s="1"/>
  <c r="K246"/>
  <c r="L246" s="1"/>
  <c r="F245"/>
  <c r="K245" s="1"/>
  <c r="L245" s="1"/>
  <c r="F244"/>
  <c r="K244" s="1"/>
  <c r="L244" s="1"/>
  <c r="K243"/>
  <c r="L243" s="1"/>
  <c r="F242"/>
  <c r="K242" s="1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6"/>
  <c r="L226" s="1"/>
  <c r="K224"/>
  <c r="L224" s="1"/>
  <c r="K223"/>
  <c r="L223" s="1"/>
  <c r="F222"/>
  <c r="K222" s="1"/>
  <c r="L222" s="1"/>
  <c r="K221"/>
  <c r="L221" s="1"/>
  <c r="K218"/>
  <c r="L218" s="1"/>
  <c r="K217"/>
  <c r="L217" s="1"/>
  <c r="K216"/>
  <c r="L216" s="1"/>
  <c r="K213"/>
  <c r="L213" s="1"/>
  <c r="K212"/>
  <c r="L212" s="1"/>
  <c r="K211"/>
  <c r="L211" s="1"/>
  <c r="K210"/>
  <c r="L210" s="1"/>
  <c r="K209"/>
  <c r="L209" s="1"/>
  <c r="K208"/>
  <c r="L208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6"/>
  <c r="L196" s="1"/>
  <c r="K194"/>
  <c r="L194" s="1"/>
  <c r="K192"/>
  <c r="L192" s="1"/>
  <c r="K190"/>
  <c r="L190" s="1"/>
  <c r="K189"/>
  <c r="L189" s="1"/>
  <c r="K188"/>
  <c r="L188" s="1"/>
  <c r="K186"/>
  <c r="L186" s="1"/>
  <c r="K185"/>
  <c r="L185" s="1"/>
  <c r="K184"/>
  <c r="L184" s="1"/>
  <c r="K183"/>
  <c r="K182"/>
  <c r="L182" s="1"/>
  <c r="K181"/>
  <c r="L181" s="1"/>
  <c r="K179"/>
  <c r="L179" s="1"/>
  <c r="K178"/>
  <c r="L178" s="1"/>
  <c r="K177"/>
  <c r="L177" s="1"/>
  <c r="K176"/>
  <c r="L176" s="1"/>
  <c r="K175"/>
  <c r="L175" s="1"/>
  <c r="F174"/>
  <c r="K174" s="1"/>
  <c r="L174" s="1"/>
  <c r="H173"/>
  <c r="K173" s="1"/>
  <c r="L173" s="1"/>
  <c r="K170"/>
  <c r="L170" s="1"/>
  <c r="K169"/>
  <c r="L169" s="1"/>
  <c r="K168"/>
  <c r="L168" s="1"/>
  <c r="K167"/>
  <c r="L167" s="1"/>
  <c r="K166"/>
  <c r="L166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H139"/>
  <c r="K139" s="1"/>
  <c r="L139" s="1"/>
  <c r="F138"/>
  <c r="K138" s="1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M7"/>
  <c r="D7" i="5"/>
  <c r="K6" i="4"/>
  <c r="K6" i="3"/>
  <c r="L6" i="2"/>
</calcChain>
</file>

<file path=xl/sharedStrings.xml><?xml version="1.0" encoding="utf-8"?>
<sst xmlns="http://schemas.openxmlformats.org/spreadsheetml/2006/main" count="3115" uniqueCount="1130">
  <si>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</si>
  <si>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</si>
  <si>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</si>
  <si>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</si>
  <si>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</si>
  <si>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</si>
  <si>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</si>
  <si>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</si>
  <si>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</si>
  <si>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</si>
  <si>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</si>
  <si>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</si>
  <si>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</si>
  <si>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</si>
  <si>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</si>
  <si>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</si>
  <si>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</si>
  <si>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</si>
  <si>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</si>
  <si>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</si>
  <si>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</si>
  <si>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</si>
  <si>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</si>
  <si>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</si>
  <si>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</si>
  <si>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</si>
  <si>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</si>
  <si>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</si>
  <si>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</si>
  <si>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</si>
  <si>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</si>
  <si>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</si>
  <si>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</si>
  <si>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</si>
  <si>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</si>
  <si>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</si>
  <si>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</si>
  <si>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</si>
  <si>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</si>
  <si>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</si>
  <si>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</si>
  <si>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</si>
  <si>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</si>
  <si>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</si>
  <si>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</si>
  <si>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</si>
  <si>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</si>
  <si>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</si>
  <si>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</si>
  <si>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</si>
  <si>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</si>
  <si>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</si>
  <si>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</si>
  <si>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</si>
  <si>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</si>
  <si>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</si>
  <si>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</si>
  <si>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</si>
  <si>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</si>
  <si>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</si>
  <si>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</si>
  <si>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</si>
  <si>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</si>
  <si>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</si>
  <si>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</si>
  <si>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</si>
  <si>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</si>
  <si>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</si>
  <si>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</si>
  <si>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</si>
  <si>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</si>
  <si>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</si>
  <si>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</si>
  <si>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</si>
  <si>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</si>
  <si>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</si>
  <si>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</si>
  <si>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</si>
  <si>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</si>
  <si>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</si>
  <si>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</si>
  <si>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</si>
  <si>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</si>
  <si>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</si>
  <si>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</si>
  <si>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</si>
  <si>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</si>
  <si>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</si>
  <si>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</si>
  <si>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</si>
  <si>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</si>
  <si>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</si>
  <si>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</si>
  <si>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</si>
  <si>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</si>
  <si>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</si>
  <si>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</si>
  <si>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</si>
  <si>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</si>
  <si>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</si>
  <si>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</si>
  <si>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</si>
  <si>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</si>
  <si>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</si>
  <si>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</si>
  <si>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</si>
  <si>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</si>
  <si>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</si>
  <si>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</si>
  <si>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</si>
  <si>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</si>
  <si>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</si>
  <si>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</si>
  <si>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</si>
  <si>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</si>
  <si>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</si>
  <si>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</si>
  <si>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</si>
  <si>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</si>
  <si>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</si>
  <si>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</si>
  <si>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</si>
  <si>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</si>
  <si>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</si>
  <si>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</si>
  <si>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</si>
  <si>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</si>
  <si>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</si>
  <si>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</si>
  <si>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</si>
  <si>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</si>
  <si>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</si>
  <si>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</si>
  <si>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</si>
  <si>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</si>
  <si>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</si>
  <si>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</si>
  <si>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</si>
  <si>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</si>
  <si>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</si>
  <si>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</si>
  <si>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</si>
  <si>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</si>
  <si>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</si>
  <si>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</si>
  <si>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</si>
  <si>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</si>
  <si>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</si>
  <si>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</si>
  <si>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</si>
  <si>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</si>
  <si>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</si>
  <si>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</si>
  <si>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</si>
  <si>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</si>
  <si>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</si>
  <si>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</si>
  <si>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</si>
  <si>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</si>
  <si>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</si>
  <si>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</si>
  <si>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</si>
  <si>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</si>
  <si>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</si>
  <si>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</si>
  <si>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</si>
  <si>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</si>
  <si>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</si>
  <si>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</si>
  <si>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</si>
  <si>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</si>
  <si>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</si>
  <si>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</si>
  <si>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</si>
  <si>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</si>
  <si>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</si>
  <si>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</si>
  <si>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</si>
  <si>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</si>
  <si>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</si>
  <si>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</si>
  <si>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</si>
  <si>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</si>
  <si>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</si>
  <si>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</si>
  <si>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</si>
  <si>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</si>
  <si>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</si>
  <si>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</si>
  <si>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</si>
  <si>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</si>
  <si>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</si>
  <si>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</si>
  <si>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</si>
  <si>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</si>
  <si>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</si>
  <si>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</si>
  <si>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</si>
  <si>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</si>
  <si>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</si>
  <si>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</si>
  <si>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</si>
  <si>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</si>
  <si>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</si>
  <si>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</si>
  <si>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</si>
  <si>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</si>
  <si>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</si>
  <si>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</si>
  <si>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</si>
  <si>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</si>
  <si>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</si>
  <si>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</si>
  <si>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</si>
  <si>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</si>
  <si>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</si>
  <si>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</si>
  <si>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</si>
  <si>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</si>
  <si>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</si>
  <si>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</si>
  <si>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</si>
  <si>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</si>
  <si>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</si>
  <si>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</si>
  <si>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</si>
  <si>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</si>
  <si>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</si>
  <si>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</si>
  <si>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</si>
  <si>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</si>
  <si>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</si>
  <si>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</si>
  <si>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</si>
  <si>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</si>
  <si>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</si>
  <si>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</si>
  <si>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</si>
  <si>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</si>
  <si>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</si>
  <si>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</si>
  <si>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</si>
  <si>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</si>
  <si>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</si>
  <si>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</si>
  <si>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</si>
  <si>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</si>
  <si>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</si>
  <si>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</si>
  <si>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</si>
  <si>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</si>
  <si>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</si>
  <si>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</si>
  <si>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</si>
  <si>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</si>
  <si>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</si>
  <si>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</si>
  <si>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</si>
  <si>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</si>
  <si>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</si>
  <si>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</si>
  <si>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</si>
  <si>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</si>
  <si>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</si>
  <si>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</si>
  <si>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</si>
  <si>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</si>
  <si>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</si>
  <si>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</si>
  <si>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</si>
  <si>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</si>
  <si>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</si>
  <si>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</si>
  <si>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</si>
  <si>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</si>
  <si>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</si>
  <si>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</si>
  <si>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</si>
  <si>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</si>
  <si>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</si>
  <si>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</si>
  <si>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</si>
  <si>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</si>
  <si>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</si>
  <si>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</si>
  <si>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</si>
  <si>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</si>
  <si>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</si>
  <si>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</si>
  <si>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</si>
  <si>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</si>
  <si>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</si>
  <si>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</si>
  <si>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</si>
  <si>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</si>
  <si>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</si>
  <si>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</si>
  <si>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</si>
  <si>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</si>
  <si>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</si>
  <si>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</si>
  <si>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</si>
  <si>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</si>
  <si>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</si>
  <si>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</si>
  <si>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</si>
  <si>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</si>
  <si>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</si>
  <si>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</si>
  <si>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</si>
  <si>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</si>
  <si>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</si>
  <si>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</si>
  <si>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</si>
  <si>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</si>
  <si>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</si>
  <si>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</si>
  <si>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</si>
  <si>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</si>
  <si>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</si>
  <si>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</si>
  <si>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</si>
  <si>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</si>
  <si>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</si>
  <si>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</si>
  <si>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</si>
  <si>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</si>
  <si>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</si>
  <si>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</si>
  <si>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</si>
  <si>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</si>
  <si>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</si>
  <si>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</si>
  <si>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</si>
  <si>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</si>
  <si>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</si>
  <si>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</si>
  <si>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</si>
  <si>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</si>
  <si>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</si>
  <si>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</si>
  <si>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</si>
  <si>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</si>
  <si>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</si>
  <si>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</si>
  <si>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</si>
  <si>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</si>
  <si>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</si>
  <si>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</si>
  <si>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</si>
  <si>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</si>
  <si>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</si>
  <si>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</si>
  <si>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</si>
  <si>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</si>
  <si>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</si>
  <si>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</si>
  <si>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</si>
  <si>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</si>
  <si>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</si>
  <si>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</si>
  <si>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</si>
  <si>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</si>
  <si>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</si>
  <si>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</si>
  <si>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</si>
  <si>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</si>
  <si>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</si>
  <si>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</si>
  <si>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</si>
  <si>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</si>
  <si>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</si>
  <si>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</si>
  <si>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</si>
  <si>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</si>
  <si>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</si>
  <si>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</si>
  <si>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</si>
  <si>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</si>
  <si>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</si>
  <si>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</si>
  <si>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</si>
  <si>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</si>
  <si>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</si>
  <si>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</si>
  <si>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</si>
  <si>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</si>
  <si>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</si>
  <si>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</si>
  <si>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</si>
  <si>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</si>
  <si>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</si>
  <si>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</si>
  <si>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</si>
  <si>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</si>
  <si>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</si>
  <si>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</si>
  <si>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</si>
  <si>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</si>
  <si>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</si>
  <si>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</si>
  <si>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</si>
  <si>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</si>
  <si>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</si>
  <si>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</si>
  <si>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</si>
  <si>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</si>
  <si>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</si>
  <si>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</si>
  <si>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</si>
  <si>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</si>
  <si>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</si>
  <si>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</si>
  <si>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</si>
  <si>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</si>
  <si>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</si>
  <si>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</si>
  <si>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</si>
  <si>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</si>
  <si>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</si>
  <si>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</si>
  <si>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</si>
  <si>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</si>
  <si>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</si>
  <si>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</si>
  <si>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</si>
  <si>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</si>
  <si>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</si>
  <si>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</si>
  <si>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</si>
  <si>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</si>
  <si>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</si>
  <si>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</si>
  <si>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</si>
  <si>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</si>
  <si>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</si>
  <si>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</si>
  <si>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</si>
  <si>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</si>
  <si>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</si>
  <si>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</si>
  <si>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</si>
  <si>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</si>
  <si>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</si>
  <si>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</si>
  <si>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</si>
  <si>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</si>
  <si>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</si>
  <si>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</si>
  <si>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</si>
  <si>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</si>
  <si>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</si>
  <si>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</si>
  <si>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</si>
  <si>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</si>
  <si>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</si>
  <si>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</si>
  <si>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</si>
  <si>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</si>
  <si>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</si>
  <si>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</si>
  <si>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</si>
  <si>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</si>
  <si>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</si>
  <si>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</si>
  <si>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</si>
  <si>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</si>
  <si>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</si>
  <si>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</si>
  <si>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</si>
  <si>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</si>
  <si>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</si>
  <si>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</si>
  <si>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</si>
  <si>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</si>
  <si>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</si>
  <si>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</si>
  <si>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</si>
  <si>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</si>
  <si>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</si>
  <si>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</si>
  <si>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</si>
  <si>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</si>
  <si>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</si>
  <si>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</si>
  <si>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</si>
  <si>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</si>
  <si>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</si>
  <si>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</si>
  <si>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</si>
  <si>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</si>
  <si>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</si>
  <si>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</si>
  <si>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</si>
  <si>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</si>
  <si>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</si>
  <si>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</si>
  <si>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</si>
  <si>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</si>
  <si>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</si>
  <si>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</si>
  <si>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</si>
  <si>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</si>
  <si>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</si>
  <si>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</si>
  <si>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</si>
  <si>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</si>
  <si>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</si>
  <si>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</si>
  <si>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</si>
  <si>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</si>
  <si>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</si>
  <si>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</si>
  <si>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</si>
  <si>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</si>
  <si>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</si>
  <si>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</si>
  <si>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</si>
  <si>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</si>
  <si>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</si>
  <si>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</si>
  <si>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</si>
  <si>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</si>
  <si>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</si>
  <si>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</si>
  <si>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</si>
  <si>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</si>
  <si>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</si>
  <si>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</si>
  <si>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</si>
  <si>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</si>
  <si>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</si>
  <si>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</si>
  <si>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</si>
  <si>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</si>
  <si>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</si>
  <si>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</si>
  <si>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</si>
  <si>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</si>
  <si>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</si>
  <si>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</si>
  <si>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</si>
  <si>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</si>
  <si>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</si>
  <si>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</si>
  <si>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</si>
  <si>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</si>
  <si>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</si>
  <si>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</si>
  <si>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</si>
  <si>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</si>
  <si>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</si>
  <si>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</si>
  <si>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</si>
  <si>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</si>
  <si>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</si>
  <si>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</si>
  <si>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</si>
  <si>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</si>
  <si>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</si>
  <si>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</si>
  <si>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</si>
  <si>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</si>
  <si>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</si>
  <si>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</si>
  <si>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</si>
  <si>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</si>
  <si>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</si>
  <si>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</si>
  <si>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</si>
  <si>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</si>
  <si>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</si>
  <si>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</si>
  <si>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</si>
  <si>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</si>
  <si>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</si>
  <si>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</si>
  <si>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</si>
  <si>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</si>
  <si>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</si>
  <si>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</si>
  <si>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</si>
  <si>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</si>
  <si>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</si>
  <si>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</si>
  <si>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</si>
  <si>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</si>
  <si>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</si>
  <si>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</si>
  <si>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</si>
  <si>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</si>
  <si>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</si>
  <si>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</si>
  <si>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</si>
  <si>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</si>
  <si>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</si>
  <si>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</si>
  <si>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</si>
  <si>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</si>
  <si>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</si>
  <si>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</si>
  <si>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</si>
  <si>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</si>
  <si>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</si>
  <si>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</si>
  <si>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</si>
  <si>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</si>
  <si>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</si>
  <si>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</si>
  <si>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</si>
  <si>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</si>
  <si>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</si>
  <si>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</si>
  <si>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</si>
  <si>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</si>
  <si>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</si>
  <si>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</si>
  <si>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</si>
  <si>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</si>
  <si>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</si>
  <si>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</si>
  <si>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</si>
  <si>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</si>
  <si>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</si>
  <si>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</si>
  <si>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</si>
  <si>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</si>
  <si>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</si>
  <si>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</si>
  <si>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</si>
  <si>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</si>
  <si>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</si>
  <si>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</si>
  <si>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</si>
  <si>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</si>
  <si>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</si>
  <si>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</si>
  <si>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</si>
  <si>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</si>
  <si>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</si>
  <si>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</si>
  <si>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</si>
  <si>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</si>
  <si>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</si>
  <si>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</si>
  <si>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</si>
  <si>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</si>
  <si>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</si>
  <si>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</si>
  <si>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</si>
  <si>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</si>
  <si>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</si>
  <si>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</si>
  <si>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</si>
  <si>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</si>
  <si>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</si>
  <si>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</si>
  <si>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</si>
  <si>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</si>
  <si>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</si>
  <si>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</si>
  <si>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</si>
  <si>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</si>
  <si>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</si>
  <si>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</si>
  <si>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</si>
  <si>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</si>
  <si>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</si>
  <si>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</si>
  <si>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</si>
  <si>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</si>
  <si>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</si>
  <si>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</si>
  <si>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</si>
  <si>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</si>
  <si>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</si>
  <si>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</si>
  <si>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</si>
  <si>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</si>
  <si>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</si>
  <si>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</si>
  <si>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</si>
  <si>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</si>
  <si>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</si>
  <si>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</si>
  <si>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</si>
  <si>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</si>
  <si>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</si>
  <si>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</si>
  <si>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</si>
  <si>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</si>
  <si>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</si>
  <si>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</si>
  <si>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</si>
  <si>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</si>
  <si>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</si>
  <si>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</si>
  <si>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</si>
  <si>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</si>
  <si>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</si>
  <si>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</si>
  <si>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</si>
  <si>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</si>
  <si>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</si>
  <si>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</si>
  <si>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</si>
  <si>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</si>
  <si>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</si>
  <si>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</si>
  <si>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</si>
  <si>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</si>
  <si>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</si>
  <si>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</si>
  <si>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</si>
  <si>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</si>
  <si>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</si>
  <si>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</si>
  <si>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</si>
  <si>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</si>
  <si>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</si>
  <si>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</si>
  <si>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</si>
  <si>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</si>
  <si>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</si>
  <si>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</si>
  <si>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</si>
  <si>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</si>
  <si>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</si>
  <si>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</si>
  <si>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</si>
  <si>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</si>
  <si>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</si>
  <si>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</si>
  <si>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</si>
  <si>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</si>
  <si>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</si>
  <si>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</si>
  <si>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</si>
  <si>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</si>
  <si>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</si>
  <si>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</si>
  <si>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</si>
  <si>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</si>
  <si>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</si>
  <si>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</si>
  <si>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</si>
  <si>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</si>
  <si>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</si>
  <si>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</si>
  <si>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</si>
  <si>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</si>
  <si>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</si>
  <si>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</si>
  <si>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</si>
  <si>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</si>
  <si>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</si>
  <si>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</si>
  <si>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</si>
  <si>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</si>
  <si>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</si>
  <si>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</si>
  <si>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</si>
  <si>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</si>
  <si>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</si>
  <si>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</si>
  <si>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</si>
  <si>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</si>
  <si>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</si>
  <si>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</si>
  <si>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</si>
  <si>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</si>
  <si>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</si>
  <si>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</si>
  <si>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</si>
  <si>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</si>
  <si>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</si>
  <si>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</si>
  <si>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</si>
  <si>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</si>
  <si>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</si>
  <si>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</si>
  <si>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</si>
  <si>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</si>
  <si>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</si>
  <si>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</si>
  <si>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</si>
  <si>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</si>
  <si>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</si>
  <si>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</si>
  <si>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</si>
  <si>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</si>
  <si>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</si>
  <si>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</si>
  <si>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</si>
  <si>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</si>
  <si>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</si>
  <si>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</si>
  <si>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</si>
  <si>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</si>
  <si>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</si>
  <si>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</si>
  <si>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</si>
  <si>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</si>
  <si>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</si>
  <si>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</si>
  <si>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</si>
  <si>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</si>
  <si>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</si>
  <si>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</si>
  <si>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</si>
  <si>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</si>
  <si>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</si>
  <si>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</si>
  <si>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</si>
  <si>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</si>
  <si>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</si>
  <si>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</si>
  <si>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</si>
  <si>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</si>
  <si>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</si>
  <si>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</si>
  <si>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</si>
  <si>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</si>
  <si>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</si>
  <si>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</si>
  <si>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</si>
  <si>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</si>
  <si>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</si>
  <si>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</si>
  <si>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</si>
  <si>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</si>
  <si>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</si>
  <si>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</si>
  <si>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</si>
  <si>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</si>
  <si>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</si>
  <si>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</si>
  <si>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</si>
  <si>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</si>
  <si>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</si>
  <si>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</si>
  <si>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</si>
  <si>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</si>
  <si>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</si>
  <si>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</si>
  <si>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</si>
  <si>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</si>
  <si>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</si>
  <si>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</si>
  <si>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</si>
  <si>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</si>
  <si>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</si>
  <si>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</si>
  <si>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1250-1300</t>
  </si>
  <si>
    <t>Profit of Rs.100/-</t>
  </si>
  <si>
    <t>Profit of Rs.82.5/-</t>
  </si>
  <si>
    <t>MIDCPNIFTY</t>
  </si>
  <si>
    <t>630-640</t>
  </si>
  <si>
    <t>1245-1265</t>
  </si>
  <si>
    <t>160-170</t>
  </si>
  <si>
    <t>PCBL</t>
  </si>
  <si>
    <t>RBA</t>
  </si>
  <si>
    <t>SONACOMS</t>
  </si>
  <si>
    <t>Profit of Rs.8/-</t>
  </si>
  <si>
    <t>Profit of Rs.7/-</t>
  </si>
  <si>
    <t>ZYDUSLIFE</t>
  </si>
  <si>
    <t>2160-2200</t>
  </si>
  <si>
    <t>ALPHA LEON ENTERPRISES LLP</t>
  </si>
  <si>
    <t>218-222</t>
  </si>
  <si>
    <t>Profit of Rs.75/-</t>
  </si>
  <si>
    <t>Buy&lt;&gt;</t>
  </si>
  <si>
    <t>1630-1650</t>
  </si>
  <si>
    <t>1800-1900</t>
  </si>
  <si>
    <t>2520-2550</t>
  </si>
  <si>
    <t>Profit of Rs.105/-</t>
  </si>
  <si>
    <t xml:space="preserve">SBIN </t>
  </si>
  <si>
    <t>510-520</t>
  </si>
  <si>
    <t>150-160</t>
  </si>
  <si>
    <t>AARTIIND APR FUT</t>
  </si>
  <si>
    <t>Profiit of Rs.210/-</t>
  </si>
  <si>
    <t>PIIND APR FUT</t>
  </si>
  <si>
    <t>NIFTY APR FUT</t>
  </si>
  <si>
    <t>17700-17800</t>
  </si>
  <si>
    <t>420-450</t>
  </si>
  <si>
    <t>2900-2930</t>
  </si>
  <si>
    <t>Profit of Rs.37.5/-</t>
  </si>
  <si>
    <t>PIDILITIND APR FUT</t>
  </si>
  <si>
    <t>SIEMENS APR FUT</t>
  </si>
  <si>
    <t>2440-2480</t>
  </si>
  <si>
    <t>ACC APR FUT</t>
  </si>
  <si>
    <t>HDFCBANK APR FUT</t>
  </si>
  <si>
    <t>1525-1535</t>
  </si>
  <si>
    <t>980-995</t>
  </si>
  <si>
    <t>ELEFLOR</t>
  </si>
  <si>
    <t>GGENG</t>
  </si>
  <si>
    <t>Retail Research Technical Calls &amp; Fundamental Performance Report for the month of Apr-2022</t>
  </si>
  <si>
    <t>Profit of Rs.17.5/-</t>
  </si>
  <si>
    <t>Profit of Rs.143.5/-</t>
  </si>
  <si>
    <t>Profit of Rs.11.5/-</t>
  </si>
  <si>
    <t>HEROMOTOCO 2220 PE APR</t>
  </si>
  <si>
    <t>NIFTY 17900 PE 07-APR</t>
  </si>
  <si>
    <t>130-160</t>
  </si>
  <si>
    <t>Sell</t>
  </si>
  <si>
    <t>17800-17700</t>
  </si>
  <si>
    <t>Profit of Rs.110/-</t>
  </si>
  <si>
    <t>430-432</t>
  </si>
  <si>
    <t>450-460</t>
  </si>
  <si>
    <t>JSWSTEEL APR FUT</t>
  </si>
  <si>
    <t>750-760</t>
  </si>
  <si>
    <t>Profit of Rs.20/-</t>
  </si>
  <si>
    <t>Loss of Rs.23/-</t>
  </si>
  <si>
    <t>INDUSINDBK APR FUT</t>
  </si>
  <si>
    <t>1000-1015</t>
  </si>
  <si>
    <t>2950-3000</t>
  </si>
  <si>
    <t>75-85</t>
  </si>
  <si>
    <t>CORPOCO</t>
  </si>
  <si>
    <t>285-290</t>
  </si>
  <si>
    <t>Part profit of Rs.44.5/-</t>
  </si>
  <si>
    <t>HINDALCO APR FUT</t>
  </si>
  <si>
    <t>Profit of Rs.35/-</t>
  </si>
  <si>
    <t>Profit of Rs.85/-</t>
  </si>
  <si>
    <t>Loss of Rs.14/-</t>
  </si>
  <si>
    <t xml:space="preserve">BANKNIFTY 38700 CE 07-APR </t>
  </si>
  <si>
    <t>350-400</t>
  </si>
  <si>
    <t>JUBLFOOD 3000 CE APR</t>
  </si>
  <si>
    <t>65-68</t>
  </si>
  <si>
    <t>100-130</t>
  </si>
  <si>
    <t>400-450</t>
  </si>
  <si>
    <t>BANKNIFTY 38200 PE 07-APR</t>
  </si>
  <si>
    <t>Unsccessful</t>
  </si>
  <si>
    <t>Loss of Rs.17/-</t>
  </si>
  <si>
    <t>ADCON</t>
  </si>
  <si>
    <t>ANUSTUP TRADING PRIVATE LIMITED</t>
  </si>
  <si>
    <t>XTX MARKETS LLP</t>
  </si>
  <si>
    <t>GRAVITON RESEARCH CAPITAL LLP</t>
  </si>
  <si>
    <t>QE SECURITIES</t>
  </si>
  <si>
    <t>GTL</t>
  </si>
  <si>
    <t>GTL Limited</t>
  </si>
  <si>
    <t>Profit of Rs.13.5/-</t>
  </si>
  <si>
    <t>2520-2560</t>
  </si>
  <si>
    <t>4530-4550</t>
  </si>
  <si>
    <t>4800-5000</t>
  </si>
  <si>
    <t>NIFTY 17800 CE 07-APR</t>
  </si>
  <si>
    <t>140-170</t>
  </si>
  <si>
    <t>BANKNIFTY 37800 CE 07-APR</t>
  </si>
  <si>
    <t>300-400</t>
  </si>
  <si>
    <t>4570-4590</t>
  </si>
  <si>
    <t>4800-4900</t>
  </si>
  <si>
    <t>445-448</t>
  </si>
  <si>
    <t>465-475</t>
  </si>
  <si>
    <t>INFY APR FUT</t>
  </si>
  <si>
    <t>1830-1834</t>
  </si>
  <si>
    <t>1870-1900</t>
  </si>
  <si>
    <t>581-583</t>
  </si>
  <si>
    <t>N</t>
  </si>
  <si>
    <t>VIPULDHIRUBHAIDOBARIYA</t>
  </si>
  <si>
    <t>KALPESH JAVERILAL OSWAL</t>
  </si>
  <si>
    <t>DML</t>
  </si>
  <si>
    <t>KHATTU CONSTRUCTION AND DEVELOPERS PRIVATE LIMITED</t>
  </si>
  <si>
    <t>NNM SECURITIES PVT LTD</t>
  </si>
  <si>
    <t>KHOOBSURAT</t>
  </si>
  <si>
    <t>ANKITA VISHAL SHAH</t>
  </si>
  <si>
    <t>SEVENHILL</t>
  </si>
  <si>
    <t>TTIENT</t>
  </si>
  <si>
    <t>VANSHI INFRA PROJECTS LLP</t>
  </si>
  <si>
    <t>ATALREAL</t>
  </si>
  <si>
    <t>Atal Realtech Limited</t>
  </si>
  <si>
    <t>PARTH INFIN BROKERS PVT LTD</t>
  </si>
  <si>
    <t>ANANT WEALTH CONSULTANTS PRIVATE LIMITED</t>
  </si>
  <si>
    <t>Profit of Rs.34.5/-</t>
  </si>
  <si>
    <t>Profit of Rs.3.5/-</t>
  </si>
  <si>
    <t>Part profit of Rs.27/-</t>
  </si>
  <si>
    <t>Profit of Rs.63/-</t>
  </si>
  <si>
    <t>110-110.5</t>
  </si>
  <si>
    <t>114-116</t>
  </si>
  <si>
    <t>1520-1530</t>
  </si>
  <si>
    <t>1590-1620</t>
  </si>
  <si>
    <t>1810-1830</t>
  </si>
  <si>
    <t>745-755</t>
  </si>
  <si>
    <t>445-455</t>
  </si>
  <si>
    <t>520-560</t>
  </si>
  <si>
    <t>NIFTY 17900 CE 13-APR</t>
  </si>
  <si>
    <t>100-114</t>
  </si>
  <si>
    <t>Loss of Rs.38/-</t>
  </si>
  <si>
    <t>Loss of Rs.100/-</t>
  </si>
  <si>
    <t>1950-2000</t>
  </si>
  <si>
    <t>H S SHAH</t>
  </si>
  <si>
    <t>GOPALVERMA</t>
  </si>
  <si>
    <t>DITCO</t>
  </si>
  <si>
    <t>ANUJ GARG</t>
  </si>
  <si>
    <t>IFL</t>
  </si>
  <si>
    <t>ONTIC</t>
  </si>
  <si>
    <t>EPITOME TRADING AND INVESTMENTS</t>
  </si>
  <si>
    <t>NAVEEN GUPTA</t>
  </si>
  <si>
    <t>UMAEXPORTS</t>
  </si>
  <si>
    <t>AGROPHOS</t>
  </si>
  <si>
    <t>Agro Phos India Limited</t>
  </si>
  <si>
    <t>MANISH VERMA</t>
  </si>
  <si>
    <t>AMDIND</t>
  </si>
  <si>
    <t>AMD Industries Limited</t>
  </si>
  <si>
    <t>RONIT SHAH</t>
  </si>
  <si>
    <t>INVENTURE</t>
  </si>
  <si>
    <t>Inventure Gro &amp; Sec Ltd</t>
  </si>
  <si>
    <t>KMSUGAR</t>
  </si>
  <si>
    <t>K.M.Sugar Mills Limited</t>
  </si>
  <si>
    <t>TOWER RESEARCH CAPITAL MARKETS INDIA PRIVATE LIMITED</t>
  </si>
  <si>
    <t>MBL  &amp; CO. LIMITED</t>
  </si>
  <si>
    <t>RANASUG</t>
  </si>
  <si>
    <t>Rana Sugars Ltd</t>
  </si>
  <si>
    <t>HRTI PRIVATE LIMITED</t>
  </si>
  <si>
    <t>VAISHALI</t>
  </si>
  <si>
    <t>Vaishali Pharma Limited</t>
  </si>
  <si>
    <t>SIDHESHBHAI DEVABHAI RAVAL</t>
  </si>
  <si>
    <t>KAILASH KUMAR AGRAWAL  .</t>
  </si>
  <si>
    <t>SHAH SANDIP JAYSHUKHLAL</t>
  </si>
  <si>
    <t>MATHISYS ADVISORS LLP</t>
  </si>
  <si>
    <t>RBL Bank Limited</t>
  </si>
  <si>
    <t>Uma Exports Limited</t>
  </si>
  <si>
    <t>HCLTECH APR FUT</t>
  </si>
  <si>
    <t>1190-1200</t>
  </si>
  <si>
    <t>COLPAL APR FUT</t>
  </si>
  <si>
    <t>1573-1575</t>
  </si>
  <si>
    <t>1610-1630</t>
  </si>
  <si>
    <t>2440-2448</t>
  </si>
  <si>
    <t>2550-2600</t>
  </si>
  <si>
    <t>151-153</t>
  </si>
  <si>
    <t>165-170</t>
  </si>
  <si>
    <t>ANITA ROY</t>
  </si>
  <si>
    <t>JACKSON INVESTMENTS LIMITED</t>
  </si>
  <si>
    <t>ADVIKCA</t>
  </si>
  <si>
    <t>STEPPING STONE CONSTRUCTION PRIVATE LIMITED</t>
  </si>
  <si>
    <t>ASIANTNE</t>
  </si>
  <si>
    <t>UDAI SINGH RATHORE</t>
  </si>
  <si>
    <t>BP EQUITIES PVT. LTD.</t>
  </si>
  <si>
    <t>SOCIETE GENERALE</t>
  </si>
  <si>
    <t>HOUSING DEVELOPMENT FINANCE CORPORATION LIMITED</t>
  </si>
  <si>
    <t>BCLENTERPR</t>
  </si>
  <si>
    <t>PRADEEP BABULAL SHAH</t>
  </si>
  <si>
    <t>GHANSHYAMBHAI MANSUKHBHAI KHAMBHAYATA</t>
  </si>
  <si>
    <t>ZENITH PORTFOLIO PRIVATE LIMITED</t>
  </si>
  <si>
    <t>BHATIA</t>
  </si>
  <si>
    <t>CARERATING</t>
  </si>
  <si>
    <t>PHAEACIAN ACCENT INTERNATIONAL VALUE FUND</t>
  </si>
  <si>
    <t>MULTI FUND 10 UMBRELLA ICAV - KINSALE NAVIGATOR FUND</t>
  </si>
  <si>
    <t>NIPPON INDIA MUTUAL FUND</t>
  </si>
  <si>
    <t>DANUBE</t>
  </si>
  <si>
    <t>VIJAY S VAKHARIAHUF</t>
  </si>
  <si>
    <t>SHILPZZZ TECHNOLOGIES PRIVATE LIMITED</t>
  </si>
  <si>
    <t>SHRUTI KAGZI</t>
  </si>
  <si>
    <t>GBFL</t>
  </si>
  <si>
    <t>PUSANKUMAR MAHENDRABHAI PATEL</t>
  </si>
  <si>
    <t>SEEMA GARG</t>
  </si>
  <si>
    <t>SKSE SECURITIES LIMITED CORP CM/TM PROP A/C</t>
  </si>
  <si>
    <t>SHARE INDIA SECURITIES LIMITED</t>
  </si>
  <si>
    <t>ADVIK CAPITAL LIMITED</t>
  </si>
  <si>
    <t>SAGARKUMAR RAKESHBHAI DANTANI</t>
  </si>
  <si>
    <t>HIRWANI JAYANTIBHAI VAGHELA</t>
  </si>
  <si>
    <t>INDOVATION</t>
  </si>
  <si>
    <t>MANASIDAS</t>
  </si>
  <si>
    <t>N L RUNGTA HUF</t>
  </si>
  <si>
    <t>PUNE E STOCK BROKING PRIVATE LIMITED</t>
  </si>
  <si>
    <t>KRETTOSYS</t>
  </si>
  <si>
    <t>JAGDISHBHAI VALLABHBHAI SONANI</t>
  </si>
  <si>
    <t>DHWANIL D PATEL</t>
  </si>
  <si>
    <t>LELAVOIR</t>
  </si>
  <si>
    <t>SAMIR SHARMA</t>
  </si>
  <si>
    <t>MEGA BUCKS CAPITAL PRIVATE LIMITED</t>
  </si>
  <si>
    <t>JITENDRABHAI JAGDISHBHAI PARMAR</t>
  </si>
  <si>
    <t>ORIENTTR</t>
  </si>
  <si>
    <t>INDERPREET SINGH</t>
  </si>
  <si>
    <t>RGRL</t>
  </si>
  <si>
    <t>MURUGESANMARIS</t>
  </si>
  <si>
    <t>SAMPRE</t>
  </si>
  <si>
    <t>NITIN SHARMA</t>
  </si>
  <si>
    <t>SCPL</t>
  </si>
  <si>
    <t>SAAJAN S RATHOD</t>
  </si>
  <si>
    <t>SILVERO</t>
  </si>
  <si>
    <t>NATTAYA CHOWDHURY</t>
  </si>
  <si>
    <t>SUPREME</t>
  </si>
  <si>
    <t>SHYAM M JATIA</t>
  </si>
  <si>
    <t>BHAWANI KUMAR SHAH HUF</t>
  </si>
  <si>
    <t>BHAWANI KUMAR SHAH</t>
  </si>
  <si>
    <t>KANTA SHAH</t>
  </si>
  <si>
    <t>ZYANA STOCKS AND COMMODITIES</t>
  </si>
  <si>
    <t>ZENIL TRADERS PVT LTD</t>
  </si>
  <si>
    <t>TARINI</t>
  </si>
  <si>
    <t>MACRO COMMODEAL PRIVATE LIMITED</t>
  </si>
  <si>
    <t>KASHYAPI ADVISORS LLP</t>
  </si>
  <si>
    <t>PRAGNAY ADVISORS LLP .</t>
  </si>
  <si>
    <t>UTTAMSTL</t>
  </si>
  <si>
    <t>OSWAL INFRASTRUCTURE LIMITED</t>
  </si>
  <si>
    <t>KREDENCE MULTI TRADING LIMITED .</t>
  </si>
  <si>
    <t>VIPUL</t>
  </si>
  <si>
    <t>ASHIKA GLOBAL FINANCE PRIVATE LIMITED .</t>
  </si>
  <si>
    <t>ALTIUS FINSERV PRIVATE LIMITED .</t>
  </si>
  <si>
    <t>DIGVIJAY SHIVSHANGBHAI CHAVDA</t>
  </si>
  <si>
    <t>NILESHBHAI MADHUBHAI SUKHADIA</t>
  </si>
  <si>
    <t>MANISH NITIN THAKUR</t>
  </si>
  <si>
    <t>BANG</t>
  </si>
  <si>
    <t>Bang Overseas Limited</t>
  </si>
  <si>
    <t>PRITA BRIJESH PAREKH</t>
  </si>
  <si>
    <t>GLOBE</t>
  </si>
  <si>
    <t>Globe Textiles (I) Ltd.</t>
  </si>
  <si>
    <t>ANUSTUP TRADING  PRIVATE LIMITED</t>
  </si>
  <si>
    <t>KRISHIVAL</t>
  </si>
  <si>
    <t>Empyrean Cashews Limited</t>
  </si>
  <si>
    <t>ATUL UMAKANT REGE</t>
  </si>
  <si>
    <t>PARIN</t>
  </si>
  <si>
    <t>Parin Furniture Limited</t>
  </si>
  <si>
    <t>GAURAV JAIN</t>
  </si>
  <si>
    <t>INDU JAIN</t>
  </si>
  <si>
    <t>H C JAIN AND CO (SHRI HEM CHAND JAIN)</t>
  </si>
  <si>
    <t>PRATEEK JAIN</t>
  </si>
  <si>
    <t>MEGHA JAIN</t>
  </si>
  <si>
    <t>JUMP TRADING FINANCIAL INDIA PRIVATE LIMITED</t>
  </si>
  <si>
    <t>Uttam Galva Steels Limite</t>
  </si>
  <si>
    <t>ZEEL SANJAY SONI</t>
  </si>
  <si>
    <t>ASHISH SHARADKUMAR NEMANI</t>
  </si>
  <si>
    <t>MUDUPULAVEMULA SURENDRANADHA REDDY</t>
  </si>
  <si>
    <t>MARGI JIGNESHBHAI SHAH</t>
  </si>
  <si>
    <t>AMJUMBO</t>
  </si>
  <si>
    <t>A and M Jumbo Bags Ltd</t>
  </si>
  <si>
    <t>BHARAT V MODIYA HUF</t>
  </si>
  <si>
    <t>STATSOL RESEARCH LLP</t>
  </si>
  <si>
    <t>HARIYANI DHARMESH HARSHADRAY HUF</t>
  </si>
  <si>
    <t>HARIYANI KEYA DHARMESH</t>
  </si>
  <si>
    <t>BANSAL                         KAKARAM                        KISHORECHAND</t>
  </si>
  <si>
    <t>BANSAL KISHORCHAND GULSHAN</t>
  </si>
  <si>
    <t>PURPLE ENTERTAINMENT LIMITED</t>
  </si>
  <si>
    <t>Profit of Rs.10/-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</si>
</sst>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44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6" fontId="32" fillId="6" borderId="21" xfId="0" applyNumberFormat="1" applyFont="1" applyFill="1" applyBorder="1" applyAlignment="1">
      <alignment horizontal="center" vertical="center"/>
    </xf>
    <xf numFmtId="43" fontId="32" fillId="14" borderId="21" xfId="0" applyNumberFormat="1" applyFont="1" applyFill="1" applyBorder="1" applyAlignment="1">
      <alignment horizontal="center" vertical="center"/>
    </xf>
    <xf numFmtId="0" fontId="43" fillId="12" borderId="21" xfId="0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2" fontId="32" fillId="0" borderId="21" xfId="0" applyNumberFormat="1" applyFont="1" applyFill="1" applyBorder="1" applyAlignment="1">
      <alignment horizontal="center" vertical="center"/>
    </xf>
    <xf numFmtId="166" fontId="32" fillId="0" borderId="21" xfId="0" applyNumberFormat="1" applyFont="1" applyFill="1" applyBorder="1" applyAlignment="1">
      <alignment horizontal="center" vertical="center"/>
    </xf>
    <xf numFmtId="43" fontId="32" fillId="0" borderId="21" xfId="0" applyNumberFormat="1" applyFont="1" applyFill="1" applyBorder="1" applyAlignment="1">
      <alignment horizontal="center" vertical="center"/>
    </xf>
    <xf numFmtId="0" fontId="40" fillId="0" borderId="21" xfId="0" applyFont="1" applyFill="1" applyBorder="1" applyAlignment="1"/>
    <xf numFmtId="16" fontId="33" fillId="0" borderId="21" xfId="0" applyNumberFormat="1" applyFont="1" applyFill="1" applyBorder="1" applyAlignment="1">
      <alignment horizontal="center" vertical="center"/>
    </xf>
    <xf numFmtId="0" fontId="32" fillId="14" borderId="2" xfId="0" applyFont="1" applyFill="1" applyBorder="1" applyAlignment="1">
      <alignment horizontal="center" vertical="center"/>
    </xf>
    <xf numFmtId="2" fontId="32" fillId="14" borderId="2" xfId="0" applyNumberFormat="1" applyFont="1" applyFill="1" applyBorder="1" applyAlignment="1">
      <alignment horizontal="center" vertical="center"/>
    </xf>
    <xf numFmtId="10" fontId="32" fillId="14" borderId="2" xfId="0" applyNumberFormat="1" applyFont="1" applyFill="1" applyBorder="1" applyAlignment="1">
      <alignment horizontal="center" vertical="center" wrapText="1"/>
    </xf>
    <xf numFmtId="0" fontId="31" fillId="19" borderId="21" xfId="0" applyFont="1" applyFill="1" applyBorder="1" applyAlignment="1">
      <alignment horizontal="center" vertical="center"/>
    </xf>
    <xf numFmtId="16" fontId="32" fillId="19" borderId="21" xfId="0" applyNumberFormat="1" applyFont="1" applyFill="1" applyBorder="1" applyAlignment="1">
      <alignment horizontal="center" vertical="center"/>
    </xf>
    <xf numFmtId="0" fontId="42" fillId="19" borderId="21" xfId="0" applyFont="1" applyFill="1" applyBorder="1" applyAlignment="1"/>
    <xf numFmtId="0" fontId="31" fillId="19" borderId="21" xfId="0" applyFont="1" applyFill="1" applyBorder="1" applyAlignment="1">
      <alignment horizontal="left" vertical="center"/>
    </xf>
    <xf numFmtId="0" fontId="32" fillId="19" borderId="21" xfId="0" applyFont="1" applyFill="1" applyBorder="1" applyAlignment="1">
      <alignment horizontal="center" vertical="center"/>
    </xf>
    <xf numFmtId="17" fontId="32" fillId="19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42" fillId="20" borderId="21" xfId="0" applyFont="1" applyFill="1" applyBorder="1" applyAlignment="1"/>
    <xf numFmtId="0" fontId="31" fillId="20" borderId="21" xfId="0" applyFont="1" applyFill="1" applyBorder="1" applyAlignment="1">
      <alignment horizontal="left" vertical="center"/>
    </xf>
    <xf numFmtId="0" fontId="32" fillId="20" borderId="21" xfId="0" applyFont="1" applyFill="1" applyBorder="1" applyAlignment="1">
      <alignment horizontal="center" vertical="center"/>
    </xf>
    <xf numFmtId="17" fontId="32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43" fontId="32" fillId="21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/>
    <xf numFmtId="0" fontId="31" fillId="22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16" fontId="32" fillId="14" borderId="0" xfId="0" applyNumberFormat="1" applyFont="1" applyFill="1" applyBorder="1" applyAlignment="1">
      <alignment horizontal="center" vertic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16" fontId="32" fillId="14" borderId="23" xfId="0" applyNumberFormat="1" applyFont="1" applyFill="1" applyBorder="1" applyAlignment="1">
      <alignment horizontal="center" vertical="center"/>
    </xf>
    <xf numFmtId="16" fontId="32" fillId="14" borderId="3" xfId="0" applyNumberFormat="1" applyFont="1" applyFill="1" applyBorder="1" applyAlignment="1">
      <alignment horizontal="center" vertical="center"/>
    </xf>
    <xf numFmtId="0" fontId="32" fillId="18" borderId="2" xfId="0" applyFont="1" applyFill="1" applyBorder="1" applyAlignment="1">
      <alignment horizontal="center" vertical="center"/>
    </xf>
    <xf numFmtId="0" fontId="32" fillId="14" borderId="5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44662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E19" sqref="E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44662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31" t="s">
        <v>16</v>
      </c>
      <c r="B9" s="433" t="s">
        <v>17</v>
      </c>
      <c r="C9" s="433" t="s">
        <v>18</v>
      </c>
      <c r="D9" s="433" t="s">
        <v>19</v>
      </c>
      <c r="E9" s="23" t="s">
        <v>20</v>
      </c>
      <c r="F9" s="23" t="s">
        <v>21</v>
      </c>
      <c r="G9" s="428" t="s">
        <v>22</v>
      </c>
      <c r="H9" s="429"/>
      <c r="I9" s="430"/>
      <c r="J9" s="428" t="s">
        <v>23</v>
      </c>
      <c r="K9" s="429"/>
      <c r="L9" s="430"/>
      <c r="M9" s="23"/>
      <c r="N9" s="24"/>
      <c r="O9" s="24"/>
      <c r="P9" s="24"/>
    </row>
    <row r="10" spans="1:16" ht="59.25" customHeight="1">
      <c r="A10" s="432"/>
      <c r="B10" s="434"/>
      <c r="C10" s="434"/>
      <c r="D10" s="43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44679</v>
      </c>
      <c r="E11" s="32">
        <v>17878.75</v>
      </c>
      <c r="F11" s="32">
        <v>17826.616666666669</v>
      </c>
      <c r="G11" s="33">
        <v>17708.433333333338</v>
      </c>
      <c r="H11" s="33">
        <v>17538.116666666669</v>
      </c>
      <c r="I11" s="33">
        <v>17419.933333333338</v>
      </c>
      <c r="J11" s="33">
        <v>17996.933333333338</v>
      </c>
      <c r="K11" s="33">
        <v>18115.116666666672</v>
      </c>
      <c r="L11" s="33">
        <v>18285.433333333338</v>
      </c>
      <c r="M11" s="34">
        <v>17944.8</v>
      </c>
      <c r="N11" s="34">
        <v>17656.3</v>
      </c>
      <c r="O11" s="35">
        <v>11597350</v>
      </c>
      <c r="P11" s="36">
        <v>-2.4928849783711751E-2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44679</v>
      </c>
      <c r="E12" s="37">
        <v>37985.25</v>
      </c>
      <c r="F12" s="37">
        <v>37880.466666666667</v>
      </c>
      <c r="G12" s="38">
        <v>37671.433333333334</v>
      </c>
      <c r="H12" s="38">
        <v>37357.616666666669</v>
      </c>
      <c r="I12" s="38">
        <v>37148.583333333336</v>
      </c>
      <c r="J12" s="38">
        <v>38194.283333333333</v>
      </c>
      <c r="K12" s="38">
        <v>38403.316666666673</v>
      </c>
      <c r="L12" s="38">
        <v>38717.133333333331</v>
      </c>
      <c r="M12" s="28">
        <v>38089.5</v>
      </c>
      <c r="N12" s="28">
        <v>37566.65</v>
      </c>
      <c r="O12" s="39">
        <v>2362000</v>
      </c>
      <c r="P12" s="40">
        <v>-1.592559030924184E-2</v>
      </c>
    </row>
    <row r="13" spans="1:16" ht="12.75" customHeight="1">
      <c r="A13" s="28">
        <v>3</v>
      </c>
      <c r="B13" s="29" t="s">
        <v>35</v>
      </c>
      <c r="C13" s="30" t="s">
        <v>826</v>
      </c>
      <c r="D13" s="31">
        <v>44677</v>
      </c>
      <c r="E13" s="37">
        <v>17760.650000000001</v>
      </c>
      <c r="F13" s="37">
        <v>17707.066666666669</v>
      </c>
      <c r="G13" s="38">
        <v>17609.183333333338</v>
      </c>
      <c r="H13" s="38">
        <v>17457.716666666667</v>
      </c>
      <c r="I13" s="38">
        <v>17359.833333333336</v>
      </c>
      <c r="J13" s="38">
        <v>17858.53333333334</v>
      </c>
      <c r="K13" s="38">
        <v>17956.416666666672</v>
      </c>
      <c r="L13" s="38">
        <v>18107.883333333342</v>
      </c>
      <c r="M13" s="28">
        <v>17804.95</v>
      </c>
      <c r="N13" s="28">
        <v>17555.599999999999</v>
      </c>
      <c r="O13" s="39">
        <v>3360</v>
      </c>
      <c r="P13" s="40">
        <v>9.0909090909090912E-2</v>
      </c>
    </row>
    <row r="14" spans="1:16" ht="12.75" customHeight="1">
      <c r="A14" s="28">
        <v>4</v>
      </c>
      <c r="B14" s="29" t="s">
        <v>35</v>
      </c>
      <c r="C14" s="30" t="s">
        <v>856</v>
      </c>
      <c r="D14" s="31">
        <v>44677</v>
      </c>
      <c r="E14" s="37">
        <v>7608.6</v>
      </c>
      <c r="F14" s="37">
        <v>7608.583333333333</v>
      </c>
      <c r="G14" s="38">
        <v>7608.5666666666657</v>
      </c>
      <c r="H14" s="38">
        <v>7608.5333333333328</v>
      </c>
      <c r="I14" s="38">
        <v>7608.5166666666655</v>
      </c>
      <c r="J14" s="38">
        <v>7608.6166666666659</v>
      </c>
      <c r="K14" s="38">
        <v>7608.6333333333341</v>
      </c>
      <c r="L14" s="38">
        <v>7608.6666666666661</v>
      </c>
      <c r="M14" s="28">
        <v>7608.6</v>
      </c>
      <c r="N14" s="28">
        <v>7608.55</v>
      </c>
      <c r="O14" s="39">
        <v>1650</v>
      </c>
      <c r="P14" s="40">
        <v>-4.3478260869565216E-2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44679</v>
      </c>
      <c r="E15" s="37">
        <v>974.7</v>
      </c>
      <c r="F15" s="37">
        <v>975.06666666666661</v>
      </c>
      <c r="G15" s="38">
        <v>968.63333333333321</v>
      </c>
      <c r="H15" s="38">
        <v>962.56666666666661</v>
      </c>
      <c r="I15" s="38">
        <v>956.13333333333321</v>
      </c>
      <c r="J15" s="38">
        <v>981.13333333333321</v>
      </c>
      <c r="K15" s="38">
        <v>987.56666666666661</v>
      </c>
      <c r="L15" s="38">
        <v>993.63333333333321</v>
      </c>
      <c r="M15" s="28">
        <v>981.5</v>
      </c>
      <c r="N15" s="28">
        <v>969</v>
      </c>
      <c r="O15" s="39">
        <v>1922700</v>
      </c>
      <c r="P15" s="40">
        <v>8.8495575221238937E-4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44679</v>
      </c>
      <c r="E16" s="37">
        <v>2249.0500000000002</v>
      </c>
      <c r="F16" s="37">
        <v>2234.5500000000002</v>
      </c>
      <c r="G16" s="38">
        <v>2212.7000000000003</v>
      </c>
      <c r="H16" s="38">
        <v>2176.35</v>
      </c>
      <c r="I16" s="38">
        <v>2154.5</v>
      </c>
      <c r="J16" s="38">
        <v>2270.9000000000005</v>
      </c>
      <c r="K16" s="38">
        <v>2292.7500000000009</v>
      </c>
      <c r="L16" s="38">
        <v>2329.1000000000008</v>
      </c>
      <c r="M16" s="28">
        <v>2256.4</v>
      </c>
      <c r="N16" s="28">
        <v>2198.1999999999998</v>
      </c>
      <c r="O16" s="39">
        <v>294000</v>
      </c>
      <c r="P16" s="40">
        <v>7.2992700729927001E-2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44679</v>
      </c>
      <c r="E17" s="37">
        <v>18097.75</v>
      </c>
      <c r="F17" s="37">
        <v>18189.25</v>
      </c>
      <c r="G17" s="38">
        <v>17928.5</v>
      </c>
      <c r="H17" s="38">
        <v>17759.25</v>
      </c>
      <c r="I17" s="38">
        <v>17498.5</v>
      </c>
      <c r="J17" s="38">
        <v>18358.5</v>
      </c>
      <c r="K17" s="38">
        <v>18619.25</v>
      </c>
      <c r="L17" s="38">
        <v>18788.5</v>
      </c>
      <c r="M17" s="28">
        <v>18450</v>
      </c>
      <c r="N17" s="28">
        <v>18020</v>
      </c>
      <c r="O17" s="39">
        <v>33425</v>
      </c>
      <c r="P17" s="40">
        <v>3.6434108527131782E-2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44679</v>
      </c>
      <c r="E18" s="37">
        <v>114.25</v>
      </c>
      <c r="F18" s="37">
        <v>114.01666666666667</v>
      </c>
      <c r="G18" s="38">
        <v>113.23333333333333</v>
      </c>
      <c r="H18" s="38">
        <v>112.21666666666667</v>
      </c>
      <c r="I18" s="38">
        <v>111.43333333333334</v>
      </c>
      <c r="J18" s="38">
        <v>115.03333333333333</v>
      </c>
      <c r="K18" s="38">
        <v>115.81666666666666</v>
      </c>
      <c r="L18" s="38">
        <v>116.83333333333333</v>
      </c>
      <c r="M18" s="28">
        <v>114.8</v>
      </c>
      <c r="N18" s="28">
        <v>113</v>
      </c>
      <c r="O18" s="39">
        <v>18840800</v>
      </c>
      <c r="P18" s="40">
        <v>1.3251301467108376E-2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44679</v>
      </c>
      <c r="E19" s="37">
        <v>309.7</v>
      </c>
      <c r="F19" s="37">
        <v>310.7166666666667</v>
      </c>
      <c r="G19" s="38">
        <v>305.93333333333339</v>
      </c>
      <c r="H19" s="38">
        <v>302.16666666666669</v>
      </c>
      <c r="I19" s="38">
        <v>297.38333333333338</v>
      </c>
      <c r="J19" s="38">
        <v>314.48333333333341</v>
      </c>
      <c r="K19" s="38">
        <v>319.26666666666671</v>
      </c>
      <c r="L19" s="38">
        <v>323.03333333333342</v>
      </c>
      <c r="M19" s="28">
        <v>315.5</v>
      </c>
      <c r="N19" s="28">
        <v>306.95</v>
      </c>
      <c r="O19" s="39">
        <v>12056200</v>
      </c>
      <c r="P19" s="40">
        <v>-9.6112772319521568E-3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44679</v>
      </c>
      <c r="E20" s="37">
        <v>2183.5500000000002</v>
      </c>
      <c r="F20" s="37">
        <v>2171.7166666666667</v>
      </c>
      <c r="G20" s="38">
        <v>2149.4333333333334</v>
      </c>
      <c r="H20" s="38">
        <v>2115.3166666666666</v>
      </c>
      <c r="I20" s="38">
        <v>2093.0333333333333</v>
      </c>
      <c r="J20" s="38">
        <v>2205.8333333333335</v>
      </c>
      <c r="K20" s="38">
        <v>2228.1166666666672</v>
      </c>
      <c r="L20" s="38">
        <v>2262.2333333333336</v>
      </c>
      <c r="M20" s="28">
        <v>2194</v>
      </c>
      <c r="N20" s="28">
        <v>2137.6</v>
      </c>
      <c r="O20" s="39">
        <v>2590750</v>
      </c>
      <c r="P20" s="40">
        <v>4.150753768844221E-2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44679</v>
      </c>
      <c r="E21" s="37">
        <v>2182.6999999999998</v>
      </c>
      <c r="F21" s="37">
        <v>2161.1</v>
      </c>
      <c r="G21" s="38">
        <v>2133.1999999999998</v>
      </c>
      <c r="H21" s="38">
        <v>2083.6999999999998</v>
      </c>
      <c r="I21" s="38">
        <v>2055.7999999999997</v>
      </c>
      <c r="J21" s="38">
        <v>2210.6</v>
      </c>
      <c r="K21" s="38">
        <v>2238.5000000000005</v>
      </c>
      <c r="L21" s="38">
        <v>2288</v>
      </c>
      <c r="M21" s="28">
        <v>2189</v>
      </c>
      <c r="N21" s="28">
        <v>2111.6</v>
      </c>
      <c r="O21" s="39">
        <v>19334000</v>
      </c>
      <c r="P21" s="40">
        <v>2.0371543170783196E-2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44679</v>
      </c>
      <c r="E22" s="37">
        <v>843.2</v>
      </c>
      <c r="F22" s="37">
        <v>832.90000000000009</v>
      </c>
      <c r="G22" s="38">
        <v>816.70000000000016</v>
      </c>
      <c r="H22" s="38">
        <v>790.2</v>
      </c>
      <c r="I22" s="38">
        <v>774.00000000000011</v>
      </c>
      <c r="J22" s="38">
        <v>859.4000000000002</v>
      </c>
      <c r="K22" s="38">
        <v>875.6</v>
      </c>
      <c r="L22" s="38">
        <v>902.10000000000025</v>
      </c>
      <c r="M22" s="28">
        <v>849.1</v>
      </c>
      <c r="N22" s="28">
        <v>806.4</v>
      </c>
      <c r="O22" s="39">
        <v>76891250</v>
      </c>
      <c r="P22" s="40">
        <v>-8.3826350490867757E-3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44679</v>
      </c>
      <c r="E23" s="37">
        <v>3493.1</v>
      </c>
      <c r="F23" s="37">
        <v>3500.6833333333329</v>
      </c>
      <c r="G23" s="38">
        <v>3463.3666666666659</v>
      </c>
      <c r="H23" s="38">
        <v>3433.6333333333328</v>
      </c>
      <c r="I23" s="38">
        <v>3396.3166666666657</v>
      </c>
      <c r="J23" s="38">
        <v>3530.4166666666661</v>
      </c>
      <c r="K23" s="38">
        <v>3567.7333333333327</v>
      </c>
      <c r="L23" s="38">
        <v>3597.4666666666662</v>
      </c>
      <c r="M23" s="28">
        <v>3538</v>
      </c>
      <c r="N23" s="28">
        <v>3470.95</v>
      </c>
      <c r="O23" s="39">
        <v>200600</v>
      </c>
      <c r="P23" s="40">
        <v>1.9308943089430895E-2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44679</v>
      </c>
      <c r="E24" s="37">
        <v>576.1</v>
      </c>
      <c r="F24" s="37">
        <v>576.5333333333333</v>
      </c>
      <c r="G24" s="38">
        <v>573.96666666666658</v>
      </c>
      <c r="H24" s="38">
        <v>571.83333333333326</v>
      </c>
      <c r="I24" s="38">
        <v>569.26666666666654</v>
      </c>
      <c r="J24" s="38">
        <v>578.66666666666663</v>
      </c>
      <c r="K24" s="38">
        <v>581.23333333333323</v>
      </c>
      <c r="L24" s="38">
        <v>583.36666666666667</v>
      </c>
      <c r="M24" s="28">
        <v>579.1</v>
      </c>
      <c r="N24" s="28">
        <v>574.4</v>
      </c>
      <c r="O24" s="39">
        <v>7238000</v>
      </c>
      <c r="P24" s="40">
        <v>9.9065159760011161E-3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44679</v>
      </c>
      <c r="E25" s="37">
        <v>338.85</v>
      </c>
      <c r="F25" s="37">
        <v>334.7</v>
      </c>
      <c r="G25" s="38">
        <v>328.4</v>
      </c>
      <c r="H25" s="38">
        <v>317.95</v>
      </c>
      <c r="I25" s="38">
        <v>311.64999999999998</v>
      </c>
      <c r="J25" s="38">
        <v>345.15</v>
      </c>
      <c r="K25" s="38">
        <v>351.45000000000005</v>
      </c>
      <c r="L25" s="38">
        <v>361.9</v>
      </c>
      <c r="M25" s="28">
        <v>341</v>
      </c>
      <c r="N25" s="28">
        <v>324.25</v>
      </c>
      <c r="O25" s="39">
        <v>23977500</v>
      </c>
      <c r="P25" s="40">
        <v>4.7029540839719657E-2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44679</v>
      </c>
      <c r="E26" s="37">
        <v>773.7</v>
      </c>
      <c r="F26" s="37">
        <v>774.08333333333337</v>
      </c>
      <c r="G26" s="38">
        <v>763.61666666666679</v>
      </c>
      <c r="H26" s="38">
        <v>753.53333333333342</v>
      </c>
      <c r="I26" s="38">
        <v>743.06666666666683</v>
      </c>
      <c r="J26" s="38">
        <v>784.16666666666674</v>
      </c>
      <c r="K26" s="38">
        <v>794.63333333333321</v>
      </c>
      <c r="L26" s="38">
        <v>804.7166666666667</v>
      </c>
      <c r="M26" s="28">
        <v>784.55</v>
      </c>
      <c r="N26" s="28">
        <v>764</v>
      </c>
      <c r="O26" s="39">
        <v>1803900</v>
      </c>
      <c r="P26" s="40">
        <v>4.2868277474668749E-3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44679</v>
      </c>
      <c r="E27" s="37">
        <v>4624.1499999999996</v>
      </c>
      <c r="F27" s="37">
        <v>4598.0999999999995</v>
      </c>
      <c r="G27" s="38">
        <v>4551.3499999999985</v>
      </c>
      <c r="H27" s="38">
        <v>4478.5499999999993</v>
      </c>
      <c r="I27" s="38">
        <v>4431.7999999999984</v>
      </c>
      <c r="J27" s="38">
        <v>4670.8999999999987</v>
      </c>
      <c r="K27" s="38">
        <v>4717.6500000000005</v>
      </c>
      <c r="L27" s="38">
        <v>4790.4499999999989</v>
      </c>
      <c r="M27" s="28">
        <v>4644.8500000000004</v>
      </c>
      <c r="N27" s="28">
        <v>4525.3</v>
      </c>
      <c r="O27" s="39">
        <v>2181750</v>
      </c>
      <c r="P27" s="40">
        <v>-1.6232668244842745E-2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44679</v>
      </c>
      <c r="E28" s="37">
        <v>203.45</v>
      </c>
      <c r="F28" s="37">
        <v>201.70000000000002</v>
      </c>
      <c r="G28" s="38">
        <v>198.60000000000002</v>
      </c>
      <c r="H28" s="38">
        <v>193.75</v>
      </c>
      <c r="I28" s="38">
        <v>190.65</v>
      </c>
      <c r="J28" s="38">
        <v>206.55000000000004</v>
      </c>
      <c r="K28" s="38">
        <v>209.65</v>
      </c>
      <c r="L28" s="38">
        <v>214.50000000000006</v>
      </c>
      <c r="M28" s="28">
        <v>204.8</v>
      </c>
      <c r="N28" s="28">
        <v>196.85</v>
      </c>
      <c r="O28" s="39">
        <v>14362500</v>
      </c>
      <c r="P28" s="40">
        <v>9.8260370865991209E-2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44679</v>
      </c>
      <c r="E29" s="37">
        <v>129.44999999999999</v>
      </c>
      <c r="F29" s="37">
        <v>128.61666666666667</v>
      </c>
      <c r="G29" s="38">
        <v>126.83333333333334</v>
      </c>
      <c r="H29" s="38">
        <v>124.21666666666667</v>
      </c>
      <c r="I29" s="38">
        <v>122.43333333333334</v>
      </c>
      <c r="J29" s="38">
        <v>131.23333333333335</v>
      </c>
      <c r="K29" s="38">
        <v>133.01666666666665</v>
      </c>
      <c r="L29" s="38">
        <v>135.63333333333335</v>
      </c>
      <c r="M29" s="28">
        <v>130.4</v>
      </c>
      <c r="N29" s="28">
        <v>126</v>
      </c>
      <c r="O29" s="39">
        <v>34474500</v>
      </c>
      <c r="P29" s="40">
        <v>-7.9980785396901649E-2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44679</v>
      </c>
      <c r="E30" s="37">
        <v>3223.3</v>
      </c>
      <c r="F30" s="37">
        <v>3207.15</v>
      </c>
      <c r="G30" s="38">
        <v>3176.3</v>
      </c>
      <c r="H30" s="38">
        <v>3129.3</v>
      </c>
      <c r="I30" s="38">
        <v>3098.4500000000003</v>
      </c>
      <c r="J30" s="38">
        <v>3254.15</v>
      </c>
      <c r="K30" s="38">
        <v>3284.9999999999995</v>
      </c>
      <c r="L30" s="38">
        <v>3332</v>
      </c>
      <c r="M30" s="28">
        <v>3238</v>
      </c>
      <c r="N30" s="28">
        <v>3160.15</v>
      </c>
      <c r="O30" s="39">
        <v>4982700</v>
      </c>
      <c r="P30" s="40">
        <v>-1.4945732756064291E-2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44679</v>
      </c>
      <c r="E31" s="37">
        <v>2075.6999999999998</v>
      </c>
      <c r="F31" s="37">
        <v>2088.2999999999997</v>
      </c>
      <c r="G31" s="38">
        <v>2050.5999999999995</v>
      </c>
      <c r="H31" s="38">
        <v>2025.4999999999995</v>
      </c>
      <c r="I31" s="38">
        <v>1987.7999999999993</v>
      </c>
      <c r="J31" s="38">
        <v>2113.3999999999996</v>
      </c>
      <c r="K31" s="38">
        <v>2151.0999999999995</v>
      </c>
      <c r="L31" s="38">
        <v>2176.1999999999998</v>
      </c>
      <c r="M31" s="28">
        <v>2126</v>
      </c>
      <c r="N31" s="28">
        <v>2063.1999999999998</v>
      </c>
      <c r="O31" s="39">
        <v>798325</v>
      </c>
      <c r="P31" s="40">
        <v>6.3369963369963367E-2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44679</v>
      </c>
      <c r="E32" s="37">
        <v>9991.9</v>
      </c>
      <c r="F32" s="37">
        <v>10034.566666666666</v>
      </c>
      <c r="G32" s="38">
        <v>9927.8333333333321</v>
      </c>
      <c r="H32" s="38">
        <v>9863.7666666666664</v>
      </c>
      <c r="I32" s="38">
        <v>9757.0333333333328</v>
      </c>
      <c r="J32" s="38">
        <v>10098.633333333331</v>
      </c>
      <c r="K32" s="38">
        <v>10205.366666666665</v>
      </c>
      <c r="L32" s="38">
        <v>10269.433333333331</v>
      </c>
      <c r="M32" s="28">
        <v>10141.299999999999</v>
      </c>
      <c r="N32" s="28">
        <v>9970.5</v>
      </c>
      <c r="O32" s="39">
        <v>155850</v>
      </c>
      <c r="P32" s="40">
        <v>-1.3763644992880873E-2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44679</v>
      </c>
      <c r="E33" s="37">
        <v>1394.05</v>
      </c>
      <c r="F33" s="37">
        <v>1393.5</v>
      </c>
      <c r="G33" s="38">
        <v>1375.55</v>
      </c>
      <c r="H33" s="38">
        <v>1357.05</v>
      </c>
      <c r="I33" s="38">
        <v>1339.1</v>
      </c>
      <c r="J33" s="38">
        <v>1412</v>
      </c>
      <c r="K33" s="38">
        <v>1429.9499999999998</v>
      </c>
      <c r="L33" s="38">
        <v>1448.45</v>
      </c>
      <c r="M33" s="28">
        <v>1411.45</v>
      </c>
      <c r="N33" s="28">
        <v>1375</v>
      </c>
      <c r="O33" s="39">
        <v>2162500</v>
      </c>
      <c r="P33" s="40">
        <v>5.1032806804374241E-2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44679</v>
      </c>
      <c r="E34" s="37">
        <v>705.05</v>
      </c>
      <c r="F34" s="37">
        <v>703.83333333333337</v>
      </c>
      <c r="G34" s="38">
        <v>696.31666666666672</v>
      </c>
      <c r="H34" s="38">
        <v>687.58333333333337</v>
      </c>
      <c r="I34" s="38">
        <v>680.06666666666672</v>
      </c>
      <c r="J34" s="38">
        <v>712.56666666666672</v>
      </c>
      <c r="K34" s="38">
        <v>720.08333333333337</v>
      </c>
      <c r="L34" s="38">
        <v>728.81666666666672</v>
      </c>
      <c r="M34" s="28">
        <v>711.35</v>
      </c>
      <c r="N34" s="28">
        <v>695.1</v>
      </c>
      <c r="O34" s="39">
        <v>15239250</v>
      </c>
      <c r="P34" s="40">
        <v>1.4175193411529823E-2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44679</v>
      </c>
      <c r="E35" s="37">
        <v>799.05</v>
      </c>
      <c r="F35" s="37">
        <v>797.7833333333333</v>
      </c>
      <c r="G35" s="38">
        <v>792.66666666666663</v>
      </c>
      <c r="H35" s="38">
        <v>786.2833333333333</v>
      </c>
      <c r="I35" s="38">
        <v>781.16666666666663</v>
      </c>
      <c r="J35" s="38">
        <v>804.16666666666663</v>
      </c>
      <c r="K35" s="38">
        <v>809.28333333333342</v>
      </c>
      <c r="L35" s="38">
        <v>815.66666666666663</v>
      </c>
      <c r="M35" s="28">
        <v>802.9</v>
      </c>
      <c r="N35" s="28">
        <v>791.4</v>
      </c>
      <c r="O35" s="39">
        <v>42472800</v>
      </c>
      <c r="P35" s="40">
        <v>1.4183787501074529E-2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44679</v>
      </c>
      <c r="E36" s="37">
        <v>3810.3</v>
      </c>
      <c r="F36" s="37">
        <v>3797.1</v>
      </c>
      <c r="G36" s="38">
        <v>3776.2</v>
      </c>
      <c r="H36" s="38">
        <v>3742.1</v>
      </c>
      <c r="I36" s="38">
        <v>3721.2</v>
      </c>
      <c r="J36" s="38">
        <v>3831.2</v>
      </c>
      <c r="K36" s="38">
        <v>3852.1000000000004</v>
      </c>
      <c r="L36" s="38">
        <v>3886.2</v>
      </c>
      <c r="M36" s="28">
        <v>3818</v>
      </c>
      <c r="N36" s="28">
        <v>3763</v>
      </c>
      <c r="O36" s="39">
        <v>1786500</v>
      </c>
      <c r="P36" s="40">
        <v>1.4192449616803861E-2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44679</v>
      </c>
      <c r="E37" s="37">
        <v>16842</v>
      </c>
      <c r="F37" s="37">
        <v>16797.716666666667</v>
      </c>
      <c r="G37" s="38">
        <v>16654.283333333333</v>
      </c>
      <c r="H37" s="38">
        <v>16466.566666666666</v>
      </c>
      <c r="I37" s="38">
        <v>16323.133333333331</v>
      </c>
      <c r="J37" s="38">
        <v>16985.433333333334</v>
      </c>
      <c r="K37" s="38">
        <v>17128.866666666669</v>
      </c>
      <c r="L37" s="38">
        <v>17316.583333333336</v>
      </c>
      <c r="M37" s="28">
        <v>16941.150000000001</v>
      </c>
      <c r="N37" s="28">
        <v>16610</v>
      </c>
      <c r="O37" s="39">
        <v>617650</v>
      </c>
      <c r="P37" s="40">
        <v>-1.9136096553914562E-2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44679</v>
      </c>
      <c r="E38" s="37">
        <v>7408.65</v>
      </c>
      <c r="F38" s="37">
        <v>7390.5666666666666</v>
      </c>
      <c r="G38" s="38">
        <v>7307.1333333333332</v>
      </c>
      <c r="H38" s="38">
        <v>7205.6166666666668</v>
      </c>
      <c r="I38" s="38">
        <v>7122.1833333333334</v>
      </c>
      <c r="J38" s="38">
        <v>7492.083333333333</v>
      </c>
      <c r="K38" s="38">
        <v>7575.5166666666655</v>
      </c>
      <c r="L38" s="38">
        <v>7677.0333333333328</v>
      </c>
      <c r="M38" s="28">
        <v>7474</v>
      </c>
      <c r="N38" s="28">
        <v>7289.05</v>
      </c>
      <c r="O38" s="39">
        <v>4067625</v>
      </c>
      <c r="P38" s="40">
        <v>1.0339046199701937E-2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44679</v>
      </c>
      <c r="E39" s="37">
        <v>2128.5</v>
      </c>
      <c r="F39" s="37">
        <v>2118.0666666666666</v>
      </c>
      <c r="G39" s="38">
        <v>2090.4333333333334</v>
      </c>
      <c r="H39" s="38">
        <v>2052.3666666666668</v>
      </c>
      <c r="I39" s="38">
        <v>2024.7333333333336</v>
      </c>
      <c r="J39" s="38">
        <v>2156.1333333333332</v>
      </c>
      <c r="K39" s="38">
        <v>2183.7666666666664</v>
      </c>
      <c r="L39" s="38">
        <v>2221.833333333333</v>
      </c>
      <c r="M39" s="28">
        <v>2145.6999999999998</v>
      </c>
      <c r="N39" s="28">
        <v>2080</v>
      </c>
      <c r="O39" s="39">
        <v>1286600</v>
      </c>
      <c r="P39" s="40">
        <v>0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44679</v>
      </c>
      <c r="E40" s="37">
        <v>513.15</v>
      </c>
      <c r="F40" s="37">
        <v>515.65</v>
      </c>
      <c r="G40" s="38">
        <v>502.9</v>
      </c>
      <c r="H40" s="38">
        <v>492.65</v>
      </c>
      <c r="I40" s="38">
        <v>479.9</v>
      </c>
      <c r="J40" s="38">
        <v>525.9</v>
      </c>
      <c r="K40" s="38">
        <v>538.65</v>
      </c>
      <c r="L40" s="38">
        <v>548.9</v>
      </c>
      <c r="M40" s="28">
        <v>528.4</v>
      </c>
      <c r="N40" s="28">
        <v>505.4</v>
      </c>
      <c r="O40" s="39">
        <v>8300800</v>
      </c>
      <c r="P40" s="40">
        <v>1.92789666473877E-4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44679</v>
      </c>
      <c r="E41" s="37">
        <v>325.35000000000002</v>
      </c>
      <c r="F41" s="37">
        <v>321.85000000000002</v>
      </c>
      <c r="G41" s="38">
        <v>311.90000000000003</v>
      </c>
      <c r="H41" s="38">
        <v>298.45</v>
      </c>
      <c r="I41" s="38">
        <v>288.5</v>
      </c>
      <c r="J41" s="38">
        <v>335.30000000000007</v>
      </c>
      <c r="K41" s="38">
        <v>345.25000000000011</v>
      </c>
      <c r="L41" s="38">
        <v>358.7000000000001</v>
      </c>
      <c r="M41" s="28">
        <v>331.8</v>
      </c>
      <c r="N41" s="28">
        <v>308.39999999999998</v>
      </c>
      <c r="O41" s="39">
        <v>35317800</v>
      </c>
      <c r="P41" s="40">
        <v>8.0987273428461237E-2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44679</v>
      </c>
      <c r="E42" s="37">
        <v>120.9</v>
      </c>
      <c r="F42" s="37">
        <v>120.21666666666665</v>
      </c>
      <c r="G42" s="38">
        <v>118.93333333333331</v>
      </c>
      <c r="H42" s="38">
        <v>116.96666666666665</v>
      </c>
      <c r="I42" s="38">
        <v>115.68333333333331</v>
      </c>
      <c r="J42" s="38">
        <v>122.18333333333331</v>
      </c>
      <c r="K42" s="38">
        <v>123.46666666666664</v>
      </c>
      <c r="L42" s="38">
        <v>125.43333333333331</v>
      </c>
      <c r="M42" s="28">
        <v>121.5</v>
      </c>
      <c r="N42" s="28">
        <v>118.25</v>
      </c>
      <c r="O42" s="39">
        <v>108739800</v>
      </c>
      <c r="P42" s="40">
        <v>-3.6192056413979053E-2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44679</v>
      </c>
      <c r="E43" s="37">
        <v>1977</v>
      </c>
      <c r="F43" s="37">
        <v>1954.7833333333335</v>
      </c>
      <c r="G43" s="38">
        <v>1919.5666666666671</v>
      </c>
      <c r="H43" s="38">
        <v>1862.1333333333334</v>
      </c>
      <c r="I43" s="38">
        <v>1826.916666666667</v>
      </c>
      <c r="J43" s="38">
        <v>2012.2166666666672</v>
      </c>
      <c r="K43" s="38">
        <v>2047.4333333333338</v>
      </c>
      <c r="L43" s="38">
        <v>2104.8666666666672</v>
      </c>
      <c r="M43" s="28">
        <v>1990</v>
      </c>
      <c r="N43" s="28">
        <v>1897.35</v>
      </c>
      <c r="O43" s="39">
        <v>1523500</v>
      </c>
      <c r="P43" s="40">
        <v>1.4461315979754157E-3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44679</v>
      </c>
      <c r="E44" s="37">
        <v>240.2</v>
      </c>
      <c r="F44" s="37">
        <v>239.46666666666667</v>
      </c>
      <c r="G44" s="38">
        <v>236.18333333333334</v>
      </c>
      <c r="H44" s="38">
        <v>232.16666666666666</v>
      </c>
      <c r="I44" s="38">
        <v>228.88333333333333</v>
      </c>
      <c r="J44" s="38">
        <v>243.48333333333335</v>
      </c>
      <c r="K44" s="38">
        <v>246.76666666666671</v>
      </c>
      <c r="L44" s="38">
        <v>250.78333333333336</v>
      </c>
      <c r="M44" s="28">
        <v>242.75</v>
      </c>
      <c r="N44" s="28">
        <v>235.45</v>
      </c>
      <c r="O44" s="39">
        <v>39877200</v>
      </c>
      <c r="P44" s="40">
        <v>-8.0683311432325891E-2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44679</v>
      </c>
      <c r="E45" s="37">
        <v>737.35</v>
      </c>
      <c r="F45" s="37">
        <v>735.80000000000007</v>
      </c>
      <c r="G45" s="38">
        <v>729.75000000000011</v>
      </c>
      <c r="H45" s="38">
        <v>722.15000000000009</v>
      </c>
      <c r="I45" s="38">
        <v>716.10000000000014</v>
      </c>
      <c r="J45" s="38">
        <v>743.40000000000009</v>
      </c>
      <c r="K45" s="38">
        <v>749.45</v>
      </c>
      <c r="L45" s="38">
        <v>757.05000000000007</v>
      </c>
      <c r="M45" s="28">
        <v>741.85</v>
      </c>
      <c r="N45" s="28">
        <v>728.2</v>
      </c>
      <c r="O45" s="39">
        <v>3971000</v>
      </c>
      <c r="P45" s="40">
        <v>1.9428254232583958E-3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44679</v>
      </c>
      <c r="E46" s="37">
        <v>750.55</v>
      </c>
      <c r="F46" s="37">
        <v>745.7166666666667</v>
      </c>
      <c r="G46" s="38">
        <v>733.58333333333337</v>
      </c>
      <c r="H46" s="38">
        <v>716.61666666666667</v>
      </c>
      <c r="I46" s="38">
        <v>704.48333333333335</v>
      </c>
      <c r="J46" s="38">
        <v>762.68333333333339</v>
      </c>
      <c r="K46" s="38">
        <v>774.81666666666661</v>
      </c>
      <c r="L46" s="38">
        <v>791.78333333333342</v>
      </c>
      <c r="M46" s="28">
        <v>757.85</v>
      </c>
      <c r="N46" s="28">
        <v>728.75</v>
      </c>
      <c r="O46" s="39">
        <v>5322000</v>
      </c>
      <c r="P46" s="40">
        <v>-2.3799697344889254E-2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44679</v>
      </c>
      <c r="E47" s="37">
        <v>766.2</v>
      </c>
      <c r="F47" s="37">
        <v>766.48333333333323</v>
      </c>
      <c r="G47" s="38">
        <v>761.31666666666649</v>
      </c>
      <c r="H47" s="38">
        <v>756.43333333333328</v>
      </c>
      <c r="I47" s="38">
        <v>751.26666666666654</v>
      </c>
      <c r="J47" s="38">
        <v>771.36666666666645</v>
      </c>
      <c r="K47" s="38">
        <v>776.53333333333319</v>
      </c>
      <c r="L47" s="38">
        <v>781.4166666666664</v>
      </c>
      <c r="M47" s="28">
        <v>771.65</v>
      </c>
      <c r="N47" s="28">
        <v>761.6</v>
      </c>
      <c r="O47" s="39">
        <v>49072250</v>
      </c>
      <c r="P47" s="40">
        <v>1.75518083681349E-2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44679</v>
      </c>
      <c r="E48" s="37">
        <v>56.8</v>
      </c>
      <c r="F48" s="37">
        <v>56.733333333333327</v>
      </c>
      <c r="G48" s="38">
        <v>56.116666666666653</v>
      </c>
      <c r="H48" s="38">
        <v>55.433333333333323</v>
      </c>
      <c r="I48" s="38">
        <v>54.816666666666649</v>
      </c>
      <c r="J48" s="38">
        <v>57.416666666666657</v>
      </c>
      <c r="K48" s="38">
        <v>58.033333333333331</v>
      </c>
      <c r="L48" s="38">
        <v>58.716666666666661</v>
      </c>
      <c r="M48" s="28">
        <v>57.35</v>
      </c>
      <c r="N48" s="28">
        <v>56.05</v>
      </c>
      <c r="O48" s="39">
        <v>105535500</v>
      </c>
      <c r="P48" s="40">
        <v>-1.4414591096293391E-2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44679</v>
      </c>
      <c r="E49" s="37">
        <v>356.1</v>
      </c>
      <c r="F49" s="37">
        <v>356.18333333333334</v>
      </c>
      <c r="G49" s="38">
        <v>353.86666666666667</v>
      </c>
      <c r="H49" s="38">
        <v>351.63333333333333</v>
      </c>
      <c r="I49" s="38">
        <v>349.31666666666666</v>
      </c>
      <c r="J49" s="38">
        <v>358.41666666666669</v>
      </c>
      <c r="K49" s="38">
        <v>360.73333333333341</v>
      </c>
      <c r="L49" s="38">
        <v>362.9666666666667</v>
      </c>
      <c r="M49" s="28">
        <v>358.5</v>
      </c>
      <c r="N49" s="28">
        <v>353.95</v>
      </c>
      <c r="O49" s="39">
        <v>14885600</v>
      </c>
      <c r="P49" s="40">
        <v>-1.3865610239219868E-2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44679</v>
      </c>
      <c r="E50" s="37">
        <v>15074.4</v>
      </c>
      <c r="F50" s="37">
        <v>15059.35</v>
      </c>
      <c r="G50" s="38">
        <v>14995.800000000001</v>
      </c>
      <c r="H50" s="38">
        <v>14917.2</v>
      </c>
      <c r="I50" s="38">
        <v>14853.650000000001</v>
      </c>
      <c r="J50" s="38">
        <v>15137.95</v>
      </c>
      <c r="K50" s="38">
        <v>15201.5</v>
      </c>
      <c r="L50" s="38">
        <v>15280.1</v>
      </c>
      <c r="M50" s="28">
        <v>15122.9</v>
      </c>
      <c r="N50" s="28">
        <v>14980.75</v>
      </c>
      <c r="O50" s="39">
        <v>158200</v>
      </c>
      <c r="P50" s="40">
        <v>-1.0012515644555695E-2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44679</v>
      </c>
      <c r="E51" s="37">
        <v>386.85</v>
      </c>
      <c r="F51" s="37">
        <v>386</v>
      </c>
      <c r="G51" s="38">
        <v>384.05</v>
      </c>
      <c r="H51" s="38">
        <v>381.25</v>
      </c>
      <c r="I51" s="38">
        <v>379.3</v>
      </c>
      <c r="J51" s="38">
        <v>388.8</v>
      </c>
      <c r="K51" s="38">
        <v>390.75000000000006</v>
      </c>
      <c r="L51" s="38">
        <v>393.55</v>
      </c>
      <c r="M51" s="28">
        <v>387.95</v>
      </c>
      <c r="N51" s="28">
        <v>383.2</v>
      </c>
      <c r="O51" s="39">
        <v>18003600</v>
      </c>
      <c r="P51" s="40">
        <v>2.4060612265792976E-2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44679</v>
      </c>
      <c r="E52" s="37">
        <v>3360.05</v>
      </c>
      <c r="F52" s="37">
        <v>3344.75</v>
      </c>
      <c r="G52" s="38">
        <v>3320.6</v>
      </c>
      <c r="H52" s="38">
        <v>3281.15</v>
      </c>
      <c r="I52" s="38">
        <v>3257</v>
      </c>
      <c r="J52" s="38">
        <v>3384.2</v>
      </c>
      <c r="K52" s="38">
        <v>3408.3499999999995</v>
      </c>
      <c r="L52" s="38">
        <v>3447.7999999999997</v>
      </c>
      <c r="M52" s="28">
        <v>3368.9</v>
      </c>
      <c r="N52" s="28">
        <v>3305.3</v>
      </c>
      <c r="O52" s="39">
        <v>1484800</v>
      </c>
      <c r="P52" s="40">
        <v>-8.5470085470085479E-3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44679</v>
      </c>
      <c r="E53" s="37">
        <v>492.45</v>
      </c>
      <c r="F53" s="37">
        <v>492.64999999999992</v>
      </c>
      <c r="G53" s="38">
        <v>486.64999999999986</v>
      </c>
      <c r="H53" s="38">
        <v>480.84999999999997</v>
      </c>
      <c r="I53" s="38">
        <v>474.84999999999991</v>
      </c>
      <c r="J53" s="38">
        <v>498.44999999999982</v>
      </c>
      <c r="K53" s="38">
        <v>504.44999999999993</v>
      </c>
      <c r="L53" s="38">
        <v>510.24999999999977</v>
      </c>
      <c r="M53" s="28">
        <v>498.65</v>
      </c>
      <c r="N53" s="28">
        <v>486.85</v>
      </c>
      <c r="O53" s="39">
        <v>6087900</v>
      </c>
      <c r="P53" s="40">
        <v>2.7649769585253458E-2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44679</v>
      </c>
      <c r="E54" s="37">
        <v>249.5</v>
      </c>
      <c r="F54" s="37">
        <v>249.01666666666665</v>
      </c>
      <c r="G54" s="38">
        <v>247.18333333333331</v>
      </c>
      <c r="H54" s="38">
        <v>244.86666666666665</v>
      </c>
      <c r="I54" s="38">
        <v>243.0333333333333</v>
      </c>
      <c r="J54" s="38">
        <v>251.33333333333331</v>
      </c>
      <c r="K54" s="38">
        <v>253.16666666666669</v>
      </c>
      <c r="L54" s="38">
        <v>255.48333333333332</v>
      </c>
      <c r="M54" s="28">
        <v>250.85</v>
      </c>
      <c r="N54" s="28">
        <v>246.7</v>
      </c>
      <c r="O54" s="39">
        <v>42773400</v>
      </c>
      <c r="P54" s="40">
        <v>-6.1480552070263487E-3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44679</v>
      </c>
      <c r="E55" s="37">
        <v>661.45</v>
      </c>
      <c r="F55" s="37">
        <v>664.51666666666665</v>
      </c>
      <c r="G55" s="38">
        <v>653.13333333333333</v>
      </c>
      <c r="H55" s="38">
        <v>644.81666666666672</v>
      </c>
      <c r="I55" s="38">
        <v>633.43333333333339</v>
      </c>
      <c r="J55" s="38">
        <v>672.83333333333326</v>
      </c>
      <c r="K55" s="38">
        <v>684.21666666666647</v>
      </c>
      <c r="L55" s="38">
        <v>692.53333333333319</v>
      </c>
      <c r="M55" s="28">
        <v>675.9</v>
      </c>
      <c r="N55" s="28">
        <v>656.2</v>
      </c>
      <c r="O55" s="39">
        <v>3785925</v>
      </c>
      <c r="P55" s="40">
        <v>1.8892679086853843E-2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44679</v>
      </c>
      <c r="E56" s="37">
        <v>467.85</v>
      </c>
      <c r="F56" s="37">
        <v>466.58333333333331</v>
      </c>
      <c r="G56" s="38">
        <v>461.46666666666664</v>
      </c>
      <c r="H56" s="38">
        <v>455.08333333333331</v>
      </c>
      <c r="I56" s="38">
        <v>449.96666666666664</v>
      </c>
      <c r="J56" s="38">
        <v>472.96666666666664</v>
      </c>
      <c r="K56" s="38">
        <v>478.08333333333331</v>
      </c>
      <c r="L56" s="38">
        <v>484.46666666666664</v>
      </c>
      <c r="M56" s="28">
        <v>471.7</v>
      </c>
      <c r="N56" s="28">
        <v>460.2</v>
      </c>
      <c r="O56" s="39">
        <v>2784000</v>
      </c>
      <c r="P56" s="40">
        <v>1.7543859649122806E-2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44679</v>
      </c>
      <c r="E57" s="37">
        <v>746.1</v>
      </c>
      <c r="F57" s="37">
        <v>737.15</v>
      </c>
      <c r="G57" s="38">
        <v>719.3</v>
      </c>
      <c r="H57" s="38">
        <v>692.5</v>
      </c>
      <c r="I57" s="38">
        <v>674.65</v>
      </c>
      <c r="J57" s="38">
        <v>763.94999999999993</v>
      </c>
      <c r="K57" s="38">
        <v>781.80000000000007</v>
      </c>
      <c r="L57" s="38">
        <v>808.59999999999991</v>
      </c>
      <c r="M57" s="28">
        <v>755</v>
      </c>
      <c r="N57" s="28">
        <v>710.35</v>
      </c>
      <c r="O57" s="39">
        <v>9317500</v>
      </c>
      <c r="P57" s="40">
        <v>0.14606396063960639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44679</v>
      </c>
      <c r="E58" s="37">
        <v>1017.55</v>
      </c>
      <c r="F58" s="37">
        <v>1022.4</v>
      </c>
      <c r="G58" s="38">
        <v>1003.1499999999999</v>
      </c>
      <c r="H58" s="38">
        <v>988.74999999999989</v>
      </c>
      <c r="I58" s="38">
        <v>969.49999999999977</v>
      </c>
      <c r="J58" s="38">
        <v>1036.8</v>
      </c>
      <c r="K58" s="38">
        <v>1056.0500000000002</v>
      </c>
      <c r="L58" s="38">
        <v>1070.45</v>
      </c>
      <c r="M58" s="28">
        <v>1041.6500000000001</v>
      </c>
      <c r="N58" s="28">
        <v>1008</v>
      </c>
      <c r="O58" s="39">
        <v>8756150</v>
      </c>
      <c r="P58" s="40">
        <v>5.746133919459926E-2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44679</v>
      </c>
      <c r="E59" s="37">
        <v>195.65</v>
      </c>
      <c r="F59" s="37">
        <v>195.9666666666667</v>
      </c>
      <c r="G59" s="38">
        <v>192.63333333333338</v>
      </c>
      <c r="H59" s="38">
        <v>189.61666666666667</v>
      </c>
      <c r="I59" s="38">
        <v>186.28333333333336</v>
      </c>
      <c r="J59" s="38">
        <v>198.98333333333341</v>
      </c>
      <c r="K59" s="38">
        <v>202.31666666666672</v>
      </c>
      <c r="L59" s="38">
        <v>205.33333333333343</v>
      </c>
      <c r="M59" s="28">
        <v>199.3</v>
      </c>
      <c r="N59" s="28">
        <v>192.95</v>
      </c>
      <c r="O59" s="39">
        <v>39089400</v>
      </c>
      <c r="P59" s="40">
        <v>3.5837506956037844E-2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44679</v>
      </c>
      <c r="E60" s="37">
        <v>4380</v>
      </c>
      <c r="F60" s="37">
        <v>4393.75</v>
      </c>
      <c r="G60" s="38">
        <v>4352.8999999999996</v>
      </c>
      <c r="H60" s="38">
        <v>4325.7999999999993</v>
      </c>
      <c r="I60" s="38">
        <v>4284.9499999999989</v>
      </c>
      <c r="J60" s="38">
        <v>4420.8500000000004</v>
      </c>
      <c r="K60" s="38">
        <v>4461.7000000000007</v>
      </c>
      <c r="L60" s="38">
        <v>4488.8000000000011</v>
      </c>
      <c r="M60" s="28">
        <v>4434.6000000000004</v>
      </c>
      <c r="N60" s="28">
        <v>4366.6499999999996</v>
      </c>
      <c r="O60" s="39">
        <v>1020100</v>
      </c>
      <c r="P60" s="40">
        <v>3.4428487113909107E-3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44679</v>
      </c>
      <c r="E61" s="37">
        <v>1572.9</v>
      </c>
      <c r="F61" s="37">
        <v>1581.05</v>
      </c>
      <c r="G61" s="38">
        <v>1563.1999999999998</v>
      </c>
      <c r="H61" s="38">
        <v>1553.4999999999998</v>
      </c>
      <c r="I61" s="38">
        <v>1535.6499999999996</v>
      </c>
      <c r="J61" s="38">
        <v>1590.75</v>
      </c>
      <c r="K61" s="38">
        <v>1608.6</v>
      </c>
      <c r="L61" s="38">
        <v>1618.3000000000002</v>
      </c>
      <c r="M61" s="28">
        <v>1598.9</v>
      </c>
      <c r="N61" s="28">
        <v>1571.35</v>
      </c>
      <c r="O61" s="39">
        <v>2214450</v>
      </c>
      <c r="P61" s="40">
        <v>-2.6465610093860593E-2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44679</v>
      </c>
      <c r="E62" s="37">
        <v>706.2</v>
      </c>
      <c r="F62" s="37">
        <v>702.73333333333323</v>
      </c>
      <c r="G62" s="38">
        <v>695.46666666666647</v>
      </c>
      <c r="H62" s="38">
        <v>684.73333333333323</v>
      </c>
      <c r="I62" s="38">
        <v>677.46666666666647</v>
      </c>
      <c r="J62" s="38">
        <v>713.46666666666647</v>
      </c>
      <c r="K62" s="38">
        <v>720.73333333333312</v>
      </c>
      <c r="L62" s="38">
        <v>731.46666666666647</v>
      </c>
      <c r="M62" s="28">
        <v>710</v>
      </c>
      <c r="N62" s="28">
        <v>692</v>
      </c>
      <c r="O62" s="39">
        <v>6285600</v>
      </c>
      <c r="P62" s="40">
        <v>1.2369540007730962E-2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44679</v>
      </c>
      <c r="E63" s="37">
        <v>836.15</v>
      </c>
      <c r="F63" s="37">
        <v>836.55000000000007</v>
      </c>
      <c r="G63" s="38">
        <v>824.35000000000014</v>
      </c>
      <c r="H63" s="38">
        <v>812.55000000000007</v>
      </c>
      <c r="I63" s="38">
        <v>800.35000000000014</v>
      </c>
      <c r="J63" s="38">
        <v>848.35000000000014</v>
      </c>
      <c r="K63" s="38">
        <v>860.55000000000018</v>
      </c>
      <c r="L63" s="38">
        <v>872.35000000000014</v>
      </c>
      <c r="M63" s="28">
        <v>848.75</v>
      </c>
      <c r="N63" s="28">
        <v>824.75</v>
      </c>
      <c r="O63" s="39">
        <v>1240000</v>
      </c>
      <c r="P63" s="40">
        <v>-4.3855421686746991E-2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44679</v>
      </c>
      <c r="E64" s="37">
        <v>378.15</v>
      </c>
      <c r="F64" s="37">
        <v>378.86666666666662</v>
      </c>
      <c r="G64" s="38">
        <v>375.93333333333322</v>
      </c>
      <c r="H64" s="38">
        <v>373.71666666666658</v>
      </c>
      <c r="I64" s="38">
        <v>370.78333333333319</v>
      </c>
      <c r="J64" s="38">
        <v>381.08333333333326</v>
      </c>
      <c r="K64" s="38">
        <v>384.01666666666665</v>
      </c>
      <c r="L64" s="38">
        <v>386.23333333333329</v>
      </c>
      <c r="M64" s="28">
        <v>381.8</v>
      </c>
      <c r="N64" s="28">
        <v>376.65</v>
      </c>
      <c r="O64" s="39">
        <v>5218400</v>
      </c>
      <c r="P64" s="40">
        <v>3.5581750709452083E-2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44679</v>
      </c>
      <c r="E65" s="37">
        <v>140.80000000000001</v>
      </c>
      <c r="F65" s="37">
        <v>140.9</v>
      </c>
      <c r="G65" s="38">
        <v>139.9</v>
      </c>
      <c r="H65" s="38">
        <v>139</v>
      </c>
      <c r="I65" s="38">
        <v>138</v>
      </c>
      <c r="J65" s="38">
        <v>141.80000000000001</v>
      </c>
      <c r="K65" s="38">
        <v>142.80000000000001</v>
      </c>
      <c r="L65" s="38">
        <v>143.70000000000002</v>
      </c>
      <c r="M65" s="28">
        <v>141.9</v>
      </c>
      <c r="N65" s="28">
        <v>140</v>
      </c>
      <c r="O65" s="39">
        <v>12682000</v>
      </c>
      <c r="P65" s="40">
        <v>-4.2712226374799784E-3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44679</v>
      </c>
      <c r="E66" s="37">
        <v>1134.3</v>
      </c>
      <c r="F66" s="37">
        <v>1129.0666666666666</v>
      </c>
      <c r="G66" s="38">
        <v>1120.1833333333332</v>
      </c>
      <c r="H66" s="38">
        <v>1106.0666666666666</v>
      </c>
      <c r="I66" s="38">
        <v>1097.1833333333332</v>
      </c>
      <c r="J66" s="38">
        <v>1143.1833333333332</v>
      </c>
      <c r="K66" s="38">
        <v>1152.0666666666664</v>
      </c>
      <c r="L66" s="38">
        <v>1166.1833333333332</v>
      </c>
      <c r="M66" s="28">
        <v>1137.95</v>
      </c>
      <c r="N66" s="28">
        <v>1114.95</v>
      </c>
      <c r="O66" s="39">
        <v>1684200</v>
      </c>
      <c r="P66" s="40">
        <v>1.5557163531114327E-2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44679</v>
      </c>
      <c r="E67" s="37">
        <v>558.65</v>
      </c>
      <c r="F67" s="37">
        <v>556.69999999999993</v>
      </c>
      <c r="G67" s="38">
        <v>553.69999999999982</v>
      </c>
      <c r="H67" s="38">
        <v>548.74999999999989</v>
      </c>
      <c r="I67" s="38">
        <v>545.74999999999977</v>
      </c>
      <c r="J67" s="38">
        <v>561.64999999999986</v>
      </c>
      <c r="K67" s="38">
        <v>564.65000000000009</v>
      </c>
      <c r="L67" s="38">
        <v>569.59999999999991</v>
      </c>
      <c r="M67" s="28">
        <v>559.70000000000005</v>
      </c>
      <c r="N67" s="28">
        <v>551.75</v>
      </c>
      <c r="O67" s="39">
        <v>11953750</v>
      </c>
      <c r="P67" s="40">
        <v>-1.9682214249103023E-2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44679</v>
      </c>
      <c r="E68" s="37">
        <v>1614.8</v>
      </c>
      <c r="F68" s="37">
        <v>1616.8500000000001</v>
      </c>
      <c r="G68" s="38">
        <v>1601.4000000000003</v>
      </c>
      <c r="H68" s="38">
        <v>1588.0000000000002</v>
      </c>
      <c r="I68" s="38">
        <v>1572.5500000000004</v>
      </c>
      <c r="J68" s="38">
        <v>1630.2500000000002</v>
      </c>
      <c r="K68" s="38">
        <v>1645.7</v>
      </c>
      <c r="L68" s="38">
        <v>1659.1000000000001</v>
      </c>
      <c r="M68" s="28">
        <v>1632.3</v>
      </c>
      <c r="N68" s="28">
        <v>1603.45</v>
      </c>
      <c r="O68" s="39">
        <v>1308250</v>
      </c>
      <c r="P68" s="40">
        <v>2.874664622460713E-3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44679</v>
      </c>
      <c r="E69" s="37">
        <v>2373.25</v>
      </c>
      <c r="F69" s="37">
        <v>2371.3666666666663</v>
      </c>
      <c r="G69" s="38">
        <v>2338.3333333333326</v>
      </c>
      <c r="H69" s="38">
        <v>2303.4166666666661</v>
      </c>
      <c r="I69" s="38">
        <v>2270.3833333333323</v>
      </c>
      <c r="J69" s="38">
        <v>2406.2833333333328</v>
      </c>
      <c r="K69" s="38">
        <v>2439.3166666666666</v>
      </c>
      <c r="L69" s="38">
        <v>2474.2333333333331</v>
      </c>
      <c r="M69" s="28">
        <v>2404.4</v>
      </c>
      <c r="N69" s="28">
        <v>2336.4499999999998</v>
      </c>
      <c r="O69" s="39">
        <v>1945250</v>
      </c>
      <c r="P69" s="40">
        <v>-1.1057447890188104E-2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44679</v>
      </c>
      <c r="E70" s="37">
        <v>330.55</v>
      </c>
      <c r="F70" s="37">
        <v>330.28333333333336</v>
      </c>
      <c r="G70" s="38">
        <v>327.26666666666671</v>
      </c>
      <c r="H70" s="38">
        <v>323.98333333333335</v>
      </c>
      <c r="I70" s="38">
        <v>320.9666666666667</v>
      </c>
      <c r="J70" s="38">
        <v>333.56666666666672</v>
      </c>
      <c r="K70" s="38">
        <v>336.58333333333337</v>
      </c>
      <c r="L70" s="38">
        <v>339.86666666666673</v>
      </c>
      <c r="M70" s="28">
        <v>333.3</v>
      </c>
      <c r="N70" s="28">
        <v>327</v>
      </c>
      <c r="O70" s="39">
        <v>14124300</v>
      </c>
      <c r="P70" s="40">
        <v>1.6553550736633008E-2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44679</v>
      </c>
      <c r="E71" s="37">
        <v>4519.1499999999996</v>
      </c>
      <c r="F71" s="37">
        <v>4498.2666666666664</v>
      </c>
      <c r="G71" s="38">
        <v>4449.8833333333332</v>
      </c>
      <c r="H71" s="38">
        <v>4380.6166666666668</v>
      </c>
      <c r="I71" s="38">
        <v>4332.2333333333336</v>
      </c>
      <c r="J71" s="38">
        <v>4567.5333333333328</v>
      </c>
      <c r="K71" s="38">
        <v>4615.9166666666661</v>
      </c>
      <c r="L71" s="38">
        <v>4685.1833333333325</v>
      </c>
      <c r="M71" s="28">
        <v>4546.6499999999996</v>
      </c>
      <c r="N71" s="28">
        <v>4429</v>
      </c>
      <c r="O71" s="39">
        <v>2179300</v>
      </c>
      <c r="P71" s="40">
        <v>-4.6585978533911854E-3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44679</v>
      </c>
      <c r="E72" s="37">
        <v>4499.1000000000004</v>
      </c>
      <c r="F72" s="37">
        <v>4514.25</v>
      </c>
      <c r="G72" s="38">
        <v>4459.5</v>
      </c>
      <c r="H72" s="38">
        <v>4419.8999999999996</v>
      </c>
      <c r="I72" s="38">
        <v>4365.1499999999996</v>
      </c>
      <c r="J72" s="38">
        <v>4553.8500000000004</v>
      </c>
      <c r="K72" s="38">
        <v>4608.6000000000004</v>
      </c>
      <c r="L72" s="38">
        <v>4648.2000000000007</v>
      </c>
      <c r="M72" s="28">
        <v>4569</v>
      </c>
      <c r="N72" s="28">
        <v>4474.6499999999996</v>
      </c>
      <c r="O72" s="39">
        <v>638000</v>
      </c>
      <c r="P72" s="40">
        <v>1.5317286652078774E-2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44679</v>
      </c>
      <c r="E73" s="37">
        <v>398.45</v>
      </c>
      <c r="F73" s="37">
        <v>400.73333333333329</v>
      </c>
      <c r="G73" s="38">
        <v>394.56666666666661</v>
      </c>
      <c r="H73" s="38">
        <v>390.68333333333334</v>
      </c>
      <c r="I73" s="38">
        <v>384.51666666666665</v>
      </c>
      <c r="J73" s="38">
        <v>404.61666666666656</v>
      </c>
      <c r="K73" s="38">
        <v>410.78333333333319</v>
      </c>
      <c r="L73" s="38">
        <v>414.66666666666652</v>
      </c>
      <c r="M73" s="28">
        <v>406.9</v>
      </c>
      <c r="N73" s="28">
        <v>396.85</v>
      </c>
      <c r="O73" s="39">
        <v>39751800</v>
      </c>
      <c r="P73" s="40">
        <v>-1.1204596757644162E-2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44679</v>
      </c>
      <c r="E74" s="37">
        <v>4456.3500000000004</v>
      </c>
      <c r="F74" s="37">
        <v>4431.4666666666672</v>
      </c>
      <c r="G74" s="38">
        <v>4362.9333333333343</v>
      </c>
      <c r="H74" s="38">
        <v>4269.5166666666673</v>
      </c>
      <c r="I74" s="38">
        <v>4200.9833333333345</v>
      </c>
      <c r="J74" s="38">
        <v>4524.8833333333341</v>
      </c>
      <c r="K74" s="38">
        <v>4593.416666666667</v>
      </c>
      <c r="L74" s="38">
        <v>4686.8333333333339</v>
      </c>
      <c r="M74" s="28">
        <v>4500</v>
      </c>
      <c r="N74" s="28">
        <v>4338.05</v>
      </c>
      <c r="O74" s="39">
        <v>2755250</v>
      </c>
      <c r="P74" s="40">
        <v>6.3921103095607706E-3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44679</v>
      </c>
      <c r="E75" s="37">
        <v>2570.4</v>
      </c>
      <c r="F75" s="37">
        <v>2561.3166666666666</v>
      </c>
      <c r="G75" s="38">
        <v>2534.5333333333333</v>
      </c>
      <c r="H75" s="38">
        <v>2498.6666666666665</v>
      </c>
      <c r="I75" s="38">
        <v>2471.8833333333332</v>
      </c>
      <c r="J75" s="38">
        <v>2597.1833333333334</v>
      </c>
      <c r="K75" s="38">
        <v>2623.9666666666662</v>
      </c>
      <c r="L75" s="38">
        <v>2659.8333333333335</v>
      </c>
      <c r="M75" s="28">
        <v>2588.1</v>
      </c>
      <c r="N75" s="28">
        <v>2525.4499999999998</v>
      </c>
      <c r="O75" s="39">
        <v>3366300</v>
      </c>
      <c r="P75" s="40">
        <v>-1.038637307852098E-3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44679</v>
      </c>
      <c r="E76" s="37">
        <v>1615.05</v>
      </c>
      <c r="F76" s="37">
        <v>1605.3500000000001</v>
      </c>
      <c r="G76" s="38">
        <v>1570.7000000000003</v>
      </c>
      <c r="H76" s="38">
        <v>1526.3500000000001</v>
      </c>
      <c r="I76" s="38">
        <v>1491.7000000000003</v>
      </c>
      <c r="J76" s="38">
        <v>1649.7000000000003</v>
      </c>
      <c r="K76" s="38">
        <v>1684.3500000000004</v>
      </c>
      <c r="L76" s="38">
        <v>1728.7000000000003</v>
      </c>
      <c r="M76" s="28">
        <v>1640</v>
      </c>
      <c r="N76" s="28">
        <v>1561</v>
      </c>
      <c r="O76" s="39">
        <v>5198600</v>
      </c>
      <c r="P76" s="40">
        <v>-7.0416994492525573E-2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44679</v>
      </c>
      <c r="E77" s="37">
        <v>163.05000000000001</v>
      </c>
      <c r="F77" s="37">
        <v>162.48333333333332</v>
      </c>
      <c r="G77" s="38">
        <v>161.26666666666665</v>
      </c>
      <c r="H77" s="38">
        <v>159.48333333333332</v>
      </c>
      <c r="I77" s="38">
        <v>158.26666666666665</v>
      </c>
      <c r="J77" s="38">
        <v>164.26666666666665</v>
      </c>
      <c r="K77" s="38">
        <v>165.48333333333329</v>
      </c>
      <c r="L77" s="38">
        <v>167.26666666666665</v>
      </c>
      <c r="M77" s="28">
        <v>163.69999999999999</v>
      </c>
      <c r="N77" s="28">
        <v>160.69999999999999</v>
      </c>
      <c r="O77" s="39">
        <v>22968000</v>
      </c>
      <c r="P77" s="40">
        <v>8.3767978504820616E-3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44679</v>
      </c>
      <c r="E78" s="37">
        <v>100.5</v>
      </c>
      <c r="F78" s="37">
        <v>100.36666666666667</v>
      </c>
      <c r="G78" s="38">
        <v>99.383333333333354</v>
      </c>
      <c r="H78" s="38">
        <v>98.26666666666668</v>
      </c>
      <c r="I78" s="38">
        <v>97.28333333333336</v>
      </c>
      <c r="J78" s="38">
        <v>101.48333333333335</v>
      </c>
      <c r="K78" s="38">
        <v>102.46666666666667</v>
      </c>
      <c r="L78" s="38">
        <v>103.58333333333334</v>
      </c>
      <c r="M78" s="28">
        <v>101.35</v>
      </c>
      <c r="N78" s="28">
        <v>99.25</v>
      </c>
      <c r="O78" s="39">
        <v>73090000</v>
      </c>
      <c r="P78" s="40">
        <v>-2.8446098630865346E-2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44679</v>
      </c>
      <c r="E79" s="37">
        <v>135.85</v>
      </c>
      <c r="F79" s="37">
        <v>136.16666666666666</v>
      </c>
      <c r="G79" s="38">
        <v>134.38333333333333</v>
      </c>
      <c r="H79" s="38">
        <v>132.91666666666666</v>
      </c>
      <c r="I79" s="38">
        <v>131.13333333333333</v>
      </c>
      <c r="J79" s="38">
        <v>137.63333333333333</v>
      </c>
      <c r="K79" s="38">
        <v>139.41666666666669</v>
      </c>
      <c r="L79" s="38">
        <v>140.88333333333333</v>
      </c>
      <c r="M79" s="28">
        <v>137.94999999999999</v>
      </c>
      <c r="N79" s="28">
        <v>134.69999999999999</v>
      </c>
      <c r="O79" s="39">
        <v>14430000</v>
      </c>
      <c r="P79" s="40">
        <v>3.0724742454364719E-3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44679</v>
      </c>
      <c r="E80" s="37">
        <v>162.69999999999999</v>
      </c>
      <c r="F80" s="37">
        <v>162.1</v>
      </c>
      <c r="G80" s="38">
        <v>161.1</v>
      </c>
      <c r="H80" s="38">
        <v>159.5</v>
      </c>
      <c r="I80" s="38">
        <v>158.5</v>
      </c>
      <c r="J80" s="38">
        <v>163.69999999999999</v>
      </c>
      <c r="K80" s="38">
        <v>164.7</v>
      </c>
      <c r="L80" s="38">
        <v>166.29999999999998</v>
      </c>
      <c r="M80" s="28">
        <v>163.1</v>
      </c>
      <c r="N80" s="28">
        <v>160.5</v>
      </c>
      <c r="O80" s="39">
        <v>31000200</v>
      </c>
      <c r="P80" s="40">
        <v>2.81205745498685E-2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44679</v>
      </c>
      <c r="E81" s="37">
        <v>481.95</v>
      </c>
      <c r="F81" s="37">
        <v>480.18333333333339</v>
      </c>
      <c r="G81" s="38">
        <v>476.86666666666679</v>
      </c>
      <c r="H81" s="38">
        <v>471.78333333333342</v>
      </c>
      <c r="I81" s="38">
        <v>468.46666666666681</v>
      </c>
      <c r="J81" s="38">
        <v>485.26666666666677</v>
      </c>
      <c r="K81" s="38">
        <v>488.58333333333337</v>
      </c>
      <c r="L81" s="38">
        <v>493.66666666666674</v>
      </c>
      <c r="M81" s="28">
        <v>483.5</v>
      </c>
      <c r="N81" s="28">
        <v>475.1</v>
      </c>
      <c r="O81" s="39">
        <v>6313500</v>
      </c>
      <c r="P81" s="40">
        <v>-5.0743022834360274E-3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44679</v>
      </c>
      <c r="E82" s="37">
        <v>40.6</v>
      </c>
      <c r="F82" s="37">
        <v>40.483333333333327</v>
      </c>
      <c r="G82" s="38">
        <v>39.966666666666654</v>
      </c>
      <c r="H82" s="38">
        <v>39.333333333333329</v>
      </c>
      <c r="I82" s="38">
        <v>38.816666666666656</v>
      </c>
      <c r="J82" s="38">
        <v>41.116666666666653</v>
      </c>
      <c r="K82" s="38">
        <v>41.633333333333319</v>
      </c>
      <c r="L82" s="38">
        <v>42.266666666666652</v>
      </c>
      <c r="M82" s="28">
        <v>41</v>
      </c>
      <c r="N82" s="28">
        <v>39.85</v>
      </c>
      <c r="O82" s="39">
        <v>111825000</v>
      </c>
      <c r="P82" s="40">
        <v>-1.1535401750198886E-2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44679</v>
      </c>
      <c r="E83" s="37">
        <v>889.2</v>
      </c>
      <c r="F83" s="37">
        <v>885.69999999999993</v>
      </c>
      <c r="G83" s="38">
        <v>876.49999999999989</v>
      </c>
      <c r="H83" s="38">
        <v>863.8</v>
      </c>
      <c r="I83" s="38">
        <v>854.59999999999991</v>
      </c>
      <c r="J83" s="38">
        <v>898.39999999999986</v>
      </c>
      <c r="K83" s="38">
        <v>907.59999999999991</v>
      </c>
      <c r="L83" s="38">
        <v>920.29999999999984</v>
      </c>
      <c r="M83" s="28">
        <v>894.9</v>
      </c>
      <c r="N83" s="28">
        <v>873</v>
      </c>
      <c r="O83" s="39">
        <v>3087500</v>
      </c>
      <c r="P83" s="40">
        <v>9.1954022988505746E-2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44679</v>
      </c>
      <c r="E84" s="37">
        <v>815.65</v>
      </c>
      <c r="F84" s="37">
        <v>814.41666666666663</v>
      </c>
      <c r="G84" s="38">
        <v>793.98333333333323</v>
      </c>
      <c r="H84" s="38">
        <v>772.31666666666661</v>
      </c>
      <c r="I84" s="38">
        <v>751.88333333333321</v>
      </c>
      <c r="J84" s="38">
        <v>836.08333333333326</v>
      </c>
      <c r="K84" s="38">
        <v>856.51666666666665</v>
      </c>
      <c r="L84" s="38">
        <v>878.18333333333328</v>
      </c>
      <c r="M84" s="28">
        <v>834.85</v>
      </c>
      <c r="N84" s="28">
        <v>792.75</v>
      </c>
      <c r="O84" s="39">
        <v>6824000</v>
      </c>
      <c r="P84" s="40">
        <v>-0.10210526315789474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44679</v>
      </c>
      <c r="E85" s="37">
        <v>1673.75</v>
      </c>
      <c r="F85" s="37">
        <v>1674.4166666666667</v>
      </c>
      <c r="G85" s="38">
        <v>1662.5333333333335</v>
      </c>
      <c r="H85" s="38">
        <v>1651.3166666666668</v>
      </c>
      <c r="I85" s="38">
        <v>1639.4333333333336</v>
      </c>
      <c r="J85" s="38">
        <v>1685.6333333333334</v>
      </c>
      <c r="K85" s="38">
        <v>1697.5166666666667</v>
      </c>
      <c r="L85" s="38">
        <v>1708.7333333333333</v>
      </c>
      <c r="M85" s="28">
        <v>1686.3</v>
      </c>
      <c r="N85" s="28">
        <v>1663.2</v>
      </c>
      <c r="O85" s="39">
        <v>4206150</v>
      </c>
      <c r="P85" s="40">
        <v>-4.6146746654360865E-3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44679</v>
      </c>
      <c r="E86" s="37">
        <v>316.35000000000002</v>
      </c>
      <c r="F86" s="37">
        <v>315.18333333333334</v>
      </c>
      <c r="G86" s="38">
        <v>313.2166666666667</v>
      </c>
      <c r="H86" s="38">
        <v>310.08333333333337</v>
      </c>
      <c r="I86" s="38">
        <v>308.11666666666673</v>
      </c>
      <c r="J86" s="38">
        <v>318.31666666666666</v>
      </c>
      <c r="K86" s="38">
        <v>320.28333333333325</v>
      </c>
      <c r="L86" s="38">
        <v>323.41666666666663</v>
      </c>
      <c r="M86" s="28">
        <v>317.14999999999998</v>
      </c>
      <c r="N86" s="28">
        <v>312.05</v>
      </c>
      <c r="O86" s="39">
        <v>11545950</v>
      </c>
      <c r="P86" s="40">
        <v>-5.6067280736884261E-3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44679</v>
      </c>
      <c r="E87" s="37">
        <v>1778.15</v>
      </c>
      <c r="F87" s="37">
        <v>1753.3833333333332</v>
      </c>
      <c r="G87" s="38">
        <v>1716.9666666666665</v>
      </c>
      <c r="H87" s="38">
        <v>1655.7833333333333</v>
      </c>
      <c r="I87" s="38">
        <v>1619.3666666666666</v>
      </c>
      <c r="J87" s="38">
        <v>1814.5666666666664</v>
      </c>
      <c r="K87" s="38">
        <v>1850.9833333333333</v>
      </c>
      <c r="L87" s="38">
        <v>1912.1666666666663</v>
      </c>
      <c r="M87" s="28">
        <v>1789.8</v>
      </c>
      <c r="N87" s="28">
        <v>1692.2</v>
      </c>
      <c r="O87" s="39">
        <v>10906950</v>
      </c>
      <c r="P87" s="40">
        <v>2.6464014304872597E-2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44679</v>
      </c>
      <c r="E88" s="37">
        <v>285.10000000000002</v>
      </c>
      <c r="F88" s="37">
        <v>285.01666666666671</v>
      </c>
      <c r="G88" s="38">
        <v>281.98333333333341</v>
      </c>
      <c r="H88" s="38">
        <v>278.86666666666667</v>
      </c>
      <c r="I88" s="38">
        <v>275.83333333333337</v>
      </c>
      <c r="J88" s="38">
        <v>288.13333333333344</v>
      </c>
      <c r="K88" s="38">
        <v>291.16666666666674</v>
      </c>
      <c r="L88" s="38">
        <v>294.28333333333347</v>
      </c>
      <c r="M88" s="28">
        <v>288.05</v>
      </c>
      <c r="N88" s="28">
        <v>281.89999999999998</v>
      </c>
      <c r="O88" s="39">
        <v>2541500</v>
      </c>
      <c r="P88" s="40">
        <v>-1.7094017094017096E-2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44679</v>
      </c>
      <c r="E89" s="37">
        <v>530</v>
      </c>
      <c r="F89" s="37">
        <v>527.93333333333328</v>
      </c>
      <c r="G89" s="38">
        <v>522.06666666666661</v>
      </c>
      <c r="H89" s="38">
        <v>514.13333333333333</v>
      </c>
      <c r="I89" s="38">
        <v>508.26666666666665</v>
      </c>
      <c r="J89" s="38">
        <v>535.86666666666656</v>
      </c>
      <c r="K89" s="38">
        <v>541.73333333333312</v>
      </c>
      <c r="L89" s="38">
        <v>549.66666666666652</v>
      </c>
      <c r="M89" s="28">
        <v>533.79999999999995</v>
      </c>
      <c r="N89" s="28">
        <v>520</v>
      </c>
      <c r="O89" s="39">
        <v>4198750</v>
      </c>
      <c r="P89" s="40">
        <v>-7.8969015629284336E-2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44679</v>
      </c>
      <c r="E90" s="37">
        <v>1628.3</v>
      </c>
      <c r="F90" s="37">
        <v>1620.0166666666667</v>
      </c>
      <c r="G90" s="38">
        <v>1600.0333333333333</v>
      </c>
      <c r="H90" s="38">
        <v>1571.7666666666667</v>
      </c>
      <c r="I90" s="38">
        <v>1551.7833333333333</v>
      </c>
      <c r="J90" s="38">
        <v>1648.2833333333333</v>
      </c>
      <c r="K90" s="38">
        <v>1668.2666666666664</v>
      </c>
      <c r="L90" s="38">
        <v>1696.5333333333333</v>
      </c>
      <c r="M90" s="28">
        <v>1640</v>
      </c>
      <c r="N90" s="28">
        <v>1591.75</v>
      </c>
      <c r="O90" s="39">
        <v>2648600</v>
      </c>
      <c r="P90" s="40">
        <v>2.336868596081251E-3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44679</v>
      </c>
      <c r="E91" s="37">
        <v>1275.8499999999999</v>
      </c>
      <c r="F91" s="37">
        <v>1273.3333333333333</v>
      </c>
      <c r="G91" s="38">
        <v>1259.9666666666665</v>
      </c>
      <c r="H91" s="38">
        <v>1244.0833333333333</v>
      </c>
      <c r="I91" s="38">
        <v>1230.7166666666665</v>
      </c>
      <c r="J91" s="38">
        <v>1289.2166666666665</v>
      </c>
      <c r="K91" s="38">
        <v>1302.5833333333333</v>
      </c>
      <c r="L91" s="38">
        <v>1318.4666666666665</v>
      </c>
      <c r="M91" s="28">
        <v>1286.7</v>
      </c>
      <c r="N91" s="28">
        <v>1257.45</v>
      </c>
      <c r="O91" s="39">
        <v>4518500</v>
      </c>
      <c r="P91" s="40">
        <v>-1.1593568850486711E-2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44679</v>
      </c>
      <c r="E92" s="37">
        <v>1163.5</v>
      </c>
      <c r="F92" s="37">
        <v>1166.3333333333333</v>
      </c>
      <c r="G92" s="38">
        <v>1156.0666666666666</v>
      </c>
      <c r="H92" s="38">
        <v>1148.6333333333334</v>
      </c>
      <c r="I92" s="38">
        <v>1138.3666666666668</v>
      </c>
      <c r="J92" s="38">
        <v>1173.7666666666664</v>
      </c>
      <c r="K92" s="38">
        <v>1184.0333333333333</v>
      </c>
      <c r="L92" s="38">
        <v>1191.4666666666662</v>
      </c>
      <c r="M92" s="28">
        <v>1176.5999999999999</v>
      </c>
      <c r="N92" s="28">
        <v>1158.9000000000001</v>
      </c>
      <c r="O92" s="39">
        <v>20902000</v>
      </c>
      <c r="P92" s="40">
        <v>2.1099066443251376E-2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44679</v>
      </c>
      <c r="E93" s="37">
        <v>2471.5500000000002</v>
      </c>
      <c r="F93" s="37">
        <v>2470.6333333333337</v>
      </c>
      <c r="G93" s="38">
        <v>2441.2166666666672</v>
      </c>
      <c r="H93" s="38">
        <v>2410.8833333333337</v>
      </c>
      <c r="I93" s="38">
        <v>2381.4666666666672</v>
      </c>
      <c r="J93" s="38">
        <v>2500.9666666666672</v>
      </c>
      <c r="K93" s="38">
        <v>2530.3833333333341</v>
      </c>
      <c r="L93" s="38">
        <v>2560.7166666666672</v>
      </c>
      <c r="M93" s="28">
        <v>2500.0500000000002</v>
      </c>
      <c r="N93" s="28">
        <v>2440.3000000000002</v>
      </c>
      <c r="O93" s="39">
        <v>21086100</v>
      </c>
      <c r="P93" s="40">
        <v>2.1643071019506382E-2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44679</v>
      </c>
      <c r="E94" s="37">
        <v>2277.35</v>
      </c>
      <c r="F94" s="37">
        <v>2282.5333333333333</v>
      </c>
      <c r="G94" s="38">
        <v>2255.1666666666665</v>
      </c>
      <c r="H94" s="38">
        <v>2232.9833333333331</v>
      </c>
      <c r="I94" s="38">
        <v>2205.6166666666663</v>
      </c>
      <c r="J94" s="38">
        <v>2304.7166666666667</v>
      </c>
      <c r="K94" s="38">
        <v>2332.0833333333335</v>
      </c>
      <c r="L94" s="38">
        <v>2354.2666666666669</v>
      </c>
      <c r="M94" s="28">
        <v>2309.9</v>
      </c>
      <c r="N94" s="28">
        <v>2260.35</v>
      </c>
      <c r="O94" s="39">
        <v>3008600</v>
      </c>
      <c r="P94" s="40">
        <v>-1.8578727357176034E-3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44679</v>
      </c>
      <c r="E95" s="37">
        <v>1524.75</v>
      </c>
      <c r="F95" s="37">
        <v>1521.7666666666664</v>
      </c>
      <c r="G95" s="38">
        <v>1508.5833333333328</v>
      </c>
      <c r="H95" s="38">
        <v>1492.4166666666663</v>
      </c>
      <c r="I95" s="38">
        <v>1479.2333333333327</v>
      </c>
      <c r="J95" s="38">
        <v>1537.9333333333329</v>
      </c>
      <c r="K95" s="38">
        <v>1551.1166666666663</v>
      </c>
      <c r="L95" s="38">
        <v>1567.2833333333331</v>
      </c>
      <c r="M95" s="28">
        <v>1534.95</v>
      </c>
      <c r="N95" s="28">
        <v>1505.6</v>
      </c>
      <c r="O95" s="39">
        <v>51778100</v>
      </c>
      <c r="P95" s="40">
        <v>9.2590873218513531E-2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44679</v>
      </c>
      <c r="E96" s="37">
        <v>566.45000000000005</v>
      </c>
      <c r="F96" s="37">
        <v>563.83333333333337</v>
      </c>
      <c r="G96" s="38">
        <v>558.91666666666674</v>
      </c>
      <c r="H96" s="38">
        <v>551.38333333333333</v>
      </c>
      <c r="I96" s="38">
        <v>546.4666666666667</v>
      </c>
      <c r="J96" s="38">
        <v>571.36666666666679</v>
      </c>
      <c r="K96" s="38">
        <v>576.28333333333353</v>
      </c>
      <c r="L96" s="38">
        <v>583.81666666666683</v>
      </c>
      <c r="M96" s="28">
        <v>568.75</v>
      </c>
      <c r="N96" s="28">
        <v>556.29999999999995</v>
      </c>
      <c r="O96" s="39">
        <v>28626400</v>
      </c>
      <c r="P96" s="40">
        <v>6.5753848534075964E-3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44679</v>
      </c>
      <c r="E97" s="37">
        <v>2375.6999999999998</v>
      </c>
      <c r="F97" s="37">
        <v>2367.2166666666667</v>
      </c>
      <c r="G97" s="38">
        <v>2347.4833333333336</v>
      </c>
      <c r="H97" s="38">
        <v>2319.2666666666669</v>
      </c>
      <c r="I97" s="38">
        <v>2299.5333333333338</v>
      </c>
      <c r="J97" s="38">
        <v>2395.4333333333334</v>
      </c>
      <c r="K97" s="38">
        <v>2415.1666666666661</v>
      </c>
      <c r="L97" s="38">
        <v>2443.3833333333332</v>
      </c>
      <c r="M97" s="28">
        <v>2386.9499999999998</v>
      </c>
      <c r="N97" s="28">
        <v>2339</v>
      </c>
      <c r="O97" s="39">
        <v>3882300</v>
      </c>
      <c r="P97" s="40">
        <v>-2.2139942572162612E-2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44679</v>
      </c>
      <c r="E98" s="37">
        <v>583.29999999999995</v>
      </c>
      <c r="F98" s="37">
        <v>582.98333333333335</v>
      </c>
      <c r="G98" s="38">
        <v>579.26666666666665</v>
      </c>
      <c r="H98" s="38">
        <v>575.23333333333335</v>
      </c>
      <c r="I98" s="38">
        <v>571.51666666666665</v>
      </c>
      <c r="J98" s="38">
        <v>587.01666666666665</v>
      </c>
      <c r="K98" s="38">
        <v>590.73333333333335</v>
      </c>
      <c r="L98" s="38">
        <v>594.76666666666665</v>
      </c>
      <c r="M98" s="28">
        <v>586.70000000000005</v>
      </c>
      <c r="N98" s="28">
        <v>578.95000000000005</v>
      </c>
      <c r="O98" s="39">
        <v>23860700</v>
      </c>
      <c r="P98" s="40">
        <v>-2.7514896600070102E-2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44679</v>
      </c>
      <c r="E99" s="37">
        <v>123.45</v>
      </c>
      <c r="F99" s="37">
        <v>123.36666666666667</v>
      </c>
      <c r="G99" s="38">
        <v>122.33333333333334</v>
      </c>
      <c r="H99" s="38">
        <v>121.21666666666667</v>
      </c>
      <c r="I99" s="38">
        <v>120.18333333333334</v>
      </c>
      <c r="J99" s="38">
        <v>124.48333333333335</v>
      </c>
      <c r="K99" s="38">
        <v>125.51666666666668</v>
      </c>
      <c r="L99" s="38">
        <v>126.63333333333335</v>
      </c>
      <c r="M99" s="28">
        <v>124.4</v>
      </c>
      <c r="N99" s="28">
        <v>122.25</v>
      </c>
      <c r="O99" s="39">
        <v>19023200</v>
      </c>
      <c r="P99" s="40">
        <v>-6.7355186349348896E-3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44679</v>
      </c>
      <c r="E100" s="37">
        <v>297.05</v>
      </c>
      <c r="F100" s="37">
        <v>295.06666666666666</v>
      </c>
      <c r="G100" s="38">
        <v>291.23333333333335</v>
      </c>
      <c r="H100" s="38">
        <v>285.41666666666669</v>
      </c>
      <c r="I100" s="38">
        <v>281.58333333333337</v>
      </c>
      <c r="J100" s="38">
        <v>300.88333333333333</v>
      </c>
      <c r="K100" s="38">
        <v>304.7166666666667</v>
      </c>
      <c r="L100" s="38">
        <v>310.5333333333333</v>
      </c>
      <c r="M100" s="28">
        <v>298.89999999999998</v>
      </c>
      <c r="N100" s="28">
        <v>289.25</v>
      </c>
      <c r="O100" s="39">
        <v>14315400</v>
      </c>
      <c r="P100" s="40">
        <v>1.4931087289433384E-2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44679</v>
      </c>
      <c r="E101" s="37">
        <v>2189.75</v>
      </c>
      <c r="F101" s="37">
        <v>2185.6166666666668</v>
      </c>
      <c r="G101" s="38">
        <v>2172.2333333333336</v>
      </c>
      <c r="H101" s="38">
        <v>2154.7166666666667</v>
      </c>
      <c r="I101" s="38">
        <v>2141.3333333333335</v>
      </c>
      <c r="J101" s="38">
        <v>2203.1333333333337</v>
      </c>
      <c r="K101" s="38">
        <v>2216.5166666666669</v>
      </c>
      <c r="L101" s="38">
        <v>2234.0333333333338</v>
      </c>
      <c r="M101" s="28">
        <v>2199</v>
      </c>
      <c r="N101" s="28">
        <v>2168.1</v>
      </c>
      <c r="O101" s="39">
        <v>12029100</v>
      </c>
      <c r="P101" s="40">
        <v>-2.1427699816961562E-2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44679</v>
      </c>
      <c r="E102" s="37">
        <v>41055.15</v>
      </c>
      <c r="F102" s="37">
        <v>41215.733333333337</v>
      </c>
      <c r="G102" s="38">
        <v>40766.166666666672</v>
      </c>
      <c r="H102" s="38">
        <v>40477.183333333334</v>
      </c>
      <c r="I102" s="38">
        <v>40027.616666666669</v>
      </c>
      <c r="J102" s="38">
        <v>41504.716666666674</v>
      </c>
      <c r="K102" s="38">
        <v>41954.28333333334</v>
      </c>
      <c r="L102" s="38">
        <v>42243.266666666677</v>
      </c>
      <c r="M102" s="28">
        <v>41665.300000000003</v>
      </c>
      <c r="N102" s="28">
        <v>40926.75</v>
      </c>
      <c r="O102" s="39">
        <v>7965</v>
      </c>
      <c r="P102" s="40">
        <v>9.5057034220532317E-3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44679</v>
      </c>
      <c r="E103" s="37">
        <v>173.35</v>
      </c>
      <c r="F103" s="37">
        <v>175.03333333333333</v>
      </c>
      <c r="G103" s="38">
        <v>170.96666666666667</v>
      </c>
      <c r="H103" s="38">
        <v>168.58333333333334</v>
      </c>
      <c r="I103" s="38">
        <v>164.51666666666668</v>
      </c>
      <c r="J103" s="38">
        <v>177.41666666666666</v>
      </c>
      <c r="K103" s="38">
        <v>181.48333333333332</v>
      </c>
      <c r="L103" s="38">
        <v>183.86666666666665</v>
      </c>
      <c r="M103" s="28">
        <v>179.1</v>
      </c>
      <c r="N103" s="28">
        <v>172.65</v>
      </c>
      <c r="O103" s="39">
        <v>42008100</v>
      </c>
      <c r="P103" s="40">
        <v>-1.2605654328184203E-2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44679</v>
      </c>
      <c r="E104" s="37">
        <v>758.2</v>
      </c>
      <c r="F104" s="37">
        <v>754.51666666666677</v>
      </c>
      <c r="G104" s="38">
        <v>749.23333333333358</v>
      </c>
      <c r="H104" s="38">
        <v>740.26666666666677</v>
      </c>
      <c r="I104" s="38">
        <v>734.98333333333358</v>
      </c>
      <c r="J104" s="38">
        <v>763.48333333333358</v>
      </c>
      <c r="K104" s="38">
        <v>768.76666666666665</v>
      </c>
      <c r="L104" s="38">
        <v>777.73333333333358</v>
      </c>
      <c r="M104" s="28">
        <v>759.8</v>
      </c>
      <c r="N104" s="28">
        <v>745.55</v>
      </c>
      <c r="O104" s="39">
        <v>106180250</v>
      </c>
      <c r="P104" s="40">
        <v>3.36525343346803E-3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44679</v>
      </c>
      <c r="E105" s="37">
        <v>1387.55</v>
      </c>
      <c r="F105" s="37">
        <v>1391.8333333333333</v>
      </c>
      <c r="G105" s="38">
        <v>1374.7166666666665</v>
      </c>
      <c r="H105" s="38">
        <v>1361.8833333333332</v>
      </c>
      <c r="I105" s="38">
        <v>1344.7666666666664</v>
      </c>
      <c r="J105" s="38">
        <v>1404.6666666666665</v>
      </c>
      <c r="K105" s="38">
        <v>1421.7833333333333</v>
      </c>
      <c r="L105" s="38">
        <v>1434.6166666666666</v>
      </c>
      <c r="M105" s="28">
        <v>1408.95</v>
      </c>
      <c r="N105" s="28">
        <v>1379</v>
      </c>
      <c r="O105" s="39">
        <v>2813500</v>
      </c>
      <c r="P105" s="40">
        <v>5.6205377487467722E-3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44679</v>
      </c>
      <c r="E106" s="37">
        <v>535.85</v>
      </c>
      <c r="F106" s="37">
        <v>532.44999999999993</v>
      </c>
      <c r="G106" s="38">
        <v>527.64999999999986</v>
      </c>
      <c r="H106" s="38">
        <v>519.44999999999993</v>
      </c>
      <c r="I106" s="38">
        <v>514.64999999999986</v>
      </c>
      <c r="J106" s="38">
        <v>540.64999999999986</v>
      </c>
      <c r="K106" s="38">
        <v>545.44999999999982</v>
      </c>
      <c r="L106" s="38">
        <v>553.64999999999986</v>
      </c>
      <c r="M106" s="28">
        <v>537.25</v>
      </c>
      <c r="N106" s="28">
        <v>524.25</v>
      </c>
      <c r="O106" s="39">
        <v>5553750</v>
      </c>
      <c r="P106" s="40">
        <v>-5.1127626858021524E-2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44679</v>
      </c>
      <c r="E107" s="37">
        <v>11.3</v>
      </c>
      <c r="F107" s="37">
        <v>11.25</v>
      </c>
      <c r="G107" s="38">
        <v>10.9</v>
      </c>
      <c r="H107" s="38">
        <v>10.5</v>
      </c>
      <c r="I107" s="38">
        <v>10.15</v>
      </c>
      <c r="J107" s="38">
        <v>11.65</v>
      </c>
      <c r="K107" s="38">
        <v>12.000000000000002</v>
      </c>
      <c r="L107" s="38">
        <v>12.4</v>
      </c>
      <c r="M107" s="28">
        <v>11.6</v>
      </c>
      <c r="N107" s="28">
        <v>10.85</v>
      </c>
      <c r="O107" s="39">
        <v>737800000</v>
      </c>
      <c r="P107" s="40">
        <v>0.10598111227701994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44679</v>
      </c>
      <c r="E108" s="37">
        <v>62.8</v>
      </c>
      <c r="F108" s="37">
        <v>63.199999999999996</v>
      </c>
      <c r="G108" s="38">
        <v>62.099999999999994</v>
      </c>
      <c r="H108" s="38">
        <v>61.4</v>
      </c>
      <c r="I108" s="38">
        <v>60.3</v>
      </c>
      <c r="J108" s="38">
        <v>63.899999999999991</v>
      </c>
      <c r="K108" s="38">
        <v>65</v>
      </c>
      <c r="L108" s="38">
        <v>65.699999999999989</v>
      </c>
      <c r="M108" s="28">
        <v>64.3</v>
      </c>
      <c r="N108" s="28">
        <v>62.5</v>
      </c>
      <c r="O108" s="39">
        <v>116180000</v>
      </c>
      <c r="P108" s="40">
        <v>1.8676019289785181E-2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44679</v>
      </c>
      <c r="E109" s="37">
        <v>42.15</v>
      </c>
      <c r="F109" s="37">
        <v>42.18333333333333</v>
      </c>
      <c r="G109" s="38">
        <v>41.466666666666661</v>
      </c>
      <c r="H109" s="38">
        <v>40.783333333333331</v>
      </c>
      <c r="I109" s="38">
        <v>40.066666666666663</v>
      </c>
      <c r="J109" s="38">
        <v>42.86666666666666</v>
      </c>
      <c r="K109" s="38">
        <v>43.583333333333329</v>
      </c>
      <c r="L109" s="38">
        <v>44.266666666666659</v>
      </c>
      <c r="M109" s="28">
        <v>42.9</v>
      </c>
      <c r="N109" s="28">
        <v>41.5</v>
      </c>
      <c r="O109" s="39">
        <v>233843700</v>
      </c>
      <c r="P109" s="40">
        <v>5.9688663928946619E-3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44679</v>
      </c>
      <c r="E110" s="37">
        <v>241.9</v>
      </c>
      <c r="F110" s="37">
        <v>241.88333333333335</v>
      </c>
      <c r="G110" s="38">
        <v>239.9666666666667</v>
      </c>
      <c r="H110" s="38">
        <v>238.03333333333333</v>
      </c>
      <c r="I110" s="38">
        <v>236.11666666666667</v>
      </c>
      <c r="J110" s="38">
        <v>243.81666666666672</v>
      </c>
      <c r="K110" s="38">
        <v>245.73333333333341</v>
      </c>
      <c r="L110" s="38">
        <v>247.66666666666674</v>
      </c>
      <c r="M110" s="28">
        <v>243.8</v>
      </c>
      <c r="N110" s="28">
        <v>239.95</v>
      </c>
      <c r="O110" s="39">
        <v>37402500</v>
      </c>
      <c r="P110" s="40">
        <v>-2.9988004798080768E-3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44679</v>
      </c>
      <c r="E111" s="37">
        <v>384.85</v>
      </c>
      <c r="F111" s="37">
        <v>384.08333333333331</v>
      </c>
      <c r="G111" s="38">
        <v>379.61666666666662</v>
      </c>
      <c r="H111" s="38">
        <v>374.38333333333333</v>
      </c>
      <c r="I111" s="38">
        <v>369.91666666666663</v>
      </c>
      <c r="J111" s="38">
        <v>389.31666666666661</v>
      </c>
      <c r="K111" s="38">
        <v>393.7833333333333</v>
      </c>
      <c r="L111" s="38">
        <v>399.01666666666659</v>
      </c>
      <c r="M111" s="28">
        <v>388.55</v>
      </c>
      <c r="N111" s="28">
        <v>378.85</v>
      </c>
      <c r="O111" s="39">
        <v>17040375</v>
      </c>
      <c r="P111" s="40">
        <v>2.8208744710860368E-2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44679</v>
      </c>
      <c r="E112" s="37">
        <v>255.4</v>
      </c>
      <c r="F112" s="37">
        <v>254.43333333333331</v>
      </c>
      <c r="G112" s="38">
        <v>250.26666666666659</v>
      </c>
      <c r="H112" s="38">
        <v>245.1333333333333</v>
      </c>
      <c r="I112" s="38">
        <v>240.96666666666658</v>
      </c>
      <c r="J112" s="38">
        <v>259.56666666666661</v>
      </c>
      <c r="K112" s="38">
        <v>263.73333333333329</v>
      </c>
      <c r="L112" s="38">
        <v>268.86666666666662</v>
      </c>
      <c r="M112" s="28">
        <v>258.60000000000002</v>
      </c>
      <c r="N112" s="28">
        <v>249.3</v>
      </c>
      <c r="O112" s="39">
        <v>24353210</v>
      </c>
      <c r="P112" s="40">
        <v>3.4865834900017094E-2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44679</v>
      </c>
      <c r="E113" s="37">
        <v>226.95</v>
      </c>
      <c r="F113" s="37">
        <v>225.85</v>
      </c>
      <c r="G113" s="38">
        <v>222.54999999999998</v>
      </c>
      <c r="H113" s="38">
        <v>218.14999999999998</v>
      </c>
      <c r="I113" s="38">
        <v>214.84999999999997</v>
      </c>
      <c r="J113" s="38">
        <v>230.25</v>
      </c>
      <c r="K113" s="38">
        <v>233.55</v>
      </c>
      <c r="L113" s="38">
        <v>237.95000000000002</v>
      </c>
      <c r="M113" s="28">
        <v>229.15</v>
      </c>
      <c r="N113" s="28">
        <v>221.45</v>
      </c>
      <c r="O113" s="39">
        <v>14952400</v>
      </c>
      <c r="P113" s="40">
        <v>4.3302306758397413E-2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44679</v>
      </c>
      <c r="E114" s="37">
        <v>4919.75</v>
      </c>
      <c r="F114" s="37">
        <v>4902.333333333333</v>
      </c>
      <c r="G114" s="38">
        <v>4847.2166666666662</v>
      </c>
      <c r="H114" s="38">
        <v>4774.6833333333334</v>
      </c>
      <c r="I114" s="38">
        <v>4719.5666666666666</v>
      </c>
      <c r="J114" s="38">
        <v>4974.8666666666659</v>
      </c>
      <c r="K114" s="38">
        <v>5029.9833333333327</v>
      </c>
      <c r="L114" s="38">
        <v>5102.5166666666655</v>
      </c>
      <c r="M114" s="28">
        <v>4957.45</v>
      </c>
      <c r="N114" s="28">
        <v>4829.8</v>
      </c>
      <c r="O114" s="39">
        <v>304425</v>
      </c>
      <c r="P114" s="40">
        <v>7.3964497041420117E-4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44679</v>
      </c>
      <c r="E115" s="37">
        <v>2012.75</v>
      </c>
      <c r="F115" s="37">
        <v>2017.8500000000001</v>
      </c>
      <c r="G115" s="38">
        <v>1993.7000000000003</v>
      </c>
      <c r="H115" s="38">
        <v>1974.65</v>
      </c>
      <c r="I115" s="38">
        <v>1950.5000000000002</v>
      </c>
      <c r="J115" s="38">
        <v>2036.9000000000003</v>
      </c>
      <c r="K115" s="38">
        <v>2061.0500000000002</v>
      </c>
      <c r="L115" s="38">
        <v>2080.1000000000004</v>
      </c>
      <c r="M115" s="28">
        <v>2042</v>
      </c>
      <c r="N115" s="28">
        <v>1998.8</v>
      </c>
      <c r="O115" s="39">
        <v>2694750</v>
      </c>
      <c r="P115" s="40">
        <v>-1.7321542528945209E-2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44679</v>
      </c>
      <c r="E116" s="37">
        <v>991.65</v>
      </c>
      <c r="F116" s="37">
        <v>987.30000000000007</v>
      </c>
      <c r="G116" s="38">
        <v>978.00000000000011</v>
      </c>
      <c r="H116" s="38">
        <v>964.35</v>
      </c>
      <c r="I116" s="38">
        <v>955.05000000000007</v>
      </c>
      <c r="J116" s="38">
        <v>1000.9500000000002</v>
      </c>
      <c r="K116" s="38">
        <v>1010.2500000000001</v>
      </c>
      <c r="L116" s="38">
        <v>1023.9000000000002</v>
      </c>
      <c r="M116" s="28">
        <v>996.6</v>
      </c>
      <c r="N116" s="28">
        <v>973.65</v>
      </c>
      <c r="O116" s="39">
        <v>24547500</v>
      </c>
      <c r="P116" s="40">
        <v>1.8712183461567191E-2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44679</v>
      </c>
      <c r="E117" s="37">
        <v>221.1</v>
      </c>
      <c r="F117" s="37">
        <v>221.91666666666666</v>
      </c>
      <c r="G117" s="38">
        <v>219.33333333333331</v>
      </c>
      <c r="H117" s="38">
        <v>217.56666666666666</v>
      </c>
      <c r="I117" s="38">
        <v>214.98333333333332</v>
      </c>
      <c r="J117" s="38">
        <v>223.68333333333331</v>
      </c>
      <c r="K117" s="38">
        <v>226.26666666666662</v>
      </c>
      <c r="L117" s="38">
        <v>228.0333333333333</v>
      </c>
      <c r="M117" s="28">
        <v>224.5</v>
      </c>
      <c r="N117" s="28">
        <v>220.15</v>
      </c>
      <c r="O117" s="39">
        <v>18583600</v>
      </c>
      <c r="P117" s="40">
        <v>3.2192846034214621E-2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44679</v>
      </c>
      <c r="E118" s="37">
        <v>1822</v>
      </c>
      <c r="F118" s="37">
        <v>1826.5666666666666</v>
      </c>
      <c r="G118" s="38">
        <v>1808.6833333333332</v>
      </c>
      <c r="H118" s="38">
        <v>1795.3666666666666</v>
      </c>
      <c r="I118" s="38">
        <v>1777.4833333333331</v>
      </c>
      <c r="J118" s="38">
        <v>1839.8833333333332</v>
      </c>
      <c r="K118" s="38">
        <v>1857.7666666666664</v>
      </c>
      <c r="L118" s="38">
        <v>1871.0833333333333</v>
      </c>
      <c r="M118" s="28">
        <v>1844.45</v>
      </c>
      <c r="N118" s="28">
        <v>1813.25</v>
      </c>
      <c r="O118" s="39">
        <v>31962000</v>
      </c>
      <c r="P118" s="40">
        <v>3.5907707565607162E-2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44679</v>
      </c>
      <c r="E119" s="37">
        <v>963.9</v>
      </c>
      <c r="F119" s="37">
        <v>966.26666666666677</v>
      </c>
      <c r="G119" s="38">
        <v>956.18333333333351</v>
      </c>
      <c r="H119" s="38">
        <v>948.4666666666667</v>
      </c>
      <c r="I119" s="38">
        <v>938.38333333333344</v>
      </c>
      <c r="J119" s="38">
        <v>973.98333333333358</v>
      </c>
      <c r="K119" s="38">
        <v>984.06666666666683</v>
      </c>
      <c r="L119" s="38">
        <v>991.78333333333364</v>
      </c>
      <c r="M119" s="28">
        <v>976.35</v>
      </c>
      <c r="N119" s="28">
        <v>958.55</v>
      </c>
      <c r="O119" s="39">
        <v>1413000</v>
      </c>
      <c r="P119" s="40">
        <v>4.7830923248053395E-2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44679</v>
      </c>
      <c r="E120" s="37">
        <v>127.8</v>
      </c>
      <c r="F120" s="37">
        <v>126.93333333333334</v>
      </c>
      <c r="G120" s="38">
        <v>125.56666666666666</v>
      </c>
      <c r="H120" s="38">
        <v>123.33333333333333</v>
      </c>
      <c r="I120" s="38">
        <v>121.96666666666665</v>
      </c>
      <c r="J120" s="38">
        <v>129.16666666666669</v>
      </c>
      <c r="K120" s="38">
        <v>130.53333333333336</v>
      </c>
      <c r="L120" s="38">
        <v>132.76666666666668</v>
      </c>
      <c r="M120" s="28">
        <v>128.30000000000001</v>
      </c>
      <c r="N120" s="28">
        <v>124.7</v>
      </c>
      <c r="O120" s="39">
        <v>54704000</v>
      </c>
      <c r="P120" s="40">
        <v>1.2999518536350506E-2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44679</v>
      </c>
      <c r="E121" s="37">
        <v>1029.6500000000001</v>
      </c>
      <c r="F121" s="37">
        <v>1022.35</v>
      </c>
      <c r="G121" s="38">
        <v>1011.8500000000001</v>
      </c>
      <c r="H121" s="38">
        <v>994.05000000000007</v>
      </c>
      <c r="I121" s="38">
        <v>983.55000000000018</v>
      </c>
      <c r="J121" s="38">
        <v>1040.1500000000001</v>
      </c>
      <c r="K121" s="38">
        <v>1050.6499999999999</v>
      </c>
      <c r="L121" s="38">
        <v>1068.45</v>
      </c>
      <c r="M121" s="28">
        <v>1032.8499999999999</v>
      </c>
      <c r="N121" s="28">
        <v>1004.55</v>
      </c>
      <c r="O121" s="39">
        <v>773100</v>
      </c>
      <c r="P121" s="40">
        <v>-4.2363433667781496E-2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44679</v>
      </c>
      <c r="E122" s="37">
        <v>788.2</v>
      </c>
      <c r="F122" s="37">
        <v>790.2166666666667</v>
      </c>
      <c r="G122" s="38">
        <v>784.23333333333335</v>
      </c>
      <c r="H122" s="38">
        <v>780.26666666666665</v>
      </c>
      <c r="I122" s="38">
        <v>774.2833333333333</v>
      </c>
      <c r="J122" s="38">
        <v>794.18333333333339</v>
      </c>
      <c r="K122" s="38">
        <v>800.16666666666674</v>
      </c>
      <c r="L122" s="38">
        <v>804.13333333333344</v>
      </c>
      <c r="M122" s="28">
        <v>796.2</v>
      </c>
      <c r="N122" s="28">
        <v>786.25</v>
      </c>
      <c r="O122" s="39">
        <v>12766250</v>
      </c>
      <c r="P122" s="40">
        <v>-4.2315042315042312E-3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44679</v>
      </c>
      <c r="E123" s="37">
        <v>268.95</v>
      </c>
      <c r="F123" s="37">
        <v>265.15000000000003</v>
      </c>
      <c r="G123" s="38">
        <v>260.60000000000008</v>
      </c>
      <c r="H123" s="38">
        <v>252.25000000000006</v>
      </c>
      <c r="I123" s="38">
        <v>247.7000000000001</v>
      </c>
      <c r="J123" s="38">
        <v>273.50000000000006</v>
      </c>
      <c r="K123" s="38">
        <v>278.05</v>
      </c>
      <c r="L123" s="38">
        <v>286.40000000000003</v>
      </c>
      <c r="M123" s="28">
        <v>269.7</v>
      </c>
      <c r="N123" s="28">
        <v>256.8</v>
      </c>
      <c r="O123" s="39">
        <v>127830400</v>
      </c>
      <c r="P123" s="40">
        <v>5.5402906208718627E-2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44679</v>
      </c>
      <c r="E124" s="37">
        <v>564.45000000000005</v>
      </c>
      <c r="F124" s="37">
        <v>563</v>
      </c>
      <c r="G124" s="38">
        <v>553.54999999999995</v>
      </c>
      <c r="H124" s="38">
        <v>542.65</v>
      </c>
      <c r="I124" s="38">
        <v>533.19999999999993</v>
      </c>
      <c r="J124" s="38">
        <v>573.9</v>
      </c>
      <c r="K124" s="38">
        <v>583.35</v>
      </c>
      <c r="L124" s="38">
        <v>594.25</v>
      </c>
      <c r="M124" s="28">
        <v>572.45000000000005</v>
      </c>
      <c r="N124" s="28">
        <v>552.1</v>
      </c>
      <c r="O124" s="39">
        <v>31527500</v>
      </c>
      <c r="P124" s="40">
        <v>5.8223002073695962E-3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44679</v>
      </c>
      <c r="E125" s="37">
        <v>2800.35</v>
      </c>
      <c r="F125" s="37">
        <v>2792.2333333333331</v>
      </c>
      <c r="G125" s="38">
        <v>2751.5166666666664</v>
      </c>
      <c r="H125" s="38">
        <v>2702.6833333333334</v>
      </c>
      <c r="I125" s="38">
        <v>2661.9666666666667</v>
      </c>
      <c r="J125" s="38">
        <v>2841.0666666666662</v>
      </c>
      <c r="K125" s="38">
        <v>2881.7833333333324</v>
      </c>
      <c r="L125" s="38">
        <v>2930.6166666666659</v>
      </c>
      <c r="M125" s="28">
        <v>2832.95</v>
      </c>
      <c r="N125" s="28">
        <v>2743.4</v>
      </c>
      <c r="O125" s="39">
        <v>323400</v>
      </c>
      <c r="P125" s="40">
        <v>-4.5454545454545456E-2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44679</v>
      </c>
      <c r="E126" s="37">
        <v>758.5</v>
      </c>
      <c r="F126" s="37">
        <v>751.76666666666677</v>
      </c>
      <c r="G126" s="38">
        <v>739.08333333333348</v>
      </c>
      <c r="H126" s="38">
        <v>719.66666666666674</v>
      </c>
      <c r="I126" s="38">
        <v>706.98333333333346</v>
      </c>
      <c r="J126" s="38">
        <v>771.18333333333351</v>
      </c>
      <c r="K126" s="38">
        <v>783.86666666666667</v>
      </c>
      <c r="L126" s="38">
        <v>803.28333333333353</v>
      </c>
      <c r="M126" s="28">
        <v>764.45</v>
      </c>
      <c r="N126" s="28">
        <v>732.35</v>
      </c>
      <c r="O126" s="39">
        <v>29261250</v>
      </c>
      <c r="P126" s="40">
        <v>1.1547344110854503E-3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44679</v>
      </c>
      <c r="E127" s="37">
        <v>2806.75</v>
      </c>
      <c r="F127" s="37">
        <v>2808.0666666666671</v>
      </c>
      <c r="G127" s="38">
        <v>2774.6833333333343</v>
      </c>
      <c r="H127" s="38">
        <v>2742.6166666666672</v>
      </c>
      <c r="I127" s="38">
        <v>2709.2333333333345</v>
      </c>
      <c r="J127" s="38">
        <v>2840.1333333333341</v>
      </c>
      <c r="K127" s="38">
        <v>2873.5166666666664</v>
      </c>
      <c r="L127" s="38">
        <v>2905.5833333333339</v>
      </c>
      <c r="M127" s="28">
        <v>2841.45</v>
      </c>
      <c r="N127" s="28">
        <v>2776</v>
      </c>
      <c r="O127" s="39">
        <v>2227000</v>
      </c>
      <c r="P127" s="40">
        <v>-6.8012041476195788E-3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44679</v>
      </c>
      <c r="E128" s="37">
        <v>1792.75</v>
      </c>
      <c r="F128" s="37">
        <v>1785.1833333333334</v>
      </c>
      <c r="G128" s="38">
        <v>1772.7666666666669</v>
      </c>
      <c r="H128" s="38">
        <v>1752.7833333333335</v>
      </c>
      <c r="I128" s="38">
        <v>1740.366666666667</v>
      </c>
      <c r="J128" s="38">
        <v>1805.1666666666667</v>
      </c>
      <c r="K128" s="38">
        <v>1817.5833333333333</v>
      </c>
      <c r="L128" s="38">
        <v>1837.5666666666666</v>
      </c>
      <c r="M128" s="28">
        <v>1797.6</v>
      </c>
      <c r="N128" s="28">
        <v>1765.2</v>
      </c>
      <c r="O128" s="39">
        <v>18486800</v>
      </c>
      <c r="P128" s="40">
        <v>2.1912174412948304E-2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44679</v>
      </c>
      <c r="E129" s="37">
        <v>85.55</v>
      </c>
      <c r="F129" s="37">
        <v>85.883333333333326</v>
      </c>
      <c r="G129" s="38">
        <v>84.816666666666649</v>
      </c>
      <c r="H129" s="38">
        <v>84.083333333333329</v>
      </c>
      <c r="I129" s="38">
        <v>83.016666666666652</v>
      </c>
      <c r="J129" s="38">
        <v>86.616666666666646</v>
      </c>
      <c r="K129" s="38">
        <v>87.683333333333309</v>
      </c>
      <c r="L129" s="38">
        <v>88.416666666666643</v>
      </c>
      <c r="M129" s="28">
        <v>86.95</v>
      </c>
      <c r="N129" s="28">
        <v>85.15</v>
      </c>
      <c r="O129" s="39">
        <v>44611076</v>
      </c>
      <c r="P129" s="40">
        <v>1.543774121470648E-2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44679</v>
      </c>
      <c r="E130" s="37">
        <v>2783.7</v>
      </c>
      <c r="F130" s="37">
        <v>2778.9333333333329</v>
      </c>
      <c r="G130" s="38">
        <v>2738.9666666666658</v>
      </c>
      <c r="H130" s="38">
        <v>2694.2333333333327</v>
      </c>
      <c r="I130" s="38">
        <v>2654.2666666666655</v>
      </c>
      <c r="J130" s="38">
        <v>2823.6666666666661</v>
      </c>
      <c r="K130" s="38">
        <v>2863.6333333333332</v>
      </c>
      <c r="L130" s="38">
        <v>2908.3666666666663</v>
      </c>
      <c r="M130" s="28">
        <v>2818.9</v>
      </c>
      <c r="N130" s="28">
        <v>2734.2</v>
      </c>
      <c r="O130" s="39">
        <v>829125</v>
      </c>
      <c r="P130" s="40">
        <v>-8.3719539542532508E-3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44679</v>
      </c>
      <c r="E131" s="37">
        <v>608.65</v>
      </c>
      <c r="F131" s="37">
        <v>606.08333333333337</v>
      </c>
      <c r="G131" s="38">
        <v>599.2166666666667</v>
      </c>
      <c r="H131" s="38">
        <v>589.7833333333333</v>
      </c>
      <c r="I131" s="38">
        <v>582.91666666666663</v>
      </c>
      <c r="J131" s="38">
        <v>615.51666666666677</v>
      </c>
      <c r="K131" s="38">
        <v>622.38333333333333</v>
      </c>
      <c r="L131" s="38">
        <v>631.81666666666683</v>
      </c>
      <c r="M131" s="28">
        <v>612.95000000000005</v>
      </c>
      <c r="N131" s="28">
        <v>596.65</v>
      </c>
      <c r="O131" s="39">
        <v>6713100</v>
      </c>
      <c r="P131" s="40">
        <v>2.430650920076902E-2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44679</v>
      </c>
      <c r="E132" s="37">
        <v>393.65</v>
      </c>
      <c r="F132" s="37">
        <v>393.46666666666664</v>
      </c>
      <c r="G132" s="38">
        <v>389.73333333333329</v>
      </c>
      <c r="H132" s="38">
        <v>385.81666666666666</v>
      </c>
      <c r="I132" s="38">
        <v>382.08333333333331</v>
      </c>
      <c r="J132" s="38">
        <v>397.38333333333327</v>
      </c>
      <c r="K132" s="38">
        <v>401.11666666666662</v>
      </c>
      <c r="L132" s="38">
        <v>405.03333333333325</v>
      </c>
      <c r="M132" s="28">
        <v>397.2</v>
      </c>
      <c r="N132" s="28">
        <v>389.55</v>
      </c>
      <c r="O132" s="39">
        <v>24494000</v>
      </c>
      <c r="P132" s="40">
        <v>1.198149066270038E-2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44679</v>
      </c>
      <c r="E133" s="37">
        <v>1841.55</v>
      </c>
      <c r="F133" s="37">
        <v>1838.4333333333334</v>
      </c>
      <c r="G133" s="38">
        <v>1827.8166666666668</v>
      </c>
      <c r="H133" s="38">
        <v>1814.0833333333335</v>
      </c>
      <c r="I133" s="38">
        <v>1803.4666666666669</v>
      </c>
      <c r="J133" s="38">
        <v>1852.1666666666667</v>
      </c>
      <c r="K133" s="38">
        <v>1862.7833333333335</v>
      </c>
      <c r="L133" s="38">
        <v>1876.5166666666667</v>
      </c>
      <c r="M133" s="28">
        <v>1849.05</v>
      </c>
      <c r="N133" s="28">
        <v>1824.7</v>
      </c>
      <c r="O133" s="39">
        <v>11864550</v>
      </c>
      <c r="P133" s="40">
        <v>-7.7899596076168491E-3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44679</v>
      </c>
      <c r="E134" s="37">
        <v>6181.4</v>
      </c>
      <c r="F134" s="37">
        <v>6193.8666666666659</v>
      </c>
      <c r="G134" s="38">
        <v>6109.5333333333319</v>
      </c>
      <c r="H134" s="38">
        <v>6037.6666666666661</v>
      </c>
      <c r="I134" s="38">
        <v>5953.3333333333321</v>
      </c>
      <c r="J134" s="38">
        <v>6265.7333333333318</v>
      </c>
      <c r="K134" s="38">
        <v>6350.0666666666657</v>
      </c>
      <c r="L134" s="38">
        <v>6421.9333333333316</v>
      </c>
      <c r="M134" s="28">
        <v>6278.2</v>
      </c>
      <c r="N134" s="28">
        <v>6122</v>
      </c>
      <c r="O134" s="39">
        <v>1234050</v>
      </c>
      <c r="P134" s="40">
        <v>1.2927850283181483E-2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44679</v>
      </c>
      <c r="E135" s="37">
        <v>5006.6499999999996</v>
      </c>
      <c r="F135" s="37">
        <v>4986.25</v>
      </c>
      <c r="G135" s="38">
        <v>4922.5</v>
      </c>
      <c r="H135" s="38">
        <v>4838.3500000000004</v>
      </c>
      <c r="I135" s="38">
        <v>4774.6000000000004</v>
      </c>
      <c r="J135" s="38">
        <v>5070.3999999999996</v>
      </c>
      <c r="K135" s="38">
        <v>5134.1499999999996</v>
      </c>
      <c r="L135" s="38">
        <v>5218.2999999999993</v>
      </c>
      <c r="M135" s="28">
        <v>5050</v>
      </c>
      <c r="N135" s="28">
        <v>4902.1000000000004</v>
      </c>
      <c r="O135" s="39">
        <v>761000</v>
      </c>
      <c r="P135" s="40">
        <v>2.726781857451404E-2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44679</v>
      </c>
      <c r="E136" s="37">
        <v>786.35</v>
      </c>
      <c r="F136" s="37">
        <v>786.16666666666663</v>
      </c>
      <c r="G136" s="38">
        <v>780.33333333333326</v>
      </c>
      <c r="H136" s="38">
        <v>774.31666666666661</v>
      </c>
      <c r="I136" s="38">
        <v>768.48333333333323</v>
      </c>
      <c r="J136" s="38">
        <v>792.18333333333328</v>
      </c>
      <c r="K136" s="38">
        <v>798.01666666666654</v>
      </c>
      <c r="L136" s="38">
        <v>804.0333333333333</v>
      </c>
      <c r="M136" s="28">
        <v>792</v>
      </c>
      <c r="N136" s="28">
        <v>780.15</v>
      </c>
      <c r="O136" s="39">
        <v>9164700</v>
      </c>
      <c r="P136" s="40">
        <v>-5.9924403060754123E-3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44679</v>
      </c>
      <c r="E137" s="37">
        <v>859.75</v>
      </c>
      <c r="F137" s="37">
        <v>850.9</v>
      </c>
      <c r="G137" s="38">
        <v>838.94999999999993</v>
      </c>
      <c r="H137" s="38">
        <v>818.15</v>
      </c>
      <c r="I137" s="38">
        <v>806.19999999999993</v>
      </c>
      <c r="J137" s="38">
        <v>871.69999999999993</v>
      </c>
      <c r="K137" s="38">
        <v>883.65</v>
      </c>
      <c r="L137" s="38">
        <v>904.44999999999993</v>
      </c>
      <c r="M137" s="28">
        <v>862.85</v>
      </c>
      <c r="N137" s="28">
        <v>830.1</v>
      </c>
      <c r="O137" s="39">
        <v>12277300</v>
      </c>
      <c r="P137" s="40">
        <v>9.9619947022918341E-3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44679</v>
      </c>
      <c r="E138" s="37">
        <v>175.6</v>
      </c>
      <c r="F138" s="37">
        <v>174.28333333333333</v>
      </c>
      <c r="G138" s="38">
        <v>172.56666666666666</v>
      </c>
      <c r="H138" s="38">
        <v>169.53333333333333</v>
      </c>
      <c r="I138" s="38">
        <v>167.81666666666666</v>
      </c>
      <c r="J138" s="38">
        <v>177.31666666666666</v>
      </c>
      <c r="K138" s="38">
        <v>179.0333333333333</v>
      </c>
      <c r="L138" s="38">
        <v>182.06666666666666</v>
      </c>
      <c r="M138" s="28">
        <v>176</v>
      </c>
      <c r="N138" s="28">
        <v>171.25</v>
      </c>
      <c r="O138" s="39">
        <v>36648000</v>
      </c>
      <c r="P138" s="40">
        <v>6.3708260105448155E-3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44679</v>
      </c>
      <c r="E139" s="37">
        <v>123.4</v>
      </c>
      <c r="F139" s="37">
        <v>123.38333333333333</v>
      </c>
      <c r="G139" s="38">
        <v>121.41666666666666</v>
      </c>
      <c r="H139" s="38">
        <v>119.43333333333334</v>
      </c>
      <c r="I139" s="38">
        <v>117.46666666666667</v>
      </c>
      <c r="J139" s="38">
        <v>125.36666666666665</v>
      </c>
      <c r="K139" s="38">
        <v>127.33333333333331</v>
      </c>
      <c r="L139" s="38">
        <v>129.31666666666663</v>
      </c>
      <c r="M139" s="28">
        <v>125.35</v>
      </c>
      <c r="N139" s="28">
        <v>121.4</v>
      </c>
      <c r="O139" s="39">
        <v>33474000</v>
      </c>
      <c r="P139" s="40">
        <v>3.2192414431082332E-2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44679</v>
      </c>
      <c r="E140" s="37">
        <v>519.29999999999995</v>
      </c>
      <c r="F140" s="37">
        <v>518.19999999999993</v>
      </c>
      <c r="G140" s="38">
        <v>514.49999999999989</v>
      </c>
      <c r="H140" s="38">
        <v>509.69999999999993</v>
      </c>
      <c r="I140" s="38">
        <v>505.99999999999989</v>
      </c>
      <c r="J140" s="38">
        <v>522.99999999999989</v>
      </c>
      <c r="K140" s="38">
        <v>526.69999999999993</v>
      </c>
      <c r="L140" s="38">
        <v>531.49999999999989</v>
      </c>
      <c r="M140" s="28">
        <v>521.9</v>
      </c>
      <c r="N140" s="28">
        <v>513.4</v>
      </c>
      <c r="O140" s="39">
        <v>7897000</v>
      </c>
      <c r="P140" s="40">
        <v>4.5960264900662254E-2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44679</v>
      </c>
      <c r="E141" s="37">
        <v>7601.95</v>
      </c>
      <c r="F141" s="37">
        <v>7635.833333333333</v>
      </c>
      <c r="G141" s="38">
        <v>7517.1166666666659</v>
      </c>
      <c r="H141" s="38">
        <v>7432.2833333333328</v>
      </c>
      <c r="I141" s="38">
        <v>7313.5666666666657</v>
      </c>
      <c r="J141" s="38">
        <v>7720.6666666666661</v>
      </c>
      <c r="K141" s="38">
        <v>7839.3833333333332</v>
      </c>
      <c r="L141" s="38">
        <v>7924.2166666666662</v>
      </c>
      <c r="M141" s="28">
        <v>7754.55</v>
      </c>
      <c r="N141" s="28">
        <v>7551</v>
      </c>
      <c r="O141" s="39">
        <v>2307900</v>
      </c>
      <c r="P141" s="40">
        <v>1.8985385668241424E-2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44679</v>
      </c>
      <c r="E142" s="37">
        <v>908.9</v>
      </c>
      <c r="F142" s="37">
        <v>910.23333333333323</v>
      </c>
      <c r="G142" s="38">
        <v>903.46666666666647</v>
      </c>
      <c r="H142" s="38">
        <v>898.03333333333319</v>
      </c>
      <c r="I142" s="38">
        <v>891.26666666666642</v>
      </c>
      <c r="J142" s="38">
        <v>915.66666666666652</v>
      </c>
      <c r="K142" s="38">
        <v>922.43333333333317</v>
      </c>
      <c r="L142" s="38">
        <v>927.86666666666656</v>
      </c>
      <c r="M142" s="28">
        <v>917</v>
      </c>
      <c r="N142" s="28">
        <v>904.8</v>
      </c>
      <c r="O142" s="39">
        <v>13401250</v>
      </c>
      <c r="P142" s="40">
        <v>2.1339430313422884E-2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44679</v>
      </c>
      <c r="E143" s="37">
        <v>1477</v>
      </c>
      <c r="F143" s="37">
        <v>1473.2833333333335</v>
      </c>
      <c r="G143" s="38">
        <v>1464.7666666666671</v>
      </c>
      <c r="H143" s="38">
        <v>1452.5333333333335</v>
      </c>
      <c r="I143" s="38">
        <v>1444.0166666666671</v>
      </c>
      <c r="J143" s="38">
        <v>1485.5166666666671</v>
      </c>
      <c r="K143" s="38">
        <v>1494.0333333333335</v>
      </c>
      <c r="L143" s="38">
        <v>1506.2666666666671</v>
      </c>
      <c r="M143" s="28">
        <v>1481.8</v>
      </c>
      <c r="N143" s="28">
        <v>1461.05</v>
      </c>
      <c r="O143" s="39">
        <v>2369850</v>
      </c>
      <c r="P143" s="40">
        <v>-1.0327530244910003E-3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44679</v>
      </c>
      <c r="E144" s="37">
        <v>2471.1999999999998</v>
      </c>
      <c r="F144" s="37">
        <v>2459.8833333333332</v>
      </c>
      <c r="G144" s="38">
        <v>2438.2166666666662</v>
      </c>
      <c r="H144" s="38">
        <v>2405.2333333333331</v>
      </c>
      <c r="I144" s="38">
        <v>2383.5666666666662</v>
      </c>
      <c r="J144" s="38">
        <v>2492.8666666666663</v>
      </c>
      <c r="K144" s="38">
        <v>2514.5333333333333</v>
      </c>
      <c r="L144" s="38">
        <v>2547.5166666666664</v>
      </c>
      <c r="M144" s="28">
        <v>2481.5500000000002</v>
      </c>
      <c r="N144" s="28">
        <v>2426.9</v>
      </c>
      <c r="O144" s="39">
        <v>495600</v>
      </c>
      <c r="P144" s="40">
        <v>2.3121387283236993E-2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44679</v>
      </c>
      <c r="E145" s="37">
        <v>805.55</v>
      </c>
      <c r="F145" s="37">
        <v>800.1</v>
      </c>
      <c r="G145" s="38">
        <v>788.25</v>
      </c>
      <c r="H145" s="38">
        <v>770.94999999999993</v>
      </c>
      <c r="I145" s="38">
        <v>759.09999999999991</v>
      </c>
      <c r="J145" s="38">
        <v>817.40000000000009</v>
      </c>
      <c r="K145" s="38">
        <v>829.25000000000023</v>
      </c>
      <c r="L145" s="38">
        <v>846.55000000000018</v>
      </c>
      <c r="M145" s="28">
        <v>811.95</v>
      </c>
      <c r="N145" s="28">
        <v>782.8</v>
      </c>
      <c r="O145" s="39">
        <v>1868100</v>
      </c>
      <c r="P145" s="40">
        <v>-9.6485182632667123E-3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44679</v>
      </c>
      <c r="E146" s="37">
        <v>834.1</v>
      </c>
      <c r="F146" s="37">
        <v>830.81666666666661</v>
      </c>
      <c r="G146" s="38">
        <v>823.88333333333321</v>
      </c>
      <c r="H146" s="38">
        <v>813.66666666666663</v>
      </c>
      <c r="I146" s="38">
        <v>806.73333333333323</v>
      </c>
      <c r="J146" s="38">
        <v>841.03333333333319</v>
      </c>
      <c r="K146" s="38">
        <v>847.96666666666658</v>
      </c>
      <c r="L146" s="38">
        <v>858.18333333333317</v>
      </c>
      <c r="M146" s="28">
        <v>837.75</v>
      </c>
      <c r="N146" s="28">
        <v>820.6</v>
      </c>
      <c r="O146" s="39">
        <v>3116400</v>
      </c>
      <c r="P146" s="40">
        <v>1.5426147319706903E-3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44679</v>
      </c>
      <c r="E147" s="37">
        <v>4322.2</v>
      </c>
      <c r="F147" s="37">
        <v>4307.5666666666666</v>
      </c>
      <c r="G147" s="38">
        <v>4275.1333333333332</v>
      </c>
      <c r="H147" s="38">
        <v>4228.0666666666666</v>
      </c>
      <c r="I147" s="38">
        <v>4195.6333333333332</v>
      </c>
      <c r="J147" s="38">
        <v>4354.6333333333332</v>
      </c>
      <c r="K147" s="38">
        <v>4387.0666666666657</v>
      </c>
      <c r="L147" s="38">
        <v>4434.1333333333332</v>
      </c>
      <c r="M147" s="28">
        <v>4340</v>
      </c>
      <c r="N147" s="28">
        <v>4260.5</v>
      </c>
      <c r="O147" s="39">
        <v>2423000</v>
      </c>
      <c r="P147" s="40">
        <v>9.0879048248512892E-4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44679</v>
      </c>
      <c r="E148" s="37">
        <v>145.1</v>
      </c>
      <c r="F148" s="37">
        <v>144.28333333333333</v>
      </c>
      <c r="G148" s="38">
        <v>142.81666666666666</v>
      </c>
      <c r="H148" s="38">
        <v>140.53333333333333</v>
      </c>
      <c r="I148" s="38">
        <v>139.06666666666666</v>
      </c>
      <c r="J148" s="38">
        <v>146.56666666666666</v>
      </c>
      <c r="K148" s="38">
        <v>148.0333333333333</v>
      </c>
      <c r="L148" s="38">
        <v>150.31666666666666</v>
      </c>
      <c r="M148" s="28">
        <v>145.75</v>
      </c>
      <c r="N148" s="28">
        <v>142</v>
      </c>
      <c r="O148" s="39">
        <v>27730500</v>
      </c>
      <c r="P148" s="40">
        <v>-1.7363264293687213E-2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44679</v>
      </c>
      <c r="E149" s="37">
        <v>3181.15</v>
      </c>
      <c r="F149" s="37">
        <v>3181.8333333333335</v>
      </c>
      <c r="G149" s="38">
        <v>3136.3166666666671</v>
      </c>
      <c r="H149" s="38">
        <v>3091.4833333333336</v>
      </c>
      <c r="I149" s="38">
        <v>3045.9666666666672</v>
      </c>
      <c r="J149" s="38">
        <v>3226.666666666667</v>
      </c>
      <c r="K149" s="38">
        <v>3272.1833333333334</v>
      </c>
      <c r="L149" s="38">
        <v>3317.0166666666669</v>
      </c>
      <c r="M149" s="28">
        <v>3227.35</v>
      </c>
      <c r="N149" s="28">
        <v>3137</v>
      </c>
      <c r="O149" s="39">
        <v>1704850</v>
      </c>
      <c r="P149" s="40">
        <v>1.9250889307386481E-2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44679</v>
      </c>
      <c r="E150" s="37">
        <v>67337</v>
      </c>
      <c r="F150" s="37">
        <v>67069.8</v>
      </c>
      <c r="G150" s="38">
        <v>66454.600000000006</v>
      </c>
      <c r="H150" s="38">
        <v>65572.2</v>
      </c>
      <c r="I150" s="38">
        <v>64957</v>
      </c>
      <c r="J150" s="38">
        <v>67952.200000000012</v>
      </c>
      <c r="K150" s="38">
        <v>68567.399999999994</v>
      </c>
      <c r="L150" s="38">
        <v>69449.800000000017</v>
      </c>
      <c r="M150" s="28">
        <v>67685</v>
      </c>
      <c r="N150" s="28">
        <v>66187.399999999994</v>
      </c>
      <c r="O150" s="39">
        <v>105130</v>
      </c>
      <c r="P150" s="40">
        <v>3.4947824374876944E-2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44679</v>
      </c>
      <c r="E151" s="37">
        <v>1364.7</v>
      </c>
      <c r="F151" s="37">
        <v>1364.1833333333334</v>
      </c>
      <c r="G151" s="38">
        <v>1355.5166666666669</v>
      </c>
      <c r="H151" s="38">
        <v>1346.3333333333335</v>
      </c>
      <c r="I151" s="38">
        <v>1337.666666666667</v>
      </c>
      <c r="J151" s="38">
        <v>1373.3666666666668</v>
      </c>
      <c r="K151" s="38">
        <v>1382.0333333333333</v>
      </c>
      <c r="L151" s="38">
        <v>1391.2166666666667</v>
      </c>
      <c r="M151" s="28">
        <v>1372.85</v>
      </c>
      <c r="N151" s="28">
        <v>1355</v>
      </c>
      <c r="O151" s="39">
        <v>3576750</v>
      </c>
      <c r="P151" s="40">
        <v>1.0485477613505295E-4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44679</v>
      </c>
      <c r="E152" s="37">
        <v>338.45</v>
      </c>
      <c r="F152" s="37">
        <v>340.01666666666665</v>
      </c>
      <c r="G152" s="38">
        <v>336.18333333333328</v>
      </c>
      <c r="H152" s="38">
        <v>333.91666666666663</v>
      </c>
      <c r="I152" s="38">
        <v>330.08333333333326</v>
      </c>
      <c r="J152" s="38">
        <v>342.2833333333333</v>
      </c>
      <c r="K152" s="38">
        <v>346.11666666666667</v>
      </c>
      <c r="L152" s="38">
        <v>348.38333333333333</v>
      </c>
      <c r="M152" s="28">
        <v>343.85</v>
      </c>
      <c r="N152" s="28">
        <v>337.75</v>
      </c>
      <c r="O152" s="39">
        <v>3110400</v>
      </c>
      <c r="P152" s="40">
        <v>5.7671381936887922E-2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44679</v>
      </c>
      <c r="E153" s="37">
        <v>127.3</v>
      </c>
      <c r="F153" s="37">
        <v>126.7</v>
      </c>
      <c r="G153" s="38">
        <v>125.60000000000001</v>
      </c>
      <c r="H153" s="38">
        <v>123.9</v>
      </c>
      <c r="I153" s="38">
        <v>122.80000000000001</v>
      </c>
      <c r="J153" s="38">
        <v>128.4</v>
      </c>
      <c r="K153" s="38">
        <v>129.5</v>
      </c>
      <c r="L153" s="38">
        <v>131.19999999999999</v>
      </c>
      <c r="M153" s="28">
        <v>127.8</v>
      </c>
      <c r="N153" s="28">
        <v>125</v>
      </c>
      <c r="O153" s="39">
        <v>89420000</v>
      </c>
      <c r="P153" s="40">
        <v>-1.4612214312476583E-2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44679</v>
      </c>
      <c r="E154" s="37">
        <v>4863.8999999999996</v>
      </c>
      <c r="F154" s="37">
        <v>4850</v>
      </c>
      <c r="G154" s="38">
        <v>4818.5</v>
      </c>
      <c r="H154" s="38">
        <v>4773.1000000000004</v>
      </c>
      <c r="I154" s="38">
        <v>4741.6000000000004</v>
      </c>
      <c r="J154" s="38">
        <v>4895.3999999999996</v>
      </c>
      <c r="K154" s="38">
        <v>4926.8999999999996</v>
      </c>
      <c r="L154" s="38">
        <v>4972.2999999999993</v>
      </c>
      <c r="M154" s="28">
        <v>4881.5</v>
      </c>
      <c r="N154" s="28">
        <v>4804.6000000000004</v>
      </c>
      <c r="O154" s="39">
        <v>1570000</v>
      </c>
      <c r="P154" s="40">
        <v>-3.3994770035379172E-2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44679</v>
      </c>
      <c r="E155" s="37">
        <v>4111.1000000000004</v>
      </c>
      <c r="F155" s="37">
        <v>4124.2166666666672</v>
      </c>
      <c r="G155" s="38">
        <v>4083.9333333333343</v>
      </c>
      <c r="H155" s="38">
        <v>4056.7666666666673</v>
      </c>
      <c r="I155" s="38">
        <v>4016.4833333333345</v>
      </c>
      <c r="J155" s="38">
        <v>4151.3833333333341</v>
      </c>
      <c r="K155" s="38">
        <v>4191.666666666667</v>
      </c>
      <c r="L155" s="38">
        <v>4218.8333333333339</v>
      </c>
      <c r="M155" s="28">
        <v>4164.5</v>
      </c>
      <c r="N155" s="28">
        <v>4097.05</v>
      </c>
      <c r="O155" s="39">
        <v>426825</v>
      </c>
      <c r="P155" s="40">
        <v>6.9002123142250533E-3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44679</v>
      </c>
      <c r="E156" s="37">
        <v>40.5</v>
      </c>
      <c r="F156" s="37">
        <v>40.616666666666667</v>
      </c>
      <c r="G156" s="38">
        <v>40.183333333333337</v>
      </c>
      <c r="H156" s="38">
        <v>39.866666666666667</v>
      </c>
      <c r="I156" s="38">
        <v>39.433333333333337</v>
      </c>
      <c r="J156" s="38">
        <v>40.933333333333337</v>
      </c>
      <c r="K156" s="38">
        <v>41.36666666666666</v>
      </c>
      <c r="L156" s="38">
        <v>41.683333333333337</v>
      </c>
      <c r="M156" s="28">
        <v>41.05</v>
      </c>
      <c r="N156" s="28">
        <v>40.299999999999997</v>
      </c>
      <c r="O156" s="39">
        <v>26844000</v>
      </c>
      <c r="P156" s="40">
        <v>-4.5648464163822525E-2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44679</v>
      </c>
      <c r="E157" s="37">
        <v>18470.75</v>
      </c>
      <c r="F157" s="37">
        <v>18353.016666666666</v>
      </c>
      <c r="G157" s="38">
        <v>18181.983333333334</v>
      </c>
      <c r="H157" s="38">
        <v>17893.216666666667</v>
      </c>
      <c r="I157" s="38">
        <v>17722.183333333334</v>
      </c>
      <c r="J157" s="38">
        <v>18641.783333333333</v>
      </c>
      <c r="K157" s="38">
        <v>18812.816666666666</v>
      </c>
      <c r="L157" s="38">
        <v>19101.583333333332</v>
      </c>
      <c r="M157" s="28">
        <v>18524.05</v>
      </c>
      <c r="N157" s="28">
        <v>18064.25</v>
      </c>
      <c r="O157" s="39">
        <v>298050</v>
      </c>
      <c r="P157" s="40">
        <v>2.6696520840509816E-2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44679</v>
      </c>
      <c r="E158" s="37">
        <v>174.95</v>
      </c>
      <c r="F158" s="37">
        <v>174.04999999999998</v>
      </c>
      <c r="G158" s="38">
        <v>172.39999999999998</v>
      </c>
      <c r="H158" s="38">
        <v>169.85</v>
      </c>
      <c r="I158" s="38">
        <v>168.2</v>
      </c>
      <c r="J158" s="38">
        <v>176.59999999999997</v>
      </c>
      <c r="K158" s="38">
        <v>178.25</v>
      </c>
      <c r="L158" s="38">
        <v>180.79999999999995</v>
      </c>
      <c r="M158" s="28">
        <v>175.7</v>
      </c>
      <c r="N158" s="28">
        <v>171.5</v>
      </c>
      <c r="O158" s="39">
        <v>63053700</v>
      </c>
      <c r="P158" s="40">
        <v>-7.5925340082252449E-3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44679</v>
      </c>
      <c r="E159" s="37">
        <v>152.85</v>
      </c>
      <c r="F159" s="37">
        <v>153.26666666666665</v>
      </c>
      <c r="G159" s="38">
        <v>151.58333333333331</v>
      </c>
      <c r="H159" s="38">
        <v>150.31666666666666</v>
      </c>
      <c r="I159" s="38">
        <v>148.63333333333333</v>
      </c>
      <c r="J159" s="38">
        <v>154.5333333333333</v>
      </c>
      <c r="K159" s="38">
        <v>156.21666666666664</v>
      </c>
      <c r="L159" s="38">
        <v>157.48333333333329</v>
      </c>
      <c r="M159" s="28">
        <v>154.94999999999999</v>
      </c>
      <c r="N159" s="28">
        <v>152</v>
      </c>
      <c r="O159" s="39">
        <v>65926200</v>
      </c>
      <c r="P159" s="40">
        <v>4.7075864566358865E-2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44679</v>
      </c>
      <c r="E160" s="37">
        <v>963.9</v>
      </c>
      <c r="F160" s="37">
        <v>964.11666666666679</v>
      </c>
      <c r="G160" s="38">
        <v>945.23333333333358</v>
      </c>
      <c r="H160" s="38">
        <v>926.56666666666683</v>
      </c>
      <c r="I160" s="38">
        <v>907.68333333333362</v>
      </c>
      <c r="J160" s="38">
        <v>982.78333333333353</v>
      </c>
      <c r="K160" s="38">
        <v>1001.6666666666667</v>
      </c>
      <c r="L160" s="38">
        <v>1020.3333333333335</v>
      </c>
      <c r="M160" s="28">
        <v>983</v>
      </c>
      <c r="N160" s="28">
        <v>945.45</v>
      </c>
      <c r="O160" s="39">
        <v>3875900</v>
      </c>
      <c r="P160" s="40">
        <v>6.6653823926025813E-2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44679</v>
      </c>
      <c r="E161" s="37">
        <v>3711.45</v>
      </c>
      <c r="F161" s="37">
        <v>3721.9166666666665</v>
      </c>
      <c r="G161" s="38">
        <v>3693.833333333333</v>
      </c>
      <c r="H161" s="38">
        <v>3676.2166666666667</v>
      </c>
      <c r="I161" s="38">
        <v>3648.1333333333332</v>
      </c>
      <c r="J161" s="38">
        <v>3739.5333333333328</v>
      </c>
      <c r="K161" s="38">
        <v>3767.6166666666659</v>
      </c>
      <c r="L161" s="38">
        <v>3785.2333333333327</v>
      </c>
      <c r="M161" s="28">
        <v>3750</v>
      </c>
      <c r="N161" s="28">
        <v>3704.3</v>
      </c>
      <c r="O161" s="39">
        <v>521375</v>
      </c>
      <c r="P161" s="40">
        <v>-6.9047619047619049E-3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44679</v>
      </c>
      <c r="E162" s="37">
        <v>171.5</v>
      </c>
      <c r="F162" s="37">
        <v>170.98333333333335</v>
      </c>
      <c r="G162" s="38">
        <v>169.81666666666669</v>
      </c>
      <c r="H162" s="38">
        <v>168.13333333333335</v>
      </c>
      <c r="I162" s="38">
        <v>166.9666666666667</v>
      </c>
      <c r="J162" s="38">
        <v>172.66666666666669</v>
      </c>
      <c r="K162" s="38">
        <v>173.83333333333331</v>
      </c>
      <c r="L162" s="38">
        <v>175.51666666666668</v>
      </c>
      <c r="M162" s="28">
        <v>172.15</v>
      </c>
      <c r="N162" s="28">
        <v>169.3</v>
      </c>
      <c r="O162" s="39">
        <v>56741300</v>
      </c>
      <c r="P162" s="40">
        <v>2.6180197744046792E-2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44679</v>
      </c>
      <c r="E163" s="37">
        <v>45095.5</v>
      </c>
      <c r="F163" s="37">
        <v>44922.299999999996</v>
      </c>
      <c r="G163" s="38">
        <v>44557.69999999999</v>
      </c>
      <c r="H163" s="38">
        <v>44019.899999999994</v>
      </c>
      <c r="I163" s="38">
        <v>43655.299999999988</v>
      </c>
      <c r="J163" s="38">
        <v>45460.099999999991</v>
      </c>
      <c r="K163" s="38">
        <v>45824.7</v>
      </c>
      <c r="L163" s="38">
        <v>46362.499999999993</v>
      </c>
      <c r="M163" s="28">
        <v>45286.9</v>
      </c>
      <c r="N163" s="28">
        <v>44384.5</v>
      </c>
      <c r="O163" s="39">
        <v>85680</v>
      </c>
      <c r="P163" s="40">
        <v>2.9189189189189189E-2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44679</v>
      </c>
      <c r="E164" s="37">
        <v>2347.0500000000002</v>
      </c>
      <c r="F164" s="37">
        <v>2347.7333333333336</v>
      </c>
      <c r="G164" s="38">
        <v>2306.4666666666672</v>
      </c>
      <c r="H164" s="38">
        <v>2265.8833333333337</v>
      </c>
      <c r="I164" s="38">
        <v>2224.6166666666672</v>
      </c>
      <c r="J164" s="38">
        <v>2388.3166666666671</v>
      </c>
      <c r="K164" s="38">
        <v>2429.5833333333335</v>
      </c>
      <c r="L164" s="38">
        <v>2470.166666666667</v>
      </c>
      <c r="M164" s="28">
        <v>2389</v>
      </c>
      <c r="N164" s="28">
        <v>2307.15</v>
      </c>
      <c r="O164" s="39">
        <v>3376725</v>
      </c>
      <c r="P164" s="40">
        <v>-1.7073170731707317E-3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44679</v>
      </c>
      <c r="E165" s="37">
        <v>4742.1499999999996</v>
      </c>
      <c r="F165" s="37">
        <v>4643.833333333333</v>
      </c>
      <c r="G165" s="38">
        <v>4496.3166666666657</v>
      </c>
      <c r="H165" s="38">
        <v>4250.4833333333327</v>
      </c>
      <c r="I165" s="38">
        <v>4102.9666666666653</v>
      </c>
      <c r="J165" s="38">
        <v>4889.6666666666661</v>
      </c>
      <c r="K165" s="38">
        <v>5037.1833333333343</v>
      </c>
      <c r="L165" s="38">
        <v>5283.0166666666664</v>
      </c>
      <c r="M165" s="28">
        <v>4791.3500000000004</v>
      </c>
      <c r="N165" s="28">
        <v>4398</v>
      </c>
      <c r="O165" s="39">
        <v>306600</v>
      </c>
      <c r="P165" s="40">
        <v>0.11328976034858387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44679</v>
      </c>
      <c r="E166" s="37">
        <v>202.05</v>
      </c>
      <c r="F166" s="37">
        <v>201.88333333333333</v>
      </c>
      <c r="G166" s="38">
        <v>200.56666666666666</v>
      </c>
      <c r="H166" s="38">
        <v>199.08333333333334</v>
      </c>
      <c r="I166" s="38">
        <v>197.76666666666668</v>
      </c>
      <c r="J166" s="38">
        <v>203.36666666666665</v>
      </c>
      <c r="K166" s="38">
        <v>204.68333333333331</v>
      </c>
      <c r="L166" s="38">
        <v>206.16666666666663</v>
      </c>
      <c r="M166" s="28">
        <v>203.2</v>
      </c>
      <c r="N166" s="28">
        <v>200.4</v>
      </c>
      <c r="O166" s="39">
        <v>21396000</v>
      </c>
      <c r="P166" s="40">
        <v>-2.032967032967033E-2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44679</v>
      </c>
      <c r="E167" s="37">
        <v>122.5</v>
      </c>
      <c r="F167" s="37">
        <v>122.81666666666666</v>
      </c>
      <c r="G167" s="38">
        <v>121.88333333333333</v>
      </c>
      <c r="H167" s="38">
        <v>121.26666666666667</v>
      </c>
      <c r="I167" s="38">
        <v>120.33333333333333</v>
      </c>
      <c r="J167" s="38">
        <v>123.43333333333332</v>
      </c>
      <c r="K167" s="38">
        <v>124.36666666666666</v>
      </c>
      <c r="L167" s="38">
        <v>124.98333333333332</v>
      </c>
      <c r="M167" s="28">
        <v>123.75</v>
      </c>
      <c r="N167" s="28">
        <v>122.2</v>
      </c>
      <c r="O167" s="39">
        <v>41943000</v>
      </c>
      <c r="P167" s="40">
        <v>-1.5856851905731741E-2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44679</v>
      </c>
      <c r="E168" s="37">
        <v>4503.05</v>
      </c>
      <c r="F168" s="37">
        <v>4504.8833333333332</v>
      </c>
      <c r="G168" s="38">
        <v>4480.7666666666664</v>
      </c>
      <c r="H168" s="38">
        <v>4458.4833333333336</v>
      </c>
      <c r="I168" s="38">
        <v>4434.3666666666668</v>
      </c>
      <c r="J168" s="38">
        <v>4527.1666666666661</v>
      </c>
      <c r="K168" s="38">
        <v>4551.2833333333328</v>
      </c>
      <c r="L168" s="38">
        <v>4573.5666666666657</v>
      </c>
      <c r="M168" s="28">
        <v>4529</v>
      </c>
      <c r="N168" s="28">
        <v>4482.6000000000004</v>
      </c>
      <c r="O168" s="39">
        <v>132500</v>
      </c>
      <c r="P168" s="40">
        <v>1.7274472168905951E-2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44679</v>
      </c>
      <c r="E169" s="37">
        <v>2538.6999999999998</v>
      </c>
      <c r="F169" s="37">
        <v>2531.8000000000002</v>
      </c>
      <c r="G169" s="38">
        <v>2515.2000000000003</v>
      </c>
      <c r="H169" s="38">
        <v>2491.7000000000003</v>
      </c>
      <c r="I169" s="38">
        <v>2475.1000000000004</v>
      </c>
      <c r="J169" s="38">
        <v>2555.3000000000002</v>
      </c>
      <c r="K169" s="38">
        <v>2571.9000000000005</v>
      </c>
      <c r="L169" s="38">
        <v>2595.4</v>
      </c>
      <c r="M169" s="28">
        <v>2548.4</v>
      </c>
      <c r="N169" s="28">
        <v>2508.3000000000002</v>
      </c>
      <c r="O169" s="39">
        <v>2667250</v>
      </c>
      <c r="P169" s="40">
        <v>1.2623386484434321E-2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44679</v>
      </c>
      <c r="E170" s="37">
        <v>2937.2</v>
      </c>
      <c r="F170" s="37">
        <v>2931.4166666666665</v>
      </c>
      <c r="G170" s="38">
        <v>2885.833333333333</v>
      </c>
      <c r="H170" s="38">
        <v>2834.4666666666667</v>
      </c>
      <c r="I170" s="38">
        <v>2788.8833333333332</v>
      </c>
      <c r="J170" s="38">
        <v>2982.7833333333328</v>
      </c>
      <c r="K170" s="38">
        <v>3028.3666666666659</v>
      </c>
      <c r="L170" s="38">
        <v>3079.7333333333327</v>
      </c>
      <c r="M170" s="28">
        <v>2977</v>
      </c>
      <c r="N170" s="28">
        <v>2880.05</v>
      </c>
      <c r="O170" s="39">
        <v>1545000</v>
      </c>
      <c r="P170" s="40">
        <v>-2.9041626331074541E-3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44679</v>
      </c>
      <c r="E171" s="37">
        <v>37.950000000000003</v>
      </c>
      <c r="F171" s="37">
        <v>37.883333333333333</v>
      </c>
      <c r="G171" s="38">
        <v>37.666666666666664</v>
      </c>
      <c r="H171" s="38">
        <v>37.383333333333333</v>
      </c>
      <c r="I171" s="38">
        <v>37.166666666666664</v>
      </c>
      <c r="J171" s="38">
        <v>38.166666666666664</v>
      </c>
      <c r="K171" s="38">
        <v>38.383333333333333</v>
      </c>
      <c r="L171" s="38">
        <v>38.666666666666664</v>
      </c>
      <c r="M171" s="28">
        <v>38.1</v>
      </c>
      <c r="N171" s="28">
        <v>37.6</v>
      </c>
      <c r="O171" s="39">
        <v>230800000</v>
      </c>
      <c r="P171" s="40">
        <v>-2.1444382955174324E-3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44679</v>
      </c>
      <c r="E172" s="37">
        <v>2696.95</v>
      </c>
      <c r="F172" s="37">
        <v>2661.2999999999997</v>
      </c>
      <c r="G172" s="38">
        <v>2587.6499999999996</v>
      </c>
      <c r="H172" s="38">
        <v>2478.35</v>
      </c>
      <c r="I172" s="38">
        <v>2404.6999999999998</v>
      </c>
      <c r="J172" s="38">
        <v>2770.5999999999995</v>
      </c>
      <c r="K172" s="38">
        <v>2844.25</v>
      </c>
      <c r="L172" s="38">
        <v>2953.5499999999993</v>
      </c>
      <c r="M172" s="28">
        <v>2734.95</v>
      </c>
      <c r="N172" s="28">
        <v>2552</v>
      </c>
      <c r="O172" s="39">
        <v>674700</v>
      </c>
      <c r="P172" s="40">
        <v>0.11171527434503213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44679</v>
      </c>
      <c r="E173" s="37">
        <v>234</v>
      </c>
      <c r="F173" s="37">
        <v>233.46666666666667</v>
      </c>
      <c r="G173" s="38">
        <v>232.03333333333333</v>
      </c>
      <c r="H173" s="38">
        <v>230.06666666666666</v>
      </c>
      <c r="I173" s="38">
        <v>228.63333333333333</v>
      </c>
      <c r="J173" s="38">
        <v>235.43333333333334</v>
      </c>
      <c r="K173" s="38">
        <v>236.86666666666667</v>
      </c>
      <c r="L173" s="38">
        <v>238.83333333333334</v>
      </c>
      <c r="M173" s="28">
        <v>234.9</v>
      </c>
      <c r="N173" s="28">
        <v>231.5</v>
      </c>
      <c r="O173" s="39">
        <v>38189613</v>
      </c>
      <c r="P173" s="40">
        <v>1.1440677966101695E-2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44679</v>
      </c>
      <c r="E174" s="37">
        <v>1885.45</v>
      </c>
      <c r="F174" s="37">
        <v>1896.2666666666664</v>
      </c>
      <c r="G174" s="38">
        <v>1871.5333333333328</v>
      </c>
      <c r="H174" s="38">
        <v>1857.6166666666663</v>
      </c>
      <c r="I174" s="38">
        <v>1832.8833333333328</v>
      </c>
      <c r="J174" s="38">
        <v>1910.1833333333329</v>
      </c>
      <c r="K174" s="38">
        <v>1934.9166666666665</v>
      </c>
      <c r="L174" s="38">
        <v>1948.833333333333</v>
      </c>
      <c r="M174" s="28">
        <v>1921</v>
      </c>
      <c r="N174" s="28">
        <v>1882.35</v>
      </c>
      <c r="O174" s="39">
        <v>2691898</v>
      </c>
      <c r="P174" s="40">
        <v>-5.4135338345864658E-3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44679</v>
      </c>
      <c r="E175" s="37">
        <v>196.05</v>
      </c>
      <c r="F175" s="37">
        <v>195.91666666666666</v>
      </c>
      <c r="G175" s="38">
        <v>194.63333333333333</v>
      </c>
      <c r="H175" s="38">
        <v>193.21666666666667</v>
      </c>
      <c r="I175" s="38">
        <v>191.93333333333334</v>
      </c>
      <c r="J175" s="38">
        <v>197.33333333333331</v>
      </c>
      <c r="K175" s="38">
        <v>198.61666666666667</v>
      </c>
      <c r="L175" s="38">
        <v>200.0333333333333</v>
      </c>
      <c r="M175" s="28">
        <v>197.2</v>
      </c>
      <c r="N175" s="28">
        <v>194.5</v>
      </c>
      <c r="O175" s="39">
        <v>6610000</v>
      </c>
      <c r="P175" s="40">
        <v>1.6141429669485011E-2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44679</v>
      </c>
      <c r="E176" s="37">
        <v>816.7</v>
      </c>
      <c r="F176" s="37">
        <v>814.44999999999993</v>
      </c>
      <c r="G176" s="38">
        <v>808.24999999999989</v>
      </c>
      <c r="H176" s="38">
        <v>799.8</v>
      </c>
      <c r="I176" s="38">
        <v>793.59999999999991</v>
      </c>
      <c r="J176" s="38">
        <v>822.89999999999986</v>
      </c>
      <c r="K176" s="38">
        <v>829.09999999999991</v>
      </c>
      <c r="L176" s="38">
        <v>837.54999999999984</v>
      </c>
      <c r="M176" s="28">
        <v>820.65</v>
      </c>
      <c r="N176" s="28">
        <v>806</v>
      </c>
      <c r="O176" s="39">
        <v>2730200</v>
      </c>
      <c r="P176" s="40">
        <v>1.7421602787456445E-2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44679</v>
      </c>
      <c r="E177" s="37">
        <v>128.4</v>
      </c>
      <c r="F177" s="37">
        <v>131.76666666666668</v>
      </c>
      <c r="G177" s="38">
        <v>123.33333333333337</v>
      </c>
      <c r="H177" s="38">
        <v>118.26666666666669</v>
      </c>
      <c r="I177" s="38">
        <v>109.83333333333339</v>
      </c>
      <c r="J177" s="38">
        <v>136.83333333333337</v>
      </c>
      <c r="K177" s="38">
        <v>145.26666666666671</v>
      </c>
      <c r="L177" s="38">
        <v>150.33333333333334</v>
      </c>
      <c r="M177" s="28">
        <v>140.19999999999999</v>
      </c>
      <c r="N177" s="28">
        <v>126.7</v>
      </c>
      <c r="O177" s="39">
        <v>59829900</v>
      </c>
      <c r="P177" s="40">
        <v>0.24839646617451289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44679</v>
      </c>
      <c r="E178" s="37">
        <v>134.19999999999999</v>
      </c>
      <c r="F178" s="37">
        <v>133.98333333333335</v>
      </c>
      <c r="G178" s="38">
        <v>133.31666666666669</v>
      </c>
      <c r="H178" s="38">
        <v>132.43333333333334</v>
      </c>
      <c r="I178" s="38">
        <v>131.76666666666668</v>
      </c>
      <c r="J178" s="38">
        <v>134.8666666666667</v>
      </c>
      <c r="K178" s="38">
        <v>135.53333333333333</v>
      </c>
      <c r="L178" s="38">
        <v>136.41666666666671</v>
      </c>
      <c r="M178" s="28">
        <v>134.65</v>
      </c>
      <c r="N178" s="28">
        <v>133.1</v>
      </c>
      <c r="O178" s="39">
        <v>30348000</v>
      </c>
      <c r="P178" s="40">
        <v>-2.6371511068334939E-2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44679</v>
      </c>
      <c r="E179" s="37">
        <v>2631.25</v>
      </c>
      <c r="F179" s="37">
        <v>2615.7999999999997</v>
      </c>
      <c r="G179" s="38">
        <v>2590.5999999999995</v>
      </c>
      <c r="H179" s="38">
        <v>2549.9499999999998</v>
      </c>
      <c r="I179" s="38">
        <v>2524.7499999999995</v>
      </c>
      <c r="J179" s="38">
        <v>2656.4499999999994</v>
      </c>
      <c r="K179" s="38">
        <v>2681.6499999999992</v>
      </c>
      <c r="L179" s="38">
        <v>2722.2999999999993</v>
      </c>
      <c r="M179" s="28">
        <v>2641</v>
      </c>
      <c r="N179" s="28">
        <v>2575.15</v>
      </c>
      <c r="O179" s="39">
        <v>34322750</v>
      </c>
      <c r="P179" s="40">
        <v>3.9634659119993565E-3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44679</v>
      </c>
      <c r="E180" s="37">
        <v>111.6</v>
      </c>
      <c r="F180" s="37">
        <v>111.35000000000001</v>
      </c>
      <c r="G180" s="38">
        <v>109.80000000000001</v>
      </c>
      <c r="H180" s="38">
        <v>108</v>
      </c>
      <c r="I180" s="38">
        <v>106.45</v>
      </c>
      <c r="J180" s="38">
        <v>113.15000000000002</v>
      </c>
      <c r="K180" s="38">
        <v>114.7</v>
      </c>
      <c r="L180" s="38">
        <v>116.50000000000003</v>
      </c>
      <c r="M180" s="28">
        <v>112.9</v>
      </c>
      <c r="N180" s="28">
        <v>109.55</v>
      </c>
      <c r="O180" s="39">
        <v>153672000</v>
      </c>
      <c r="P180" s="40">
        <v>9.1708777840164707E-3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44679</v>
      </c>
      <c r="E181" s="37">
        <v>858.45</v>
      </c>
      <c r="F181" s="37">
        <v>857</v>
      </c>
      <c r="G181" s="38">
        <v>853.45</v>
      </c>
      <c r="H181" s="38">
        <v>848.45</v>
      </c>
      <c r="I181" s="38">
        <v>844.90000000000009</v>
      </c>
      <c r="J181" s="38">
        <v>862</v>
      </c>
      <c r="K181" s="38">
        <v>865.55</v>
      </c>
      <c r="L181" s="38">
        <v>870.55</v>
      </c>
      <c r="M181" s="28">
        <v>860.55</v>
      </c>
      <c r="N181" s="28">
        <v>852</v>
      </c>
      <c r="O181" s="39">
        <v>6883000</v>
      </c>
      <c r="P181" s="40">
        <v>1.8421247318191905E-2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44679</v>
      </c>
      <c r="E182" s="37">
        <v>1166</v>
      </c>
      <c r="F182" s="37">
        <v>1150.9666666666667</v>
      </c>
      <c r="G182" s="38">
        <v>1133.9333333333334</v>
      </c>
      <c r="H182" s="38">
        <v>1101.8666666666668</v>
      </c>
      <c r="I182" s="38">
        <v>1084.8333333333335</v>
      </c>
      <c r="J182" s="38">
        <v>1183.0333333333333</v>
      </c>
      <c r="K182" s="38">
        <v>1200.0666666666666</v>
      </c>
      <c r="L182" s="38">
        <v>1232.1333333333332</v>
      </c>
      <c r="M182" s="28">
        <v>1168</v>
      </c>
      <c r="N182" s="28">
        <v>1118.9000000000001</v>
      </c>
      <c r="O182" s="39">
        <v>8393250</v>
      </c>
      <c r="P182" s="40">
        <v>-2.8137212331741206E-2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44679</v>
      </c>
      <c r="E183" s="37">
        <v>518.9</v>
      </c>
      <c r="F183" s="37">
        <v>517.75</v>
      </c>
      <c r="G183" s="38">
        <v>515.15</v>
      </c>
      <c r="H183" s="38">
        <v>511.4</v>
      </c>
      <c r="I183" s="38">
        <v>508.79999999999995</v>
      </c>
      <c r="J183" s="38">
        <v>521.5</v>
      </c>
      <c r="K183" s="38">
        <v>524.09999999999991</v>
      </c>
      <c r="L183" s="38">
        <v>527.85</v>
      </c>
      <c r="M183" s="28">
        <v>520.35</v>
      </c>
      <c r="N183" s="28">
        <v>514</v>
      </c>
      <c r="O183" s="39">
        <v>72820500</v>
      </c>
      <c r="P183" s="40">
        <v>3.5271788966370246E-2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44679</v>
      </c>
      <c r="E184" s="37">
        <v>25358.85</v>
      </c>
      <c r="F184" s="37">
        <v>25146.600000000002</v>
      </c>
      <c r="G184" s="38">
        <v>24883.300000000003</v>
      </c>
      <c r="H184" s="38">
        <v>24407.75</v>
      </c>
      <c r="I184" s="38">
        <v>24144.45</v>
      </c>
      <c r="J184" s="38">
        <v>25622.150000000005</v>
      </c>
      <c r="K184" s="38">
        <v>25885.45</v>
      </c>
      <c r="L184" s="38">
        <v>26361.000000000007</v>
      </c>
      <c r="M184" s="28">
        <v>25409.9</v>
      </c>
      <c r="N184" s="28">
        <v>24671.05</v>
      </c>
      <c r="O184" s="39">
        <v>191850</v>
      </c>
      <c r="P184" s="40">
        <v>6.0304142632406918E-3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44679</v>
      </c>
      <c r="E185" s="37">
        <v>2531.85</v>
      </c>
      <c r="F185" s="37">
        <v>2521.9666666666667</v>
      </c>
      <c r="G185" s="38">
        <v>2499.9333333333334</v>
      </c>
      <c r="H185" s="38">
        <v>2468.0166666666669</v>
      </c>
      <c r="I185" s="38">
        <v>2445.9833333333336</v>
      </c>
      <c r="J185" s="38">
        <v>2553.8833333333332</v>
      </c>
      <c r="K185" s="38">
        <v>2575.916666666667</v>
      </c>
      <c r="L185" s="38">
        <v>2607.833333333333</v>
      </c>
      <c r="M185" s="28">
        <v>2544</v>
      </c>
      <c r="N185" s="28">
        <v>2490.0500000000002</v>
      </c>
      <c r="O185" s="39">
        <v>1555675</v>
      </c>
      <c r="P185" s="40">
        <v>8.7375178316690446E-3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44679</v>
      </c>
      <c r="E186" s="37">
        <v>2763.3</v>
      </c>
      <c r="F186" s="37">
        <v>2751.0499999999997</v>
      </c>
      <c r="G186" s="38">
        <v>2712.2499999999995</v>
      </c>
      <c r="H186" s="38">
        <v>2661.2</v>
      </c>
      <c r="I186" s="38">
        <v>2622.3999999999996</v>
      </c>
      <c r="J186" s="38">
        <v>2802.0999999999995</v>
      </c>
      <c r="K186" s="38">
        <v>2840.8999999999996</v>
      </c>
      <c r="L186" s="38">
        <v>2891.9499999999994</v>
      </c>
      <c r="M186" s="28">
        <v>2789.85</v>
      </c>
      <c r="N186" s="28">
        <v>2700</v>
      </c>
      <c r="O186" s="39">
        <v>3140250</v>
      </c>
      <c r="P186" s="40">
        <v>1.0986357599903417E-2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44679</v>
      </c>
      <c r="E187" s="37">
        <v>1214.05</v>
      </c>
      <c r="F187" s="37">
        <v>1201.7833333333333</v>
      </c>
      <c r="G187" s="38">
        <v>1183.6166666666666</v>
      </c>
      <c r="H187" s="38">
        <v>1153.1833333333332</v>
      </c>
      <c r="I187" s="38">
        <v>1135.0166666666664</v>
      </c>
      <c r="J187" s="38">
        <v>1232.2166666666667</v>
      </c>
      <c r="K187" s="38">
        <v>1250.3833333333337</v>
      </c>
      <c r="L187" s="38">
        <v>1280.8166666666668</v>
      </c>
      <c r="M187" s="28">
        <v>1219.95</v>
      </c>
      <c r="N187" s="28">
        <v>1171.3499999999999</v>
      </c>
      <c r="O187" s="39">
        <v>4176800</v>
      </c>
      <c r="P187" s="40">
        <v>1.2410316075237541E-2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44679</v>
      </c>
      <c r="E188" s="37">
        <v>381.45</v>
      </c>
      <c r="F188" s="37">
        <v>380.0333333333333</v>
      </c>
      <c r="G188" s="38">
        <v>375.41666666666663</v>
      </c>
      <c r="H188" s="38">
        <v>369.38333333333333</v>
      </c>
      <c r="I188" s="38">
        <v>364.76666666666665</v>
      </c>
      <c r="J188" s="38">
        <v>386.06666666666661</v>
      </c>
      <c r="K188" s="38">
        <v>390.68333333333328</v>
      </c>
      <c r="L188" s="38">
        <v>396.71666666666658</v>
      </c>
      <c r="M188" s="28">
        <v>384.65</v>
      </c>
      <c r="N188" s="28">
        <v>374</v>
      </c>
      <c r="O188" s="39">
        <v>4955400</v>
      </c>
      <c r="P188" s="40">
        <v>-1.0957427698940184E-2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44679</v>
      </c>
      <c r="E189" s="37">
        <v>929.6</v>
      </c>
      <c r="F189" s="37">
        <v>929.91666666666663</v>
      </c>
      <c r="G189" s="38">
        <v>921.33333333333326</v>
      </c>
      <c r="H189" s="38">
        <v>913.06666666666661</v>
      </c>
      <c r="I189" s="38">
        <v>904.48333333333323</v>
      </c>
      <c r="J189" s="38">
        <v>938.18333333333328</v>
      </c>
      <c r="K189" s="38">
        <v>946.76666666666654</v>
      </c>
      <c r="L189" s="38">
        <v>955.0333333333333</v>
      </c>
      <c r="M189" s="28">
        <v>938.5</v>
      </c>
      <c r="N189" s="28">
        <v>921.65</v>
      </c>
      <c r="O189" s="39">
        <v>16696400</v>
      </c>
      <c r="P189" s="40">
        <v>-2.4674835849608965E-3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44679</v>
      </c>
      <c r="E190" s="37">
        <v>514.79999999999995</v>
      </c>
      <c r="F190" s="37">
        <v>512.35</v>
      </c>
      <c r="G190" s="38">
        <v>506.5</v>
      </c>
      <c r="H190" s="38">
        <v>498.2</v>
      </c>
      <c r="I190" s="38">
        <v>492.34999999999997</v>
      </c>
      <c r="J190" s="38">
        <v>520.65000000000009</v>
      </c>
      <c r="K190" s="38">
        <v>526.50000000000023</v>
      </c>
      <c r="L190" s="38">
        <v>534.80000000000007</v>
      </c>
      <c r="M190" s="28">
        <v>518.20000000000005</v>
      </c>
      <c r="N190" s="28">
        <v>504.05</v>
      </c>
      <c r="O190" s="39">
        <v>12771000</v>
      </c>
      <c r="P190" s="40">
        <v>4.0094339622641509E-3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44679</v>
      </c>
      <c r="E191" s="37">
        <v>651</v>
      </c>
      <c r="F191" s="37">
        <v>641.7166666666667</v>
      </c>
      <c r="G191" s="38">
        <v>624.88333333333344</v>
      </c>
      <c r="H191" s="38">
        <v>598.76666666666677</v>
      </c>
      <c r="I191" s="38">
        <v>581.93333333333351</v>
      </c>
      <c r="J191" s="38">
        <v>667.83333333333337</v>
      </c>
      <c r="K191" s="38">
        <v>684.66666666666663</v>
      </c>
      <c r="L191" s="38">
        <v>710.7833333333333</v>
      </c>
      <c r="M191" s="28">
        <v>658.55</v>
      </c>
      <c r="N191" s="28">
        <v>615.6</v>
      </c>
      <c r="O191" s="39">
        <v>1120300</v>
      </c>
      <c r="P191" s="40">
        <v>0.3559670781893004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44679</v>
      </c>
      <c r="E192" s="37">
        <v>1005.4</v>
      </c>
      <c r="F192" s="37">
        <v>1001.1</v>
      </c>
      <c r="G192" s="38">
        <v>991.30000000000007</v>
      </c>
      <c r="H192" s="38">
        <v>977.2</v>
      </c>
      <c r="I192" s="38">
        <v>967.40000000000009</v>
      </c>
      <c r="J192" s="38">
        <v>1015.2</v>
      </c>
      <c r="K192" s="38">
        <v>1025</v>
      </c>
      <c r="L192" s="38">
        <v>1039.0999999999999</v>
      </c>
      <c r="M192" s="28">
        <v>1010.9</v>
      </c>
      <c r="N192" s="28">
        <v>987</v>
      </c>
      <c r="O192" s="39">
        <v>5828000</v>
      </c>
      <c r="P192" s="40">
        <v>1.0577423270331194E-2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44679</v>
      </c>
      <c r="E193" s="37">
        <v>1353.6</v>
      </c>
      <c r="F193" s="37">
        <v>1364.8333333333333</v>
      </c>
      <c r="G193" s="38">
        <v>1324.7666666666664</v>
      </c>
      <c r="H193" s="38">
        <v>1295.9333333333332</v>
      </c>
      <c r="I193" s="38">
        <v>1255.8666666666663</v>
      </c>
      <c r="J193" s="38">
        <v>1393.6666666666665</v>
      </c>
      <c r="K193" s="38">
        <v>1433.7333333333336</v>
      </c>
      <c r="L193" s="38">
        <v>1462.5666666666666</v>
      </c>
      <c r="M193" s="28">
        <v>1404.9</v>
      </c>
      <c r="N193" s="28">
        <v>1336</v>
      </c>
      <c r="O193" s="39">
        <v>4279200</v>
      </c>
      <c r="P193" s="40">
        <v>-3.499909796139275E-2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44679</v>
      </c>
      <c r="E194" s="37">
        <v>820.9</v>
      </c>
      <c r="F194" s="37">
        <v>817.15</v>
      </c>
      <c r="G194" s="38">
        <v>810.65</v>
      </c>
      <c r="H194" s="38">
        <v>800.4</v>
      </c>
      <c r="I194" s="38">
        <v>793.9</v>
      </c>
      <c r="J194" s="38">
        <v>827.4</v>
      </c>
      <c r="K194" s="38">
        <v>833.9</v>
      </c>
      <c r="L194" s="38">
        <v>844.15</v>
      </c>
      <c r="M194" s="28">
        <v>823.65</v>
      </c>
      <c r="N194" s="28">
        <v>806.9</v>
      </c>
      <c r="O194" s="39">
        <v>8986275</v>
      </c>
      <c r="P194" s="40">
        <v>1.8592195868400919E-2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44679</v>
      </c>
      <c r="E195" s="37">
        <v>454.05</v>
      </c>
      <c r="F195" s="37">
        <v>454.55</v>
      </c>
      <c r="G195" s="38">
        <v>450.65000000000003</v>
      </c>
      <c r="H195" s="38">
        <v>447.25</v>
      </c>
      <c r="I195" s="38">
        <v>443.35</v>
      </c>
      <c r="J195" s="38">
        <v>457.95000000000005</v>
      </c>
      <c r="K195" s="38">
        <v>461.85</v>
      </c>
      <c r="L195" s="38">
        <v>465.25000000000006</v>
      </c>
      <c r="M195" s="28">
        <v>458.45</v>
      </c>
      <c r="N195" s="28">
        <v>451.15</v>
      </c>
      <c r="O195" s="39">
        <v>90193950</v>
      </c>
      <c r="P195" s="40">
        <v>2.953902208920264E-2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44679</v>
      </c>
      <c r="E196" s="37">
        <v>279.85000000000002</v>
      </c>
      <c r="F196" s="37">
        <v>279.3</v>
      </c>
      <c r="G196" s="38">
        <v>275</v>
      </c>
      <c r="H196" s="38">
        <v>270.14999999999998</v>
      </c>
      <c r="I196" s="38">
        <v>265.84999999999997</v>
      </c>
      <c r="J196" s="38">
        <v>284.15000000000003</v>
      </c>
      <c r="K196" s="38">
        <v>288.4500000000001</v>
      </c>
      <c r="L196" s="38">
        <v>293.30000000000007</v>
      </c>
      <c r="M196" s="28">
        <v>283.60000000000002</v>
      </c>
      <c r="N196" s="28">
        <v>274.45</v>
      </c>
      <c r="O196" s="39">
        <v>106265250</v>
      </c>
      <c r="P196" s="40">
        <v>1.2086145933783349E-2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44679</v>
      </c>
      <c r="E197" s="37">
        <v>1376.2</v>
      </c>
      <c r="F197" s="37">
        <v>1374.8500000000001</v>
      </c>
      <c r="G197" s="38">
        <v>1361.5500000000002</v>
      </c>
      <c r="H197" s="38">
        <v>1346.9</v>
      </c>
      <c r="I197" s="38">
        <v>1333.6000000000001</v>
      </c>
      <c r="J197" s="38">
        <v>1389.5000000000002</v>
      </c>
      <c r="K197" s="38">
        <v>1402.8</v>
      </c>
      <c r="L197" s="38">
        <v>1417.4500000000003</v>
      </c>
      <c r="M197" s="28">
        <v>1388.15</v>
      </c>
      <c r="N197" s="28">
        <v>1360.2</v>
      </c>
      <c r="O197" s="39">
        <v>31921750</v>
      </c>
      <c r="P197" s="40">
        <v>-1.2152458110845149E-2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44679</v>
      </c>
      <c r="E198" s="37">
        <v>3701.85</v>
      </c>
      <c r="F198" s="37">
        <v>3694.9833333333336</v>
      </c>
      <c r="G198" s="38">
        <v>3667.4666666666672</v>
      </c>
      <c r="H198" s="38">
        <v>3633.0833333333335</v>
      </c>
      <c r="I198" s="38">
        <v>3605.5666666666671</v>
      </c>
      <c r="J198" s="38">
        <v>3729.3666666666672</v>
      </c>
      <c r="K198" s="38">
        <v>3756.8833333333337</v>
      </c>
      <c r="L198" s="38">
        <v>3791.2666666666673</v>
      </c>
      <c r="M198" s="28">
        <v>3722.5</v>
      </c>
      <c r="N198" s="28">
        <v>3660.6</v>
      </c>
      <c r="O198" s="39">
        <v>11322900</v>
      </c>
      <c r="P198" s="40">
        <v>2.008108108108108E-2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44679</v>
      </c>
      <c r="E199" s="37">
        <v>1457.05</v>
      </c>
      <c r="F199" s="37">
        <v>1463.6000000000001</v>
      </c>
      <c r="G199" s="38">
        <v>1441.7000000000003</v>
      </c>
      <c r="H199" s="38">
        <v>1426.3500000000001</v>
      </c>
      <c r="I199" s="38">
        <v>1404.4500000000003</v>
      </c>
      <c r="J199" s="38">
        <v>1478.9500000000003</v>
      </c>
      <c r="K199" s="38">
        <v>1500.8500000000004</v>
      </c>
      <c r="L199" s="38">
        <v>1516.2000000000003</v>
      </c>
      <c r="M199" s="28">
        <v>1485.5</v>
      </c>
      <c r="N199" s="28">
        <v>1448.25</v>
      </c>
      <c r="O199" s="39">
        <v>14581200</v>
      </c>
      <c r="P199" s="40">
        <v>2.2252134774744459E-2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44679</v>
      </c>
      <c r="E200" s="37">
        <v>2525.25</v>
      </c>
      <c r="F200" s="37">
        <v>2514.4666666666667</v>
      </c>
      <c r="G200" s="38">
        <v>2484.8333333333335</v>
      </c>
      <c r="H200" s="38">
        <v>2444.416666666667</v>
      </c>
      <c r="I200" s="38">
        <v>2414.7833333333338</v>
      </c>
      <c r="J200" s="38">
        <v>2554.8833333333332</v>
      </c>
      <c r="K200" s="38">
        <v>2584.5166666666664</v>
      </c>
      <c r="L200" s="38">
        <v>2624.9333333333329</v>
      </c>
      <c r="M200" s="28">
        <v>2544.1</v>
      </c>
      <c r="N200" s="28">
        <v>2474.0500000000002</v>
      </c>
      <c r="O200" s="39">
        <v>6480750</v>
      </c>
      <c r="P200" s="40">
        <v>-3.0408438061041293E-2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44679</v>
      </c>
      <c r="E201" s="37">
        <v>2814.65</v>
      </c>
      <c r="F201" s="37">
        <v>2798.0666666666671</v>
      </c>
      <c r="G201" s="38">
        <v>2771.1333333333341</v>
      </c>
      <c r="H201" s="38">
        <v>2727.6166666666672</v>
      </c>
      <c r="I201" s="38">
        <v>2700.6833333333343</v>
      </c>
      <c r="J201" s="38">
        <v>2841.5833333333339</v>
      </c>
      <c r="K201" s="38">
        <v>2868.5166666666673</v>
      </c>
      <c r="L201" s="38">
        <v>2912.0333333333338</v>
      </c>
      <c r="M201" s="28">
        <v>2825</v>
      </c>
      <c r="N201" s="28">
        <v>2754.55</v>
      </c>
      <c r="O201" s="39">
        <v>784500</v>
      </c>
      <c r="P201" s="40">
        <v>2.4485798237022526E-2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44679</v>
      </c>
      <c r="E202" s="37">
        <v>541.65</v>
      </c>
      <c r="F202" s="37">
        <v>539.83333333333337</v>
      </c>
      <c r="G202" s="38">
        <v>536.16666666666674</v>
      </c>
      <c r="H202" s="38">
        <v>530.68333333333339</v>
      </c>
      <c r="I202" s="38">
        <v>527.01666666666677</v>
      </c>
      <c r="J202" s="38">
        <v>545.31666666666672</v>
      </c>
      <c r="K202" s="38">
        <v>548.98333333333346</v>
      </c>
      <c r="L202" s="38">
        <v>554.4666666666667</v>
      </c>
      <c r="M202" s="28">
        <v>543.5</v>
      </c>
      <c r="N202" s="28">
        <v>534.35</v>
      </c>
      <c r="O202" s="39">
        <v>3400500</v>
      </c>
      <c r="P202" s="40">
        <v>-2.536543422184007E-2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44679</v>
      </c>
      <c r="E203" s="37">
        <v>1277.25</v>
      </c>
      <c r="F203" s="37">
        <v>1289.0833333333333</v>
      </c>
      <c r="G203" s="38">
        <v>1261.0666666666666</v>
      </c>
      <c r="H203" s="38">
        <v>1244.8833333333334</v>
      </c>
      <c r="I203" s="38">
        <v>1216.8666666666668</v>
      </c>
      <c r="J203" s="38">
        <v>1305.2666666666664</v>
      </c>
      <c r="K203" s="38">
        <v>1333.2833333333333</v>
      </c>
      <c r="L203" s="38">
        <v>1349.4666666666662</v>
      </c>
      <c r="M203" s="28">
        <v>1317.1</v>
      </c>
      <c r="N203" s="28">
        <v>1272.9000000000001</v>
      </c>
      <c r="O203" s="39">
        <v>2809375</v>
      </c>
      <c r="P203" s="40">
        <v>1.6260162601626018E-2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44679</v>
      </c>
      <c r="E204" s="37">
        <v>651.85</v>
      </c>
      <c r="F204" s="37">
        <v>650.06666666666661</v>
      </c>
      <c r="G204" s="38">
        <v>644.63333333333321</v>
      </c>
      <c r="H204" s="38">
        <v>637.41666666666663</v>
      </c>
      <c r="I204" s="38">
        <v>631.98333333333323</v>
      </c>
      <c r="J204" s="38">
        <v>657.28333333333319</v>
      </c>
      <c r="K204" s="38">
        <v>662.71666666666658</v>
      </c>
      <c r="L204" s="38">
        <v>669.93333333333317</v>
      </c>
      <c r="M204" s="28">
        <v>655.5</v>
      </c>
      <c r="N204" s="28">
        <v>642.85</v>
      </c>
      <c r="O204" s="39">
        <v>7483000</v>
      </c>
      <c r="P204" s="40">
        <v>1.9454510776273127E-2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44679</v>
      </c>
      <c r="E205" s="37">
        <v>1592</v>
      </c>
      <c r="F205" s="37">
        <v>1588.75</v>
      </c>
      <c r="G205" s="38">
        <v>1578.5</v>
      </c>
      <c r="H205" s="38">
        <v>1565</v>
      </c>
      <c r="I205" s="38">
        <v>1554.75</v>
      </c>
      <c r="J205" s="38">
        <v>1602.25</v>
      </c>
      <c r="K205" s="38">
        <v>1612.5</v>
      </c>
      <c r="L205" s="38">
        <v>1626</v>
      </c>
      <c r="M205" s="28">
        <v>1599</v>
      </c>
      <c r="N205" s="28">
        <v>1575.25</v>
      </c>
      <c r="O205" s="39">
        <v>954450</v>
      </c>
      <c r="P205" s="40">
        <v>-8.4592145015105744E-2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44679</v>
      </c>
      <c r="E206" s="37">
        <v>6861.6</v>
      </c>
      <c r="F206" s="37">
        <v>6829.3666666666659</v>
      </c>
      <c r="G206" s="38">
        <v>6770.7333333333318</v>
      </c>
      <c r="H206" s="38">
        <v>6679.8666666666659</v>
      </c>
      <c r="I206" s="38">
        <v>6621.2333333333318</v>
      </c>
      <c r="J206" s="38">
        <v>6920.2333333333318</v>
      </c>
      <c r="K206" s="38">
        <v>6978.866666666665</v>
      </c>
      <c r="L206" s="38">
        <v>7069.7333333333318</v>
      </c>
      <c r="M206" s="28">
        <v>6888</v>
      </c>
      <c r="N206" s="28">
        <v>6738.5</v>
      </c>
      <c r="O206" s="39">
        <v>2043100</v>
      </c>
      <c r="P206" s="40">
        <v>-1.2183919160663347E-2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44679</v>
      </c>
      <c r="E207" s="37">
        <v>814.55</v>
      </c>
      <c r="F207" s="37">
        <v>814.85</v>
      </c>
      <c r="G207" s="38">
        <v>807.7</v>
      </c>
      <c r="H207" s="38">
        <v>800.85</v>
      </c>
      <c r="I207" s="38">
        <v>793.7</v>
      </c>
      <c r="J207" s="38">
        <v>821.7</v>
      </c>
      <c r="K207" s="38">
        <v>828.84999999999991</v>
      </c>
      <c r="L207" s="38">
        <v>835.7</v>
      </c>
      <c r="M207" s="28">
        <v>822</v>
      </c>
      <c r="N207" s="28">
        <v>808</v>
      </c>
      <c r="O207" s="39">
        <v>23640500</v>
      </c>
      <c r="P207" s="40">
        <v>-9.2078021139806038E-3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44679</v>
      </c>
      <c r="E208" s="37">
        <v>432</v>
      </c>
      <c r="F208" s="37">
        <v>431.40000000000003</v>
      </c>
      <c r="G208" s="38">
        <v>427.10000000000008</v>
      </c>
      <c r="H208" s="38">
        <v>422.20000000000005</v>
      </c>
      <c r="I208" s="38">
        <v>417.90000000000009</v>
      </c>
      <c r="J208" s="38">
        <v>436.30000000000007</v>
      </c>
      <c r="K208" s="38">
        <v>440.6</v>
      </c>
      <c r="L208" s="38">
        <v>445.50000000000006</v>
      </c>
      <c r="M208" s="28">
        <v>435.7</v>
      </c>
      <c r="N208" s="28">
        <v>426.5</v>
      </c>
      <c r="O208" s="39">
        <v>56398300</v>
      </c>
      <c r="P208" s="40">
        <v>-6.9323144104803495E-3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44679</v>
      </c>
      <c r="E209" s="37">
        <v>1322.4</v>
      </c>
      <c r="F209" s="37">
        <v>1319.4666666666667</v>
      </c>
      <c r="G209" s="38">
        <v>1311.1833333333334</v>
      </c>
      <c r="H209" s="38">
        <v>1299.9666666666667</v>
      </c>
      <c r="I209" s="38">
        <v>1291.6833333333334</v>
      </c>
      <c r="J209" s="38">
        <v>1330.6833333333334</v>
      </c>
      <c r="K209" s="38">
        <v>1338.9666666666667</v>
      </c>
      <c r="L209" s="38">
        <v>1350.1833333333334</v>
      </c>
      <c r="M209" s="28">
        <v>1327.75</v>
      </c>
      <c r="N209" s="28">
        <v>1308.25</v>
      </c>
      <c r="O209" s="39">
        <v>3572500</v>
      </c>
      <c r="P209" s="40">
        <v>-2.5238744884038201E-2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44679</v>
      </c>
      <c r="E210" s="37">
        <v>1671.55</v>
      </c>
      <c r="F210" s="37">
        <v>1674.75</v>
      </c>
      <c r="G210" s="38">
        <v>1658.35</v>
      </c>
      <c r="H210" s="38">
        <v>1645.1499999999999</v>
      </c>
      <c r="I210" s="38">
        <v>1628.7499999999998</v>
      </c>
      <c r="J210" s="38">
        <v>1687.95</v>
      </c>
      <c r="K210" s="38">
        <v>1704.3500000000001</v>
      </c>
      <c r="L210" s="38">
        <v>1717.5500000000002</v>
      </c>
      <c r="M210" s="28">
        <v>1691.15</v>
      </c>
      <c r="N210" s="28">
        <v>1661.55</v>
      </c>
      <c r="O210" s="39">
        <v>1197750</v>
      </c>
      <c r="P210" s="40">
        <v>7.7113309352517992E-2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44679</v>
      </c>
      <c r="E211" s="37">
        <v>586.95000000000005</v>
      </c>
      <c r="F211" s="37">
        <v>586.66666666666663</v>
      </c>
      <c r="G211" s="38">
        <v>582.83333333333326</v>
      </c>
      <c r="H211" s="38">
        <v>578.71666666666658</v>
      </c>
      <c r="I211" s="38">
        <v>574.88333333333321</v>
      </c>
      <c r="J211" s="38">
        <v>590.7833333333333</v>
      </c>
      <c r="K211" s="38">
        <v>594.61666666666656</v>
      </c>
      <c r="L211" s="38">
        <v>598.73333333333335</v>
      </c>
      <c r="M211" s="28">
        <v>590.5</v>
      </c>
      <c r="N211" s="28">
        <v>582.54999999999995</v>
      </c>
      <c r="O211" s="39">
        <v>29924000</v>
      </c>
      <c r="P211" s="40">
        <v>1.2587980508933406E-2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44679</v>
      </c>
      <c r="E212" s="37">
        <v>287.3</v>
      </c>
      <c r="F212" s="37">
        <v>287.08333333333331</v>
      </c>
      <c r="G212" s="38">
        <v>283.86666666666662</v>
      </c>
      <c r="H212" s="38">
        <v>280.43333333333328</v>
      </c>
      <c r="I212" s="38">
        <v>277.21666666666658</v>
      </c>
      <c r="J212" s="38">
        <v>290.51666666666665</v>
      </c>
      <c r="K212" s="38">
        <v>293.73333333333335</v>
      </c>
      <c r="L212" s="38">
        <v>297.16666666666669</v>
      </c>
      <c r="M212" s="28">
        <v>290.3</v>
      </c>
      <c r="N212" s="28">
        <v>283.64999999999998</v>
      </c>
      <c r="O212" s="39">
        <v>86106000</v>
      </c>
      <c r="P212" s="40">
        <v>-1.2013355822519018E-2</v>
      </c>
    </row>
    <row r="213" spans="1:16" ht="12.75" customHeight="1">
      <c r="A213" s="28">
        <v>203</v>
      </c>
      <c r="B213" s="29" t="s">
        <v>47</v>
      </c>
      <c r="C213" s="30" t="s">
        <v>865</v>
      </c>
      <c r="D213" s="31">
        <v>44679</v>
      </c>
      <c r="E213" s="37">
        <v>371.55</v>
      </c>
      <c r="F213" s="37">
        <v>366.59999999999997</v>
      </c>
      <c r="G213" s="38">
        <v>359.39999999999992</v>
      </c>
      <c r="H213" s="38">
        <v>347.24999999999994</v>
      </c>
      <c r="I213" s="38">
        <v>340.0499999999999</v>
      </c>
      <c r="J213" s="38">
        <v>378.74999999999994</v>
      </c>
      <c r="K213" s="38">
        <v>385.95</v>
      </c>
      <c r="L213" s="38">
        <v>398.09999999999997</v>
      </c>
      <c r="M213" s="28">
        <v>373.8</v>
      </c>
      <c r="N213" s="28">
        <v>354.45</v>
      </c>
      <c r="O213" s="39">
        <v>18458000</v>
      </c>
      <c r="P213" s="40">
        <v>4.9107677566175593E-3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25"/>
      <c r="C216" s="295"/>
      <c r="D216" s="326"/>
      <c r="E216" s="296"/>
      <c r="F216" s="296"/>
      <c r="G216" s="327"/>
      <c r="H216" s="327"/>
      <c r="I216" s="327"/>
      <c r="J216" s="327"/>
      <c r="K216" s="327"/>
      <c r="L216" s="327"/>
      <c r="M216" s="295"/>
      <c r="N216" s="295"/>
      <c r="O216" s="328"/>
      <c r="P216" s="329"/>
    </row>
    <row r="217" spans="1:16" ht="12.75" customHeight="1">
      <c r="A217" s="295"/>
      <c r="B217" s="325"/>
      <c r="C217" s="295"/>
      <c r="D217" s="326"/>
      <c r="E217" s="296"/>
      <c r="F217" s="296"/>
      <c r="G217" s="327"/>
      <c r="H217" s="327"/>
      <c r="I217" s="327"/>
      <c r="J217" s="327"/>
      <c r="K217" s="327"/>
      <c r="L217" s="327"/>
      <c r="M217" s="295"/>
      <c r="N217" s="295"/>
      <c r="O217" s="328"/>
      <c r="P217" s="329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22" sqref="E2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44662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31" t="s">
        <v>16</v>
      </c>
      <c r="B8" s="433"/>
      <c r="C8" s="437" t="s">
        <v>20</v>
      </c>
      <c r="D8" s="437" t="s">
        <v>21</v>
      </c>
      <c r="E8" s="428" t="s">
        <v>22</v>
      </c>
      <c r="F8" s="429"/>
      <c r="G8" s="430"/>
      <c r="H8" s="428" t="s">
        <v>23</v>
      </c>
      <c r="I8" s="429"/>
      <c r="J8" s="430"/>
      <c r="K8" s="23"/>
      <c r="L8" s="50"/>
      <c r="M8" s="50"/>
      <c r="N8" s="1"/>
      <c r="O8" s="1"/>
    </row>
    <row r="9" spans="1:15" ht="36" customHeight="1">
      <c r="A9" s="435"/>
      <c r="B9" s="436"/>
      <c r="C9" s="436"/>
      <c r="D9" s="43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17784.349999999999</v>
      </c>
      <c r="D10" s="32">
        <v>17742.55</v>
      </c>
      <c r="E10" s="32">
        <v>17642.349999999999</v>
      </c>
      <c r="F10" s="32">
        <v>17500.349999999999</v>
      </c>
      <c r="G10" s="32">
        <v>17400.149999999998</v>
      </c>
      <c r="H10" s="32">
        <v>17884.55</v>
      </c>
      <c r="I10" s="32">
        <v>17984.750000000004</v>
      </c>
      <c r="J10" s="32">
        <v>18126.75</v>
      </c>
      <c r="K10" s="34">
        <v>17842.75</v>
      </c>
      <c r="L10" s="34">
        <v>17600.55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37752.050000000003</v>
      </c>
      <c r="D11" s="37">
        <v>37680.48333333333</v>
      </c>
      <c r="E11" s="37">
        <v>37476.766666666663</v>
      </c>
      <c r="F11" s="37">
        <v>37201.48333333333</v>
      </c>
      <c r="G11" s="37">
        <v>36997.766666666663</v>
      </c>
      <c r="H11" s="37">
        <v>37955.766666666663</v>
      </c>
      <c r="I11" s="37">
        <v>38159.483333333323</v>
      </c>
      <c r="J11" s="37">
        <v>38434.766666666663</v>
      </c>
      <c r="K11" s="28">
        <v>37884.199999999997</v>
      </c>
      <c r="L11" s="28">
        <v>37405.199999999997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2704.75</v>
      </c>
      <c r="D12" s="37">
        <v>2703.85</v>
      </c>
      <c r="E12" s="37">
        <v>2688.3999999999996</v>
      </c>
      <c r="F12" s="37">
        <v>2672.0499999999997</v>
      </c>
      <c r="G12" s="37">
        <v>2656.5999999999995</v>
      </c>
      <c r="H12" s="37">
        <v>2720.2</v>
      </c>
      <c r="I12" s="37">
        <v>2735.6499999999996</v>
      </c>
      <c r="J12" s="37">
        <v>2752</v>
      </c>
      <c r="K12" s="28">
        <v>2719.3</v>
      </c>
      <c r="L12" s="28">
        <v>2687.5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5209.6499999999996</v>
      </c>
      <c r="D13" s="37">
        <v>5194.5333333333338</v>
      </c>
      <c r="E13" s="37">
        <v>5167.0166666666673</v>
      </c>
      <c r="F13" s="37">
        <v>5124.3833333333332</v>
      </c>
      <c r="G13" s="37">
        <v>5096.8666666666668</v>
      </c>
      <c r="H13" s="37">
        <v>5237.1666666666679</v>
      </c>
      <c r="I13" s="37">
        <v>5264.6833333333343</v>
      </c>
      <c r="J13" s="37">
        <v>5307.3166666666684</v>
      </c>
      <c r="K13" s="28">
        <v>5222.05</v>
      </c>
      <c r="L13" s="28">
        <v>5151.8999999999996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35394.449999999997</v>
      </c>
      <c r="D14" s="37">
        <v>35431.133333333331</v>
      </c>
      <c r="E14" s="37">
        <v>35182.96666666666</v>
      </c>
      <c r="F14" s="37">
        <v>34971.48333333333</v>
      </c>
      <c r="G14" s="37">
        <v>34723.316666666658</v>
      </c>
      <c r="H14" s="37">
        <v>35642.616666666661</v>
      </c>
      <c r="I14" s="37">
        <v>35890.783333333333</v>
      </c>
      <c r="J14" s="37">
        <v>36102.266666666663</v>
      </c>
      <c r="K14" s="28">
        <v>35679.300000000003</v>
      </c>
      <c r="L14" s="28">
        <v>35219.65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4395.5</v>
      </c>
      <c r="D15" s="37">
        <v>4386.2</v>
      </c>
      <c r="E15" s="37">
        <v>4368.0999999999995</v>
      </c>
      <c r="F15" s="37">
        <v>4340.7</v>
      </c>
      <c r="G15" s="37">
        <v>4322.5999999999995</v>
      </c>
      <c r="H15" s="37">
        <v>4413.5999999999995</v>
      </c>
      <c r="I15" s="37">
        <v>4431.7</v>
      </c>
      <c r="J15" s="37">
        <v>4459.0999999999995</v>
      </c>
      <c r="K15" s="28">
        <v>4404.3</v>
      </c>
      <c r="L15" s="28">
        <v>4358.8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8587.5</v>
      </c>
      <c r="D16" s="37">
        <v>8573.3166666666657</v>
      </c>
      <c r="E16" s="37">
        <v>8539.3333333333321</v>
      </c>
      <c r="F16" s="37">
        <v>8491.1666666666661</v>
      </c>
      <c r="G16" s="37">
        <v>8457.1833333333325</v>
      </c>
      <c r="H16" s="37">
        <v>8621.4833333333318</v>
      </c>
      <c r="I16" s="37">
        <v>8655.4666666666653</v>
      </c>
      <c r="J16" s="37">
        <v>8703.6333333333314</v>
      </c>
      <c r="K16" s="28">
        <v>8607.2999999999993</v>
      </c>
      <c r="L16" s="28">
        <v>8525.15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2170.5500000000002</v>
      </c>
      <c r="D17" s="37">
        <v>2160.0333333333333</v>
      </c>
      <c r="E17" s="37">
        <v>2139.0666666666666</v>
      </c>
      <c r="F17" s="37">
        <v>2107.5833333333335</v>
      </c>
      <c r="G17" s="37">
        <v>2086.6166666666668</v>
      </c>
      <c r="H17" s="37">
        <v>2191.5166666666664</v>
      </c>
      <c r="I17" s="37">
        <v>2212.4833333333327</v>
      </c>
      <c r="J17" s="37">
        <v>2243.9666666666662</v>
      </c>
      <c r="K17" s="28">
        <v>2181</v>
      </c>
      <c r="L17" s="28">
        <v>2128.5500000000002</v>
      </c>
      <c r="M17" s="28">
        <v>8.6132799999999996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1389</v>
      </c>
      <c r="D18" s="37">
        <v>1386.9833333333333</v>
      </c>
      <c r="E18" s="37">
        <v>1368.0166666666667</v>
      </c>
      <c r="F18" s="37">
        <v>1347.0333333333333</v>
      </c>
      <c r="G18" s="37">
        <v>1328.0666666666666</v>
      </c>
      <c r="H18" s="37">
        <v>1407.9666666666667</v>
      </c>
      <c r="I18" s="37">
        <v>1426.9333333333334</v>
      </c>
      <c r="J18" s="37">
        <v>1447.9166666666667</v>
      </c>
      <c r="K18" s="28">
        <v>1405.95</v>
      </c>
      <c r="L18" s="28">
        <v>1366</v>
      </c>
      <c r="M18" s="28">
        <v>15.212490000000001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969.65</v>
      </c>
      <c r="D19" s="37">
        <v>969.5</v>
      </c>
      <c r="E19" s="37">
        <v>961.7</v>
      </c>
      <c r="F19" s="37">
        <v>953.75</v>
      </c>
      <c r="G19" s="37">
        <v>945.95</v>
      </c>
      <c r="H19" s="37">
        <v>977.45</v>
      </c>
      <c r="I19" s="37">
        <v>985.25</v>
      </c>
      <c r="J19" s="37">
        <v>993.2</v>
      </c>
      <c r="K19" s="28">
        <v>977.3</v>
      </c>
      <c r="L19" s="28">
        <v>961.55</v>
      </c>
      <c r="M19" s="28">
        <v>4.9260900000000003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2170.9499999999998</v>
      </c>
      <c r="D20" s="37">
        <v>2150.7333333333331</v>
      </c>
      <c r="E20" s="37">
        <v>2125.4666666666662</v>
      </c>
      <c r="F20" s="37">
        <v>2079.9833333333331</v>
      </c>
      <c r="G20" s="37">
        <v>2054.7166666666662</v>
      </c>
      <c r="H20" s="37">
        <v>2196.2166666666662</v>
      </c>
      <c r="I20" s="37">
        <v>2221.4833333333336</v>
      </c>
      <c r="J20" s="37">
        <v>2266.9666666666662</v>
      </c>
      <c r="K20" s="28">
        <v>2176</v>
      </c>
      <c r="L20" s="28">
        <v>2105.25</v>
      </c>
      <c r="M20" s="28">
        <v>19.240539999999999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2321.85</v>
      </c>
      <c r="D21" s="37">
        <v>2300.6166666666668</v>
      </c>
      <c r="E21" s="37">
        <v>2232.3333333333335</v>
      </c>
      <c r="F21" s="37">
        <v>2142.8166666666666</v>
      </c>
      <c r="G21" s="37">
        <v>2074.5333333333333</v>
      </c>
      <c r="H21" s="37">
        <v>2390.1333333333337</v>
      </c>
      <c r="I21" s="37">
        <v>2458.4166666666665</v>
      </c>
      <c r="J21" s="37">
        <v>2547.9333333333338</v>
      </c>
      <c r="K21" s="28">
        <v>2368.9</v>
      </c>
      <c r="L21" s="28">
        <v>2211.1</v>
      </c>
      <c r="M21" s="28">
        <v>24.977270000000001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839.3</v>
      </c>
      <c r="D22" s="37">
        <v>833.83333333333337</v>
      </c>
      <c r="E22" s="37">
        <v>822.86666666666679</v>
      </c>
      <c r="F22" s="37">
        <v>806.43333333333339</v>
      </c>
      <c r="G22" s="37">
        <v>795.46666666666681</v>
      </c>
      <c r="H22" s="37">
        <v>850.26666666666677</v>
      </c>
      <c r="I22" s="37">
        <v>861.23333333333323</v>
      </c>
      <c r="J22" s="37">
        <v>877.66666666666674</v>
      </c>
      <c r="K22" s="28">
        <v>844.8</v>
      </c>
      <c r="L22" s="28">
        <v>817.4</v>
      </c>
      <c r="M22" s="28">
        <v>57.779240000000001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2427.1</v>
      </c>
      <c r="D23" s="37">
        <v>2418.65</v>
      </c>
      <c r="E23" s="37">
        <v>2387.3000000000002</v>
      </c>
      <c r="F23" s="37">
        <v>2347.5</v>
      </c>
      <c r="G23" s="37">
        <v>2316.15</v>
      </c>
      <c r="H23" s="37">
        <v>2458.4500000000003</v>
      </c>
      <c r="I23" s="37">
        <v>2489.7999999999997</v>
      </c>
      <c r="J23" s="37">
        <v>2529.6000000000004</v>
      </c>
      <c r="K23" s="28">
        <v>2450</v>
      </c>
      <c r="L23" s="28">
        <v>2378.85</v>
      </c>
      <c r="M23" s="28">
        <v>1.59992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2540.25</v>
      </c>
      <c r="D24" s="37">
        <v>2535.6666666666665</v>
      </c>
      <c r="E24" s="37">
        <v>2494.583333333333</v>
      </c>
      <c r="F24" s="37">
        <v>2448.9166666666665</v>
      </c>
      <c r="G24" s="37">
        <v>2407.833333333333</v>
      </c>
      <c r="H24" s="37">
        <v>2581.333333333333</v>
      </c>
      <c r="I24" s="37">
        <v>2622.4166666666661</v>
      </c>
      <c r="J24" s="37">
        <v>2668.083333333333</v>
      </c>
      <c r="K24" s="28">
        <v>2576.75</v>
      </c>
      <c r="L24" s="28">
        <v>2490</v>
      </c>
      <c r="M24" s="28">
        <v>3.46652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113.55</v>
      </c>
      <c r="D25" s="37">
        <v>113.41666666666667</v>
      </c>
      <c r="E25" s="37">
        <v>112.63333333333334</v>
      </c>
      <c r="F25" s="37">
        <v>111.71666666666667</v>
      </c>
      <c r="G25" s="37">
        <v>110.93333333333334</v>
      </c>
      <c r="H25" s="37">
        <v>114.33333333333334</v>
      </c>
      <c r="I25" s="37">
        <v>115.11666666666667</v>
      </c>
      <c r="J25" s="37">
        <v>116.03333333333335</v>
      </c>
      <c r="K25" s="28">
        <v>114.2</v>
      </c>
      <c r="L25" s="28">
        <v>112.5</v>
      </c>
      <c r="M25" s="28">
        <v>15.820970000000001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308.39999999999998</v>
      </c>
      <c r="D26" s="37">
        <v>309.73333333333329</v>
      </c>
      <c r="E26" s="37">
        <v>304.76666666666659</v>
      </c>
      <c r="F26" s="37">
        <v>301.13333333333333</v>
      </c>
      <c r="G26" s="37">
        <v>296.16666666666663</v>
      </c>
      <c r="H26" s="37">
        <v>313.36666666666656</v>
      </c>
      <c r="I26" s="37">
        <v>318.33333333333326</v>
      </c>
      <c r="J26" s="37">
        <v>321.96666666666653</v>
      </c>
      <c r="K26" s="28">
        <v>314.7</v>
      </c>
      <c r="L26" s="28">
        <v>306.10000000000002</v>
      </c>
      <c r="M26" s="28">
        <v>20.46059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1728.6</v>
      </c>
      <c r="D27" s="37">
        <v>1733.2166666666665</v>
      </c>
      <c r="E27" s="37">
        <v>1716.4333333333329</v>
      </c>
      <c r="F27" s="37">
        <v>1704.2666666666664</v>
      </c>
      <c r="G27" s="37">
        <v>1687.4833333333329</v>
      </c>
      <c r="H27" s="37">
        <v>1745.383333333333</v>
      </c>
      <c r="I27" s="37">
        <v>1762.1666666666663</v>
      </c>
      <c r="J27" s="37">
        <v>1774.333333333333</v>
      </c>
      <c r="K27" s="28">
        <v>1750</v>
      </c>
      <c r="L27" s="28">
        <v>1721.05</v>
      </c>
      <c r="M27" s="28">
        <v>0.51471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771.55</v>
      </c>
      <c r="D28" s="37">
        <v>771.23333333333323</v>
      </c>
      <c r="E28" s="37">
        <v>761.51666666666642</v>
      </c>
      <c r="F28" s="37">
        <v>751.48333333333323</v>
      </c>
      <c r="G28" s="37">
        <v>741.76666666666642</v>
      </c>
      <c r="H28" s="37">
        <v>781.26666666666642</v>
      </c>
      <c r="I28" s="37">
        <v>790.98333333333335</v>
      </c>
      <c r="J28" s="37">
        <v>801.01666666666642</v>
      </c>
      <c r="K28" s="28">
        <v>780.95</v>
      </c>
      <c r="L28" s="28">
        <v>761.2</v>
      </c>
      <c r="M28" s="28">
        <v>2.5828199999999999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3472.65</v>
      </c>
      <c r="D29" s="37">
        <v>3483.8833333333332</v>
      </c>
      <c r="E29" s="37">
        <v>3438.7666666666664</v>
      </c>
      <c r="F29" s="37">
        <v>3404.8833333333332</v>
      </c>
      <c r="G29" s="37">
        <v>3359.7666666666664</v>
      </c>
      <c r="H29" s="37">
        <v>3517.7666666666664</v>
      </c>
      <c r="I29" s="37">
        <v>3562.8833333333332</v>
      </c>
      <c r="J29" s="37">
        <v>3596.7666666666664</v>
      </c>
      <c r="K29" s="28">
        <v>3529</v>
      </c>
      <c r="L29" s="28">
        <v>3450</v>
      </c>
      <c r="M29" s="28">
        <v>1.0949500000000001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573.85</v>
      </c>
      <c r="D30" s="37">
        <v>574.23333333333335</v>
      </c>
      <c r="E30" s="37">
        <v>571.66666666666674</v>
      </c>
      <c r="F30" s="37">
        <v>569.48333333333335</v>
      </c>
      <c r="G30" s="37">
        <v>566.91666666666674</v>
      </c>
      <c r="H30" s="37">
        <v>576.41666666666674</v>
      </c>
      <c r="I30" s="37">
        <v>578.98333333333335</v>
      </c>
      <c r="J30" s="37">
        <v>581.16666666666674</v>
      </c>
      <c r="K30" s="28">
        <v>576.79999999999995</v>
      </c>
      <c r="L30" s="28">
        <v>572.04999999999995</v>
      </c>
      <c r="M30" s="28">
        <v>2.7444999999999999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337.35</v>
      </c>
      <c r="D31" s="37">
        <v>333.53333333333336</v>
      </c>
      <c r="E31" s="37">
        <v>327.26666666666671</v>
      </c>
      <c r="F31" s="37">
        <v>317.18333333333334</v>
      </c>
      <c r="G31" s="37">
        <v>310.91666666666669</v>
      </c>
      <c r="H31" s="37">
        <v>343.61666666666673</v>
      </c>
      <c r="I31" s="37">
        <v>349.88333333333338</v>
      </c>
      <c r="J31" s="37">
        <v>359.96666666666675</v>
      </c>
      <c r="K31" s="28">
        <v>339.8</v>
      </c>
      <c r="L31" s="28">
        <v>323.45</v>
      </c>
      <c r="M31" s="28">
        <v>82.768529999999998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4606.1499999999996</v>
      </c>
      <c r="D32" s="37">
        <v>4582.8833333333332</v>
      </c>
      <c r="E32" s="37">
        <v>4537.2666666666664</v>
      </c>
      <c r="F32" s="37">
        <v>4468.3833333333332</v>
      </c>
      <c r="G32" s="37">
        <v>4422.7666666666664</v>
      </c>
      <c r="H32" s="37">
        <v>4651.7666666666664</v>
      </c>
      <c r="I32" s="37">
        <v>4697.3833333333332</v>
      </c>
      <c r="J32" s="37">
        <v>4766.2666666666664</v>
      </c>
      <c r="K32" s="28">
        <v>4628.5</v>
      </c>
      <c r="L32" s="28">
        <v>4514</v>
      </c>
      <c r="M32" s="28">
        <v>6.8588199999999997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202.75</v>
      </c>
      <c r="D33" s="37">
        <v>200.98333333333335</v>
      </c>
      <c r="E33" s="37">
        <v>197.4666666666667</v>
      </c>
      <c r="F33" s="37">
        <v>192.18333333333334</v>
      </c>
      <c r="G33" s="37">
        <v>188.66666666666669</v>
      </c>
      <c r="H33" s="37">
        <v>206.26666666666671</v>
      </c>
      <c r="I33" s="37">
        <v>209.78333333333336</v>
      </c>
      <c r="J33" s="37">
        <v>215.06666666666672</v>
      </c>
      <c r="K33" s="28">
        <v>204.5</v>
      </c>
      <c r="L33" s="28">
        <v>195.7</v>
      </c>
      <c r="M33" s="28">
        <v>66.965130000000002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129.15</v>
      </c>
      <c r="D34" s="37">
        <v>128.35</v>
      </c>
      <c r="E34" s="37">
        <v>126.79999999999998</v>
      </c>
      <c r="F34" s="37">
        <v>124.44999999999999</v>
      </c>
      <c r="G34" s="37">
        <v>122.89999999999998</v>
      </c>
      <c r="H34" s="37">
        <v>130.69999999999999</v>
      </c>
      <c r="I34" s="37">
        <v>132.25</v>
      </c>
      <c r="J34" s="37">
        <v>134.6</v>
      </c>
      <c r="K34" s="28">
        <v>129.9</v>
      </c>
      <c r="L34" s="28">
        <v>126</v>
      </c>
      <c r="M34" s="28">
        <v>154.68778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3206.25</v>
      </c>
      <c r="D35" s="37">
        <v>3192.4833333333336</v>
      </c>
      <c r="E35" s="37">
        <v>3164.9666666666672</v>
      </c>
      <c r="F35" s="37">
        <v>3123.6833333333334</v>
      </c>
      <c r="G35" s="37">
        <v>3096.166666666667</v>
      </c>
      <c r="H35" s="37">
        <v>3233.7666666666673</v>
      </c>
      <c r="I35" s="37">
        <v>3261.2833333333338</v>
      </c>
      <c r="J35" s="37">
        <v>3302.5666666666675</v>
      </c>
      <c r="K35" s="28">
        <v>3220</v>
      </c>
      <c r="L35" s="28">
        <v>3151.2</v>
      </c>
      <c r="M35" s="28">
        <v>6.7889799999999996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2060.4</v>
      </c>
      <c r="D36" s="37">
        <v>2074.0833333333335</v>
      </c>
      <c r="E36" s="37">
        <v>2033.2166666666672</v>
      </c>
      <c r="F36" s="37">
        <v>2006.0333333333338</v>
      </c>
      <c r="G36" s="37">
        <v>1965.1666666666674</v>
      </c>
      <c r="H36" s="37">
        <v>2101.2666666666669</v>
      </c>
      <c r="I36" s="37">
        <v>2142.1333333333328</v>
      </c>
      <c r="J36" s="37">
        <v>2169.3166666666666</v>
      </c>
      <c r="K36" s="28">
        <v>2114.9499999999998</v>
      </c>
      <c r="L36" s="28">
        <v>2046.9</v>
      </c>
      <c r="M36" s="28">
        <v>3.8811599999999999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700.7</v>
      </c>
      <c r="D37" s="37">
        <v>699.81666666666661</v>
      </c>
      <c r="E37" s="37">
        <v>692.73333333333323</v>
      </c>
      <c r="F37" s="37">
        <v>684.76666666666665</v>
      </c>
      <c r="G37" s="37">
        <v>677.68333333333328</v>
      </c>
      <c r="H37" s="37">
        <v>707.78333333333319</v>
      </c>
      <c r="I37" s="37">
        <v>714.86666666666667</v>
      </c>
      <c r="J37" s="37">
        <v>722.83333333333314</v>
      </c>
      <c r="K37" s="28">
        <v>706.9</v>
      </c>
      <c r="L37" s="28">
        <v>691.85</v>
      </c>
      <c r="M37" s="28">
        <v>12.198230000000001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4146.25</v>
      </c>
      <c r="D38" s="37">
        <v>4157.416666666667</v>
      </c>
      <c r="E38" s="37">
        <v>4106.8333333333339</v>
      </c>
      <c r="F38" s="37">
        <v>4067.416666666667</v>
      </c>
      <c r="G38" s="37">
        <v>4016.8333333333339</v>
      </c>
      <c r="H38" s="37">
        <v>4196.8333333333339</v>
      </c>
      <c r="I38" s="37">
        <v>4247.4166666666679</v>
      </c>
      <c r="J38" s="37">
        <v>4286.8333333333339</v>
      </c>
      <c r="K38" s="28">
        <v>4208</v>
      </c>
      <c r="L38" s="28">
        <v>4118</v>
      </c>
      <c r="M38" s="28">
        <v>3.5803500000000001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794.9</v>
      </c>
      <c r="D39" s="37">
        <v>794.86666666666667</v>
      </c>
      <c r="E39" s="37">
        <v>789.0333333333333</v>
      </c>
      <c r="F39" s="37">
        <v>783.16666666666663</v>
      </c>
      <c r="G39" s="37">
        <v>777.33333333333326</v>
      </c>
      <c r="H39" s="37">
        <v>800.73333333333335</v>
      </c>
      <c r="I39" s="37">
        <v>806.56666666666661</v>
      </c>
      <c r="J39" s="37">
        <v>812.43333333333339</v>
      </c>
      <c r="K39" s="28">
        <v>800.7</v>
      </c>
      <c r="L39" s="28">
        <v>789</v>
      </c>
      <c r="M39" s="28">
        <v>81.042370000000005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3810.35</v>
      </c>
      <c r="D40" s="37">
        <v>3804.4500000000003</v>
      </c>
      <c r="E40" s="37">
        <v>3772.9000000000005</v>
      </c>
      <c r="F40" s="37">
        <v>3735.4500000000003</v>
      </c>
      <c r="G40" s="37">
        <v>3703.9000000000005</v>
      </c>
      <c r="H40" s="37">
        <v>3841.9000000000005</v>
      </c>
      <c r="I40" s="37">
        <v>3873.4500000000007</v>
      </c>
      <c r="J40" s="37">
        <v>3910.9000000000005</v>
      </c>
      <c r="K40" s="28">
        <v>3836</v>
      </c>
      <c r="L40" s="28">
        <v>3767</v>
      </c>
      <c r="M40" s="28">
        <v>2.29962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7366.6</v>
      </c>
      <c r="D41" s="37">
        <v>7350.5333333333328</v>
      </c>
      <c r="E41" s="37">
        <v>7276.0666666666657</v>
      </c>
      <c r="F41" s="37">
        <v>7185.5333333333328</v>
      </c>
      <c r="G41" s="37">
        <v>7111.0666666666657</v>
      </c>
      <c r="H41" s="37">
        <v>7441.0666666666657</v>
      </c>
      <c r="I41" s="37">
        <v>7515.5333333333328</v>
      </c>
      <c r="J41" s="37">
        <v>7606.0666666666657</v>
      </c>
      <c r="K41" s="28">
        <v>7425</v>
      </c>
      <c r="L41" s="28">
        <v>7260</v>
      </c>
      <c r="M41" s="28">
        <v>8.8197299999999998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16749</v>
      </c>
      <c r="D42" s="37">
        <v>16702.100000000002</v>
      </c>
      <c r="E42" s="37">
        <v>16564.200000000004</v>
      </c>
      <c r="F42" s="37">
        <v>16379.400000000001</v>
      </c>
      <c r="G42" s="37">
        <v>16241.500000000004</v>
      </c>
      <c r="H42" s="37">
        <v>16886.900000000005</v>
      </c>
      <c r="I42" s="37">
        <v>17024.800000000007</v>
      </c>
      <c r="J42" s="37">
        <v>17209.600000000006</v>
      </c>
      <c r="K42" s="28">
        <v>16840</v>
      </c>
      <c r="L42" s="28">
        <v>16517.3</v>
      </c>
      <c r="M42" s="28">
        <v>2.1338300000000001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6215.05</v>
      </c>
      <c r="D43" s="37">
        <v>6230.0166666666664</v>
      </c>
      <c r="E43" s="37">
        <v>6150.0333333333328</v>
      </c>
      <c r="F43" s="37">
        <v>6085.0166666666664</v>
      </c>
      <c r="G43" s="37">
        <v>6005.0333333333328</v>
      </c>
      <c r="H43" s="37">
        <v>6295.0333333333328</v>
      </c>
      <c r="I43" s="37">
        <v>6375.0166666666664</v>
      </c>
      <c r="J43" s="37">
        <v>6440.0333333333328</v>
      </c>
      <c r="K43" s="28">
        <v>6310</v>
      </c>
      <c r="L43" s="28">
        <v>6165</v>
      </c>
      <c r="M43" s="28">
        <v>0.71401000000000003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2116.5</v>
      </c>
      <c r="D44" s="37">
        <v>2106.6333333333332</v>
      </c>
      <c r="E44" s="37">
        <v>2080.2666666666664</v>
      </c>
      <c r="F44" s="37">
        <v>2044.0333333333333</v>
      </c>
      <c r="G44" s="37">
        <v>2017.6666666666665</v>
      </c>
      <c r="H44" s="37">
        <v>2142.8666666666663</v>
      </c>
      <c r="I44" s="37">
        <v>2169.2333333333331</v>
      </c>
      <c r="J44" s="37">
        <v>2205.4666666666662</v>
      </c>
      <c r="K44" s="28">
        <v>2133</v>
      </c>
      <c r="L44" s="28">
        <v>2070.4</v>
      </c>
      <c r="M44" s="28">
        <v>1.657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323.8</v>
      </c>
      <c r="D45" s="37">
        <v>320.48333333333335</v>
      </c>
      <c r="E45" s="37">
        <v>311.11666666666667</v>
      </c>
      <c r="F45" s="37">
        <v>298.43333333333334</v>
      </c>
      <c r="G45" s="37">
        <v>289.06666666666666</v>
      </c>
      <c r="H45" s="37">
        <v>333.16666666666669</v>
      </c>
      <c r="I45" s="37">
        <v>342.53333333333336</v>
      </c>
      <c r="J45" s="37">
        <v>355.2166666666667</v>
      </c>
      <c r="K45" s="28">
        <v>329.85</v>
      </c>
      <c r="L45" s="28">
        <v>307.8</v>
      </c>
      <c r="M45" s="28">
        <v>328.30135999999999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120.3</v>
      </c>
      <c r="D46" s="37">
        <v>119.69999999999999</v>
      </c>
      <c r="E46" s="37">
        <v>118.54999999999998</v>
      </c>
      <c r="F46" s="37">
        <v>116.8</v>
      </c>
      <c r="G46" s="37">
        <v>115.64999999999999</v>
      </c>
      <c r="H46" s="37">
        <v>121.44999999999997</v>
      </c>
      <c r="I46" s="37">
        <v>122.59999999999998</v>
      </c>
      <c r="J46" s="37">
        <v>124.34999999999997</v>
      </c>
      <c r="K46" s="28">
        <v>120.85</v>
      </c>
      <c r="L46" s="28">
        <v>117.95</v>
      </c>
      <c r="M46" s="28">
        <v>274.63873999999998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52.45</v>
      </c>
      <c r="D47" s="37">
        <v>52.083333333333336</v>
      </c>
      <c r="E47" s="37">
        <v>51.466666666666669</v>
      </c>
      <c r="F47" s="37">
        <v>50.483333333333334</v>
      </c>
      <c r="G47" s="37">
        <v>49.866666666666667</v>
      </c>
      <c r="H47" s="37">
        <v>53.06666666666667</v>
      </c>
      <c r="I47" s="37">
        <v>53.68333333333333</v>
      </c>
      <c r="J47" s="37">
        <v>54.666666666666671</v>
      </c>
      <c r="K47" s="28">
        <v>52.7</v>
      </c>
      <c r="L47" s="28">
        <v>51.1</v>
      </c>
      <c r="M47" s="28">
        <v>66.533420000000007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1967.5</v>
      </c>
      <c r="D48" s="37">
        <v>1925.8666666666668</v>
      </c>
      <c r="E48" s="37">
        <v>1867.7833333333335</v>
      </c>
      <c r="F48" s="37">
        <v>1768.0666666666668</v>
      </c>
      <c r="G48" s="37">
        <v>1709.9833333333336</v>
      </c>
      <c r="H48" s="37">
        <v>2025.5833333333335</v>
      </c>
      <c r="I48" s="37">
        <v>2083.6666666666665</v>
      </c>
      <c r="J48" s="37">
        <v>2183.3833333333332</v>
      </c>
      <c r="K48" s="28">
        <v>1983.95</v>
      </c>
      <c r="L48" s="28">
        <v>1826.15</v>
      </c>
      <c r="M48" s="28">
        <v>2.9508100000000002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734.6</v>
      </c>
      <c r="D49" s="37">
        <v>732.63333333333321</v>
      </c>
      <c r="E49" s="37">
        <v>727.26666666666642</v>
      </c>
      <c r="F49" s="37">
        <v>719.93333333333317</v>
      </c>
      <c r="G49" s="37">
        <v>714.56666666666638</v>
      </c>
      <c r="H49" s="37">
        <v>739.96666666666647</v>
      </c>
      <c r="I49" s="37">
        <v>745.33333333333326</v>
      </c>
      <c r="J49" s="37">
        <v>752.66666666666652</v>
      </c>
      <c r="K49" s="28">
        <v>738</v>
      </c>
      <c r="L49" s="28">
        <v>725.3</v>
      </c>
      <c r="M49" s="28">
        <v>2.7851900000000001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239.6</v>
      </c>
      <c r="D50" s="37">
        <v>238.91666666666666</v>
      </c>
      <c r="E50" s="37">
        <v>235.63333333333333</v>
      </c>
      <c r="F50" s="37">
        <v>231.66666666666666</v>
      </c>
      <c r="G50" s="37">
        <v>228.38333333333333</v>
      </c>
      <c r="H50" s="37">
        <v>242.88333333333333</v>
      </c>
      <c r="I50" s="37">
        <v>246.16666666666669</v>
      </c>
      <c r="J50" s="37">
        <v>250.13333333333333</v>
      </c>
      <c r="K50" s="28">
        <v>242.2</v>
      </c>
      <c r="L50" s="28">
        <v>234.95</v>
      </c>
      <c r="M50" s="28">
        <v>289.30777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746.1</v>
      </c>
      <c r="D51" s="37">
        <v>742.26666666666677</v>
      </c>
      <c r="E51" s="37">
        <v>730.68333333333351</v>
      </c>
      <c r="F51" s="37">
        <v>715.26666666666677</v>
      </c>
      <c r="G51" s="37">
        <v>703.68333333333351</v>
      </c>
      <c r="H51" s="37">
        <v>757.68333333333351</v>
      </c>
      <c r="I51" s="37">
        <v>769.26666666666677</v>
      </c>
      <c r="J51" s="37">
        <v>784.68333333333351</v>
      </c>
      <c r="K51" s="28">
        <v>753.85</v>
      </c>
      <c r="L51" s="28">
        <v>726.85</v>
      </c>
      <c r="M51" s="28">
        <v>21.571349999999999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56.55</v>
      </c>
      <c r="D52" s="37">
        <v>56.550000000000004</v>
      </c>
      <c r="E52" s="37">
        <v>56.000000000000007</v>
      </c>
      <c r="F52" s="37">
        <v>55.45</v>
      </c>
      <c r="G52" s="37">
        <v>54.900000000000006</v>
      </c>
      <c r="H52" s="37">
        <v>57.100000000000009</v>
      </c>
      <c r="I52" s="37">
        <v>57.650000000000006</v>
      </c>
      <c r="J52" s="37">
        <v>58.20000000000001</v>
      </c>
      <c r="K52" s="28">
        <v>57.1</v>
      </c>
      <c r="L52" s="28">
        <v>56</v>
      </c>
      <c r="M52" s="28">
        <v>193.06565000000001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384.55</v>
      </c>
      <c r="D53" s="37">
        <v>384.15000000000003</v>
      </c>
      <c r="E53" s="37">
        <v>381.50000000000006</v>
      </c>
      <c r="F53" s="37">
        <v>378.45000000000005</v>
      </c>
      <c r="G53" s="37">
        <v>375.80000000000007</v>
      </c>
      <c r="H53" s="37">
        <v>387.20000000000005</v>
      </c>
      <c r="I53" s="37">
        <v>389.85</v>
      </c>
      <c r="J53" s="37">
        <v>392.90000000000003</v>
      </c>
      <c r="K53" s="28">
        <v>386.8</v>
      </c>
      <c r="L53" s="28">
        <v>381.1</v>
      </c>
      <c r="M53" s="28">
        <v>41.902740000000001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762.1</v>
      </c>
      <c r="D54" s="37">
        <v>762.68333333333339</v>
      </c>
      <c r="E54" s="37">
        <v>757.01666666666677</v>
      </c>
      <c r="F54" s="37">
        <v>751.93333333333339</v>
      </c>
      <c r="G54" s="37">
        <v>746.26666666666677</v>
      </c>
      <c r="H54" s="37">
        <v>767.76666666666677</v>
      </c>
      <c r="I54" s="37">
        <v>773.43333333333328</v>
      </c>
      <c r="J54" s="37">
        <v>778.51666666666677</v>
      </c>
      <c r="K54" s="28">
        <v>768.35</v>
      </c>
      <c r="L54" s="28">
        <v>757.6</v>
      </c>
      <c r="M54" s="28">
        <v>55.83587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355</v>
      </c>
      <c r="D55" s="37">
        <v>355.26666666666665</v>
      </c>
      <c r="E55" s="37">
        <v>352.73333333333329</v>
      </c>
      <c r="F55" s="37">
        <v>350.46666666666664</v>
      </c>
      <c r="G55" s="37">
        <v>347.93333333333328</v>
      </c>
      <c r="H55" s="37">
        <v>357.5333333333333</v>
      </c>
      <c r="I55" s="37">
        <v>360.06666666666661</v>
      </c>
      <c r="J55" s="37">
        <v>362.33333333333331</v>
      </c>
      <c r="K55" s="28">
        <v>357.8</v>
      </c>
      <c r="L55" s="28">
        <v>353</v>
      </c>
      <c r="M55" s="28">
        <v>15.245329999999999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15036.5</v>
      </c>
      <c r="D56" s="37">
        <v>15005.966666666665</v>
      </c>
      <c r="E56" s="37">
        <v>14946.83333333333</v>
      </c>
      <c r="F56" s="37">
        <v>14857.166666666664</v>
      </c>
      <c r="G56" s="37">
        <v>14798.033333333329</v>
      </c>
      <c r="H56" s="37">
        <v>15095.633333333331</v>
      </c>
      <c r="I56" s="37">
        <v>15154.766666666666</v>
      </c>
      <c r="J56" s="37">
        <v>15244.433333333332</v>
      </c>
      <c r="K56" s="28">
        <v>15065.1</v>
      </c>
      <c r="L56" s="28">
        <v>14916.3</v>
      </c>
      <c r="M56" s="28">
        <v>0.17007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3347.9</v>
      </c>
      <c r="D57" s="37">
        <v>3329.7333333333336</v>
      </c>
      <c r="E57" s="37">
        <v>3305.166666666667</v>
      </c>
      <c r="F57" s="37">
        <v>3262.4333333333334</v>
      </c>
      <c r="G57" s="37">
        <v>3237.8666666666668</v>
      </c>
      <c r="H57" s="37">
        <v>3372.4666666666672</v>
      </c>
      <c r="I57" s="37">
        <v>3397.0333333333338</v>
      </c>
      <c r="J57" s="37">
        <v>3439.7666666666673</v>
      </c>
      <c r="K57" s="28">
        <v>3354.3</v>
      </c>
      <c r="L57" s="28">
        <v>3287</v>
      </c>
      <c r="M57" s="28">
        <v>1.6895199999999999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957.5</v>
      </c>
      <c r="D58" s="37">
        <v>959.69999999999993</v>
      </c>
      <c r="E58" s="37">
        <v>947.79999999999984</v>
      </c>
      <c r="F58" s="37">
        <v>938.09999999999991</v>
      </c>
      <c r="G58" s="37">
        <v>926.19999999999982</v>
      </c>
      <c r="H58" s="37">
        <v>969.39999999999986</v>
      </c>
      <c r="I58" s="37">
        <v>981.3</v>
      </c>
      <c r="J58" s="37">
        <v>990.99999999999989</v>
      </c>
      <c r="K58" s="28">
        <v>971.6</v>
      </c>
      <c r="L58" s="28">
        <v>950</v>
      </c>
      <c r="M58" s="28">
        <v>4.0808499999999999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248.35</v>
      </c>
      <c r="D59" s="37">
        <v>248.04999999999998</v>
      </c>
      <c r="E59" s="37">
        <v>246.29999999999995</v>
      </c>
      <c r="F59" s="37">
        <v>244.24999999999997</v>
      </c>
      <c r="G59" s="37">
        <v>242.49999999999994</v>
      </c>
      <c r="H59" s="37">
        <v>250.09999999999997</v>
      </c>
      <c r="I59" s="37">
        <v>251.85000000000002</v>
      </c>
      <c r="J59" s="37">
        <v>253.89999999999998</v>
      </c>
      <c r="K59" s="28">
        <v>249.8</v>
      </c>
      <c r="L59" s="28">
        <v>246</v>
      </c>
      <c r="M59" s="28">
        <v>72.074700000000007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105.7</v>
      </c>
      <c r="D60" s="37">
        <v>105.93333333333334</v>
      </c>
      <c r="E60" s="37">
        <v>105.06666666666668</v>
      </c>
      <c r="F60" s="37">
        <v>104.43333333333334</v>
      </c>
      <c r="G60" s="37">
        <v>103.56666666666668</v>
      </c>
      <c r="H60" s="37">
        <v>106.56666666666668</v>
      </c>
      <c r="I60" s="37">
        <v>107.43333333333335</v>
      </c>
      <c r="J60" s="37">
        <v>108.06666666666668</v>
      </c>
      <c r="K60" s="28">
        <v>106.8</v>
      </c>
      <c r="L60" s="28">
        <v>105.3</v>
      </c>
      <c r="M60" s="28">
        <v>12.45894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741.75</v>
      </c>
      <c r="D61" s="37">
        <v>733.5333333333333</v>
      </c>
      <c r="E61" s="37">
        <v>715.61666666666656</v>
      </c>
      <c r="F61" s="37">
        <v>689.48333333333323</v>
      </c>
      <c r="G61" s="37">
        <v>671.56666666666649</v>
      </c>
      <c r="H61" s="37">
        <v>759.66666666666663</v>
      </c>
      <c r="I61" s="37">
        <v>777.58333333333337</v>
      </c>
      <c r="J61" s="37">
        <v>803.7166666666667</v>
      </c>
      <c r="K61" s="28">
        <v>751.45</v>
      </c>
      <c r="L61" s="28">
        <v>707.4</v>
      </c>
      <c r="M61" s="28">
        <v>123.16063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1011.6</v>
      </c>
      <c r="D62" s="37">
        <v>1018.35</v>
      </c>
      <c r="E62" s="37">
        <v>998.25</v>
      </c>
      <c r="F62" s="37">
        <v>984.9</v>
      </c>
      <c r="G62" s="37">
        <v>964.8</v>
      </c>
      <c r="H62" s="37">
        <v>1031.7</v>
      </c>
      <c r="I62" s="37">
        <v>1051.8000000000002</v>
      </c>
      <c r="J62" s="37">
        <v>1065.1500000000001</v>
      </c>
      <c r="K62" s="28">
        <v>1038.45</v>
      </c>
      <c r="L62" s="28">
        <v>1005</v>
      </c>
      <c r="M62" s="28">
        <v>30.016819999999999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140.05000000000001</v>
      </c>
      <c r="D63" s="37">
        <v>140.33333333333334</v>
      </c>
      <c r="E63" s="37">
        <v>138.9666666666667</v>
      </c>
      <c r="F63" s="37">
        <v>137.88333333333335</v>
      </c>
      <c r="G63" s="37">
        <v>136.51666666666671</v>
      </c>
      <c r="H63" s="37">
        <v>141.41666666666669</v>
      </c>
      <c r="I63" s="37">
        <v>142.7833333333333</v>
      </c>
      <c r="J63" s="37">
        <v>143.86666666666667</v>
      </c>
      <c r="K63" s="28">
        <v>141.69999999999999</v>
      </c>
      <c r="L63" s="28">
        <v>139.25</v>
      </c>
      <c r="M63" s="28">
        <v>27.27571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194.55</v>
      </c>
      <c r="D64" s="37">
        <v>195.23333333333335</v>
      </c>
      <c r="E64" s="37">
        <v>191.66666666666669</v>
      </c>
      <c r="F64" s="37">
        <v>188.78333333333333</v>
      </c>
      <c r="G64" s="37">
        <v>185.21666666666667</v>
      </c>
      <c r="H64" s="37">
        <v>198.1166666666667</v>
      </c>
      <c r="I64" s="37">
        <v>201.68333333333337</v>
      </c>
      <c r="J64" s="37">
        <v>204.56666666666672</v>
      </c>
      <c r="K64" s="28">
        <v>198.8</v>
      </c>
      <c r="L64" s="28">
        <v>192.35</v>
      </c>
      <c r="M64" s="28">
        <v>201.51958999999999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4373.1499999999996</v>
      </c>
      <c r="D65" s="37">
        <v>4389.5</v>
      </c>
      <c r="E65" s="37">
        <v>4345.45</v>
      </c>
      <c r="F65" s="37">
        <v>4317.75</v>
      </c>
      <c r="G65" s="37">
        <v>4273.7</v>
      </c>
      <c r="H65" s="37">
        <v>4417.2</v>
      </c>
      <c r="I65" s="37">
        <v>4461.2499999999991</v>
      </c>
      <c r="J65" s="37">
        <v>4488.95</v>
      </c>
      <c r="K65" s="28">
        <v>4433.55</v>
      </c>
      <c r="L65" s="28">
        <v>4361.8</v>
      </c>
      <c r="M65" s="28">
        <v>1.8626499999999999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1564.65</v>
      </c>
      <c r="D66" s="37">
        <v>1571.8666666666668</v>
      </c>
      <c r="E66" s="37">
        <v>1553.7833333333335</v>
      </c>
      <c r="F66" s="37">
        <v>1542.9166666666667</v>
      </c>
      <c r="G66" s="37">
        <v>1524.8333333333335</v>
      </c>
      <c r="H66" s="37">
        <v>1582.7333333333336</v>
      </c>
      <c r="I66" s="37">
        <v>1600.8166666666666</v>
      </c>
      <c r="J66" s="37">
        <v>1611.6833333333336</v>
      </c>
      <c r="K66" s="28">
        <v>1589.95</v>
      </c>
      <c r="L66" s="28">
        <v>1561</v>
      </c>
      <c r="M66" s="28">
        <v>2.5966800000000001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703.3</v>
      </c>
      <c r="D67" s="37">
        <v>700.23333333333323</v>
      </c>
      <c r="E67" s="37">
        <v>692.41666666666652</v>
      </c>
      <c r="F67" s="37">
        <v>681.5333333333333</v>
      </c>
      <c r="G67" s="37">
        <v>673.71666666666658</v>
      </c>
      <c r="H67" s="37">
        <v>711.11666666666645</v>
      </c>
      <c r="I67" s="37">
        <v>718.93333333333328</v>
      </c>
      <c r="J67" s="37">
        <v>729.81666666666638</v>
      </c>
      <c r="K67" s="28">
        <v>708.05</v>
      </c>
      <c r="L67" s="28">
        <v>689.35</v>
      </c>
      <c r="M67" s="28">
        <v>20.682590000000001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833.2</v>
      </c>
      <c r="D68" s="37">
        <v>830.43333333333339</v>
      </c>
      <c r="E68" s="37">
        <v>812.86666666666679</v>
      </c>
      <c r="F68" s="37">
        <v>792.53333333333342</v>
      </c>
      <c r="G68" s="37">
        <v>774.96666666666681</v>
      </c>
      <c r="H68" s="37">
        <v>850.76666666666677</v>
      </c>
      <c r="I68" s="37">
        <v>868.33333333333337</v>
      </c>
      <c r="J68" s="37">
        <v>888.66666666666674</v>
      </c>
      <c r="K68" s="28">
        <v>848</v>
      </c>
      <c r="L68" s="28">
        <v>810.1</v>
      </c>
      <c r="M68" s="28">
        <v>5.4961099999999998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375.75</v>
      </c>
      <c r="D69" s="37">
        <v>376.81666666666666</v>
      </c>
      <c r="E69" s="37">
        <v>373.68333333333334</v>
      </c>
      <c r="F69" s="37">
        <v>371.61666666666667</v>
      </c>
      <c r="G69" s="37">
        <v>368.48333333333335</v>
      </c>
      <c r="H69" s="37">
        <v>378.88333333333333</v>
      </c>
      <c r="I69" s="37">
        <v>382.01666666666665</v>
      </c>
      <c r="J69" s="37">
        <v>384.08333333333331</v>
      </c>
      <c r="K69" s="28">
        <v>379.95</v>
      </c>
      <c r="L69" s="28">
        <v>374.75</v>
      </c>
      <c r="M69" s="28">
        <v>12.07518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1130.9000000000001</v>
      </c>
      <c r="D70" s="37">
        <v>1124.6833333333334</v>
      </c>
      <c r="E70" s="37">
        <v>1114.5166666666669</v>
      </c>
      <c r="F70" s="37">
        <v>1098.1333333333334</v>
      </c>
      <c r="G70" s="37">
        <v>1087.9666666666669</v>
      </c>
      <c r="H70" s="37">
        <v>1141.0666666666668</v>
      </c>
      <c r="I70" s="37">
        <v>1151.2333333333333</v>
      </c>
      <c r="J70" s="37">
        <v>1167.6166666666668</v>
      </c>
      <c r="K70" s="28">
        <v>1134.8499999999999</v>
      </c>
      <c r="L70" s="28">
        <v>1108.3</v>
      </c>
      <c r="M70" s="28">
        <v>4.8799200000000003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396.1</v>
      </c>
      <c r="D71" s="37">
        <v>398.7</v>
      </c>
      <c r="E71" s="37">
        <v>392.4</v>
      </c>
      <c r="F71" s="37">
        <v>388.7</v>
      </c>
      <c r="G71" s="37">
        <v>382.4</v>
      </c>
      <c r="H71" s="37">
        <v>402.4</v>
      </c>
      <c r="I71" s="37">
        <v>408.70000000000005</v>
      </c>
      <c r="J71" s="37">
        <v>412.4</v>
      </c>
      <c r="K71" s="28">
        <v>405</v>
      </c>
      <c r="L71" s="28">
        <v>395</v>
      </c>
      <c r="M71" s="28">
        <v>65.193569999999994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556.95000000000005</v>
      </c>
      <c r="D72" s="37">
        <v>555.05000000000007</v>
      </c>
      <c r="E72" s="37">
        <v>552.10000000000014</v>
      </c>
      <c r="F72" s="37">
        <v>547.25000000000011</v>
      </c>
      <c r="G72" s="37">
        <v>544.30000000000018</v>
      </c>
      <c r="H72" s="37">
        <v>559.90000000000009</v>
      </c>
      <c r="I72" s="37">
        <v>562.85000000000014</v>
      </c>
      <c r="J72" s="37">
        <v>567.70000000000005</v>
      </c>
      <c r="K72" s="28">
        <v>558</v>
      </c>
      <c r="L72" s="28">
        <v>550.20000000000005</v>
      </c>
      <c r="M72" s="28">
        <v>9.7462099999999996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1607.25</v>
      </c>
      <c r="D73" s="37">
        <v>1608.7666666666667</v>
      </c>
      <c r="E73" s="37">
        <v>1595.5333333333333</v>
      </c>
      <c r="F73" s="37">
        <v>1583.8166666666666</v>
      </c>
      <c r="G73" s="37">
        <v>1570.5833333333333</v>
      </c>
      <c r="H73" s="37">
        <v>1620.4833333333333</v>
      </c>
      <c r="I73" s="37">
        <v>1633.7166666666665</v>
      </c>
      <c r="J73" s="37">
        <v>1645.4333333333334</v>
      </c>
      <c r="K73" s="28">
        <v>1622</v>
      </c>
      <c r="L73" s="28">
        <v>1597.05</v>
      </c>
      <c r="M73" s="28">
        <v>1.22637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2361.8000000000002</v>
      </c>
      <c r="D74" s="37">
        <v>2363.1</v>
      </c>
      <c r="E74" s="37">
        <v>2335.1999999999998</v>
      </c>
      <c r="F74" s="37">
        <v>2308.6</v>
      </c>
      <c r="G74" s="37">
        <v>2280.6999999999998</v>
      </c>
      <c r="H74" s="37">
        <v>2389.6999999999998</v>
      </c>
      <c r="I74" s="37">
        <v>2417.6000000000004</v>
      </c>
      <c r="J74" s="37">
        <v>2444.1999999999998</v>
      </c>
      <c r="K74" s="28">
        <v>2391</v>
      </c>
      <c r="L74" s="28">
        <v>2336.5</v>
      </c>
      <c r="M74" s="28">
        <v>6.93818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67.45</v>
      </c>
      <c r="D75" s="37">
        <v>67.25</v>
      </c>
      <c r="E75" s="37">
        <v>65.150000000000006</v>
      </c>
      <c r="F75" s="37">
        <v>62.850000000000009</v>
      </c>
      <c r="G75" s="37">
        <v>60.750000000000014</v>
      </c>
      <c r="H75" s="37">
        <v>69.55</v>
      </c>
      <c r="I75" s="37">
        <v>71.649999999999991</v>
      </c>
      <c r="J75" s="37">
        <v>73.949999999999989</v>
      </c>
      <c r="K75" s="28">
        <v>69.349999999999994</v>
      </c>
      <c r="L75" s="28">
        <v>64.95</v>
      </c>
      <c r="M75" s="28">
        <v>31.832909999999998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4505.95</v>
      </c>
      <c r="D76" s="37">
        <v>4482.0166666666664</v>
      </c>
      <c r="E76" s="37">
        <v>4435.9333333333325</v>
      </c>
      <c r="F76" s="37">
        <v>4365.9166666666661</v>
      </c>
      <c r="G76" s="37">
        <v>4319.8333333333321</v>
      </c>
      <c r="H76" s="37">
        <v>4552.0333333333328</v>
      </c>
      <c r="I76" s="37">
        <v>4598.1166666666668</v>
      </c>
      <c r="J76" s="37">
        <v>4668.1333333333332</v>
      </c>
      <c r="K76" s="28">
        <v>4528.1000000000004</v>
      </c>
      <c r="L76" s="28">
        <v>4412</v>
      </c>
      <c r="M76" s="28">
        <v>2.4160900000000001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4475.75</v>
      </c>
      <c r="D77" s="37">
        <v>4496.916666666667</v>
      </c>
      <c r="E77" s="37">
        <v>4438.8333333333339</v>
      </c>
      <c r="F77" s="37">
        <v>4401.916666666667</v>
      </c>
      <c r="G77" s="37">
        <v>4343.8333333333339</v>
      </c>
      <c r="H77" s="37">
        <v>4533.8333333333339</v>
      </c>
      <c r="I77" s="37">
        <v>4591.9166666666679</v>
      </c>
      <c r="J77" s="37">
        <v>4628.8333333333339</v>
      </c>
      <c r="K77" s="28">
        <v>4555</v>
      </c>
      <c r="L77" s="28">
        <v>4460</v>
      </c>
      <c r="M77" s="28">
        <v>1.86775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2803.75</v>
      </c>
      <c r="D78" s="37">
        <v>2819.9333333333329</v>
      </c>
      <c r="E78" s="37">
        <v>2761.3166666666657</v>
      </c>
      <c r="F78" s="37">
        <v>2718.8833333333328</v>
      </c>
      <c r="G78" s="37">
        <v>2660.2666666666655</v>
      </c>
      <c r="H78" s="37">
        <v>2862.3666666666659</v>
      </c>
      <c r="I78" s="37">
        <v>2920.9833333333336</v>
      </c>
      <c r="J78" s="37">
        <v>2963.4166666666661</v>
      </c>
      <c r="K78" s="28">
        <v>2878.55</v>
      </c>
      <c r="L78" s="28">
        <v>2777.5</v>
      </c>
      <c r="M78" s="28">
        <v>2.7250200000000002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4430.3500000000004</v>
      </c>
      <c r="D79" s="37">
        <v>4411.6166666666668</v>
      </c>
      <c r="E79" s="37">
        <v>4345.5833333333339</v>
      </c>
      <c r="F79" s="37">
        <v>4260.8166666666675</v>
      </c>
      <c r="G79" s="37">
        <v>4194.7833333333347</v>
      </c>
      <c r="H79" s="37">
        <v>4496.3833333333332</v>
      </c>
      <c r="I79" s="37">
        <v>4562.4166666666661</v>
      </c>
      <c r="J79" s="37">
        <v>4647.1833333333325</v>
      </c>
      <c r="K79" s="28">
        <v>4477.6499999999996</v>
      </c>
      <c r="L79" s="28">
        <v>4326.8500000000004</v>
      </c>
      <c r="M79" s="28">
        <v>6.7177499999999997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2555.1999999999998</v>
      </c>
      <c r="D80" s="37">
        <v>2548.2166666666667</v>
      </c>
      <c r="E80" s="37">
        <v>2522.5833333333335</v>
      </c>
      <c r="F80" s="37">
        <v>2489.9666666666667</v>
      </c>
      <c r="G80" s="37">
        <v>2464.3333333333335</v>
      </c>
      <c r="H80" s="37">
        <v>2580.8333333333335</v>
      </c>
      <c r="I80" s="37">
        <v>2606.4666666666667</v>
      </c>
      <c r="J80" s="37">
        <v>2639.0833333333335</v>
      </c>
      <c r="K80" s="28">
        <v>2573.85</v>
      </c>
      <c r="L80" s="28">
        <v>2515.6</v>
      </c>
      <c r="M80" s="28">
        <v>8.0070700000000006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462.55</v>
      </c>
      <c r="D81" s="37">
        <v>460.84999999999997</v>
      </c>
      <c r="E81" s="37">
        <v>456.74999999999994</v>
      </c>
      <c r="F81" s="37">
        <v>450.95</v>
      </c>
      <c r="G81" s="37">
        <v>446.84999999999997</v>
      </c>
      <c r="H81" s="37">
        <v>466.64999999999992</v>
      </c>
      <c r="I81" s="37">
        <v>470.74999999999994</v>
      </c>
      <c r="J81" s="37">
        <v>476.5499999999999</v>
      </c>
      <c r="K81" s="28">
        <v>464.95</v>
      </c>
      <c r="L81" s="28">
        <v>455.05</v>
      </c>
      <c r="M81" s="28">
        <v>2.45478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1207.1500000000001</v>
      </c>
      <c r="D82" s="37">
        <v>1196.7666666666667</v>
      </c>
      <c r="E82" s="37">
        <v>1172.8833333333332</v>
      </c>
      <c r="F82" s="37">
        <v>1138.6166666666666</v>
      </c>
      <c r="G82" s="37">
        <v>1114.7333333333331</v>
      </c>
      <c r="H82" s="37">
        <v>1231.0333333333333</v>
      </c>
      <c r="I82" s="37">
        <v>1254.916666666667</v>
      </c>
      <c r="J82" s="37">
        <v>1289.1833333333334</v>
      </c>
      <c r="K82" s="28">
        <v>1220.6500000000001</v>
      </c>
      <c r="L82" s="28">
        <v>1162.5</v>
      </c>
      <c r="M82" s="28">
        <v>2.17781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1610.2</v>
      </c>
      <c r="D83" s="37">
        <v>1616</v>
      </c>
      <c r="E83" s="37">
        <v>1592</v>
      </c>
      <c r="F83" s="37">
        <v>1573.8</v>
      </c>
      <c r="G83" s="37">
        <v>1549.8</v>
      </c>
      <c r="H83" s="37">
        <v>1634.2</v>
      </c>
      <c r="I83" s="37">
        <v>1658.2</v>
      </c>
      <c r="J83" s="37">
        <v>1676.4</v>
      </c>
      <c r="K83" s="28">
        <v>1640</v>
      </c>
      <c r="L83" s="28">
        <v>1597.8</v>
      </c>
      <c r="M83" s="28">
        <v>24.552790000000002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162.05000000000001</v>
      </c>
      <c r="D84" s="37">
        <v>161.73333333333335</v>
      </c>
      <c r="E84" s="37">
        <v>160.66666666666669</v>
      </c>
      <c r="F84" s="37">
        <v>159.28333333333333</v>
      </c>
      <c r="G84" s="37">
        <v>158.21666666666667</v>
      </c>
      <c r="H84" s="37">
        <v>163.1166666666667</v>
      </c>
      <c r="I84" s="37">
        <v>164.18333333333337</v>
      </c>
      <c r="J84" s="37">
        <v>165.56666666666672</v>
      </c>
      <c r="K84" s="28">
        <v>162.80000000000001</v>
      </c>
      <c r="L84" s="28">
        <v>160.35</v>
      </c>
      <c r="M84" s="28">
        <v>20.852650000000001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100.2</v>
      </c>
      <c r="D85" s="37">
        <v>100.03333333333335</v>
      </c>
      <c r="E85" s="37">
        <v>99.166666666666686</v>
      </c>
      <c r="F85" s="37">
        <v>98.13333333333334</v>
      </c>
      <c r="G85" s="37">
        <v>97.26666666666668</v>
      </c>
      <c r="H85" s="37">
        <v>101.06666666666669</v>
      </c>
      <c r="I85" s="37">
        <v>101.93333333333334</v>
      </c>
      <c r="J85" s="37">
        <v>102.9666666666667</v>
      </c>
      <c r="K85" s="28">
        <v>100.9</v>
      </c>
      <c r="L85" s="28">
        <v>99</v>
      </c>
      <c r="M85" s="28">
        <v>151.20901000000001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271.89999999999998</v>
      </c>
      <c r="D86" s="37">
        <v>271</v>
      </c>
      <c r="E86" s="37">
        <v>268.2</v>
      </c>
      <c r="F86" s="37">
        <v>264.5</v>
      </c>
      <c r="G86" s="37">
        <v>261.7</v>
      </c>
      <c r="H86" s="37">
        <v>274.7</v>
      </c>
      <c r="I86" s="37">
        <v>277.49999999999994</v>
      </c>
      <c r="J86" s="37">
        <v>281.2</v>
      </c>
      <c r="K86" s="28">
        <v>273.8</v>
      </c>
      <c r="L86" s="28">
        <v>267.3</v>
      </c>
      <c r="M86" s="28">
        <v>10.742559999999999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162.15</v>
      </c>
      <c r="D87" s="37">
        <v>161.68333333333331</v>
      </c>
      <c r="E87" s="37">
        <v>160.61666666666662</v>
      </c>
      <c r="F87" s="37">
        <v>159.08333333333331</v>
      </c>
      <c r="G87" s="37">
        <v>158.01666666666662</v>
      </c>
      <c r="H87" s="37">
        <v>163.21666666666661</v>
      </c>
      <c r="I87" s="37">
        <v>164.28333333333327</v>
      </c>
      <c r="J87" s="37">
        <v>165.81666666666661</v>
      </c>
      <c r="K87" s="28">
        <v>162.75</v>
      </c>
      <c r="L87" s="28">
        <v>160.15</v>
      </c>
      <c r="M87" s="28">
        <v>72.23912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40.5</v>
      </c>
      <c r="D88" s="37">
        <v>40.333333333333336</v>
      </c>
      <c r="E88" s="37">
        <v>39.81666666666667</v>
      </c>
      <c r="F88" s="37">
        <v>39.133333333333333</v>
      </c>
      <c r="G88" s="37">
        <v>38.616666666666667</v>
      </c>
      <c r="H88" s="37">
        <v>41.016666666666673</v>
      </c>
      <c r="I88" s="37">
        <v>41.533333333333339</v>
      </c>
      <c r="J88" s="37">
        <v>42.216666666666676</v>
      </c>
      <c r="K88" s="28">
        <v>40.85</v>
      </c>
      <c r="L88" s="28">
        <v>39.65</v>
      </c>
      <c r="M88" s="28">
        <v>114.80007000000001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3266</v>
      </c>
      <c r="D89" s="37">
        <v>3280.2166666666667</v>
      </c>
      <c r="E89" s="37">
        <v>3241.4333333333334</v>
      </c>
      <c r="F89" s="37">
        <v>3216.8666666666668</v>
      </c>
      <c r="G89" s="37">
        <v>3178.0833333333335</v>
      </c>
      <c r="H89" s="37">
        <v>3304.7833333333333</v>
      </c>
      <c r="I89" s="37">
        <v>3343.5666666666671</v>
      </c>
      <c r="J89" s="37">
        <v>3368.1333333333332</v>
      </c>
      <c r="K89" s="28">
        <v>3319</v>
      </c>
      <c r="L89" s="28">
        <v>3255.65</v>
      </c>
      <c r="M89" s="28">
        <v>0.64256999999999997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479.15</v>
      </c>
      <c r="D90" s="37">
        <v>478.46666666666664</v>
      </c>
      <c r="E90" s="37">
        <v>474.73333333333329</v>
      </c>
      <c r="F90" s="37">
        <v>470.31666666666666</v>
      </c>
      <c r="G90" s="37">
        <v>466.58333333333331</v>
      </c>
      <c r="H90" s="37">
        <v>482.88333333333327</v>
      </c>
      <c r="I90" s="37">
        <v>486.61666666666662</v>
      </c>
      <c r="J90" s="37">
        <v>491.03333333333325</v>
      </c>
      <c r="K90" s="28">
        <v>482.2</v>
      </c>
      <c r="L90" s="28">
        <v>474.05</v>
      </c>
      <c r="M90" s="28">
        <v>4.1128400000000003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811.65</v>
      </c>
      <c r="D91" s="37">
        <v>811.95000000000016</v>
      </c>
      <c r="E91" s="37">
        <v>791.15000000000032</v>
      </c>
      <c r="F91" s="37">
        <v>770.6500000000002</v>
      </c>
      <c r="G91" s="37">
        <v>749.85000000000036</v>
      </c>
      <c r="H91" s="37">
        <v>832.45000000000027</v>
      </c>
      <c r="I91" s="37">
        <v>853.25000000000023</v>
      </c>
      <c r="J91" s="37">
        <v>873.75000000000023</v>
      </c>
      <c r="K91" s="28">
        <v>832.75</v>
      </c>
      <c r="L91" s="28">
        <v>791.45</v>
      </c>
      <c r="M91" s="28">
        <v>62.650300000000001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488.15</v>
      </c>
      <c r="D92" s="37">
        <v>490.14999999999992</v>
      </c>
      <c r="E92" s="37">
        <v>482.89999999999986</v>
      </c>
      <c r="F92" s="37">
        <v>477.64999999999992</v>
      </c>
      <c r="G92" s="37">
        <v>470.39999999999986</v>
      </c>
      <c r="H92" s="37">
        <v>495.39999999999986</v>
      </c>
      <c r="I92" s="37">
        <v>502.65</v>
      </c>
      <c r="J92" s="37">
        <v>507.89999999999986</v>
      </c>
      <c r="K92" s="28">
        <v>497.4</v>
      </c>
      <c r="L92" s="28">
        <v>484.9</v>
      </c>
      <c r="M92" s="28">
        <v>3.12941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1665.25</v>
      </c>
      <c r="D93" s="37">
        <v>1668.6833333333334</v>
      </c>
      <c r="E93" s="37">
        <v>1654.8666666666668</v>
      </c>
      <c r="F93" s="37">
        <v>1644.4833333333333</v>
      </c>
      <c r="G93" s="37">
        <v>1630.6666666666667</v>
      </c>
      <c r="H93" s="37">
        <v>1679.0666666666668</v>
      </c>
      <c r="I93" s="37">
        <v>1692.8833333333334</v>
      </c>
      <c r="J93" s="37">
        <v>1703.2666666666669</v>
      </c>
      <c r="K93" s="28">
        <v>1682.5</v>
      </c>
      <c r="L93" s="28">
        <v>1658.3</v>
      </c>
      <c r="M93" s="28">
        <v>3.77738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1771.25</v>
      </c>
      <c r="D94" s="37">
        <v>1744.3500000000001</v>
      </c>
      <c r="E94" s="37">
        <v>1702.9000000000003</v>
      </c>
      <c r="F94" s="37">
        <v>1634.5500000000002</v>
      </c>
      <c r="G94" s="37">
        <v>1593.1000000000004</v>
      </c>
      <c r="H94" s="37">
        <v>1812.7000000000003</v>
      </c>
      <c r="I94" s="37">
        <v>1854.15</v>
      </c>
      <c r="J94" s="37">
        <v>1922.5000000000002</v>
      </c>
      <c r="K94" s="28">
        <v>1785.8</v>
      </c>
      <c r="L94" s="28">
        <v>1676</v>
      </c>
      <c r="M94" s="28">
        <v>24.980830000000001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528.45000000000005</v>
      </c>
      <c r="D95" s="37">
        <v>526.4</v>
      </c>
      <c r="E95" s="37">
        <v>520.5</v>
      </c>
      <c r="F95" s="37">
        <v>512.55000000000007</v>
      </c>
      <c r="G95" s="37">
        <v>506.65000000000009</v>
      </c>
      <c r="H95" s="37">
        <v>534.34999999999991</v>
      </c>
      <c r="I95" s="37">
        <v>540.24999999999977</v>
      </c>
      <c r="J95" s="37">
        <v>548.19999999999982</v>
      </c>
      <c r="K95" s="28">
        <v>532.29999999999995</v>
      </c>
      <c r="L95" s="28">
        <v>518.45000000000005</v>
      </c>
      <c r="M95" s="28">
        <v>20.73255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283.95</v>
      </c>
      <c r="D96" s="37">
        <v>284.14999999999998</v>
      </c>
      <c r="E96" s="37">
        <v>280.64999999999998</v>
      </c>
      <c r="F96" s="37">
        <v>277.35000000000002</v>
      </c>
      <c r="G96" s="37">
        <v>273.85000000000002</v>
      </c>
      <c r="H96" s="37">
        <v>287.44999999999993</v>
      </c>
      <c r="I96" s="37">
        <v>290.94999999999993</v>
      </c>
      <c r="J96" s="37">
        <v>294.24999999999989</v>
      </c>
      <c r="K96" s="28">
        <v>287.64999999999998</v>
      </c>
      <c r="L96" s="28">
        <v>280.85000000000002</v>
      </c>
      <c r="M96" s="28">
        <v>13.269869999999999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1165.3499999999999</v>
      </c>
      <c r="D97" s="37">
        <v>1169.3</v>
      </c>
      <c r="E97" s="37">
        <v>1158.5999999999999</v>
      </c>
      <c r="F97" s="37">
        <v>1151.8499999999999</v>
      </c>
      <c r="G97" s="37">
        <v>1141.1499999999999</v>
      </c>
      <c r="H97" s="37">
        <v>1176.05</v>
      </c>
      <c r="I97" s="37">
        <v>1186.7500000000002</v>
      </c>
      <c r="J97" s="37">
        <v>1193.5</v>
      </c>
      <c r="K97" s="28">
        <v>1180</v>
      </c>
      <c r="L97" s="28">
        <v>1162.55</v>
      </c>
      <c r="M97" s="28">
        <v>26.56091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2272.6</v>
      </c>
      <c r="D98" s="37">
        <v>2283.7000000000003</v>
      </c>
      <c r="E98" s="37">
        <v>2246.9000000000005</v>
      </c>
      <c r="F98" s="37">
        <v>2221.2000000000003</v>
      </c>
      <c r="G98" s="37">
        <v>2184.4000000000005</v>
      </c>
      <c r="H98" s="37">
        <v>2309.4000000000005</v>
      </c>
      <c r="I98" s="37">
        <v>2346.2000000000007</v>
      </c>
      <c r="J98" s="37">
        <v>2371.9000000000005</v>
      </c>
      <c r="K98" s="28">
        <v>2320.5</v>
      </c>
      <c r="L98" s="28">
        <v>2258</v>
      </c>
      <c r="M98" s="28">
        <v>2.4388100000000001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1514.65</v>
      </c>
      <c r="D99" s="37">
        <v>1512.5666666666666</v>
      </c>
      <c r="E99" s="37">
        <v>1499.3833333333332</v>
      </c>
      <c r="F99" s="37">
        <v>1484.1166666666666</v>
      </c>
      <c r="G99" s="37">
        <v>1470.9333333333332</v>
      </c>
      <c r="H99" s="37">
        <v>1527.8333333333333</v>
      </c>
      <c r="I99" s="37">
        <v>1541.0166666666667</v>
      </c>
      <c r="J99" s="37">
        <v>1556.2833333333333</v>
      </c>
      <c r="K99" s="28">
        <v>1525.75</v>
      </c>
      <c r="L99" s="28">
        <v>1497.3</v>
      </c>
      <c r="M99" s="28">
        <v>206.28161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564.79999999999995</v>
      </c>
      <c r="D100" s="37">
        <v>561.81666666666672</v>
      </c>
      <c r="E100" s="37">
        <v>556.78333333333342</v>
      </c>
      <c r="F100" s="37">
        <v>548.76666666666665</v>
      </c>
      <c r="G100" s="37">
        <v>543.73333333333335</v>
      </c>
      <c r="H100" s="37">
        <v>569.83333333333348</v>
      </c>
      <c r="I100" s="37">
        <v>574.86666666666679</v>
      </c>
      <c r="J100" s="37">
        <v>582.88333333333355</v>
      </c>
      <c r="K100" s="28">
        <v>566.85</v>
      </c>
      <c r="L100" s="28">
        <v>553.79999999999995</v>
      </c>
      <c r="M100" s="28">
        <v>32.3292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1267.95</v>
      </c>
      <c r="D101" s="37">
        <v>1266.3500000000001</v>
      </c>
      <c r="E101" s="37">
        <v>1253.8500000000004</v>
      </c>
      <c r="F101" s="37">
        <v>1239.7500000000002</v>
      </c>
      <c r="G101" s="37">
        <v>1227.2500000000005</v>
      </c>
      <c r="H101" s="37">
        <v>1280.4500000000003</v>
      </c>
      <c r="I101" s="37">
        <v>1292.9499999999998</v>
      </c>
      <c r="J101" s="37">
        <v>1307.0500000000002</v>
      </c>
      <c r="K101" s="28">
        <v>1278.8499999999999</v>
      </c>
      <c r="L101" s="28">
        <v>1252.25</v>
      </c>
      <c r="M101" s="28">
        <v>7.41622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2362.4499999999998</v>
      </c>
      <c r="D102" s="37">
        <v>2357.6666666666665</v>
      </c>
      <c r="E102" s="37">
        <v>2335.333333333333</v>
      </c>
      <c r="F102" s="37">
        <v>2308.2166666666667</v>
      </c>
      <c r="G102" s="37">
        <v>2285.8833333333332</v>
      </c>
      <c r="H102" s="37">
        <v>2384.7833333333328</v>
      </c>
      <c r="I102" s="37">
        <v>2407.1166666666659</v>
      </c>
      <c r="J102" s="37">
        <v>2434.2333333333327</v>
      </c>
      <c r="K102" s="28">
        <v>2380</v>
      </c>
      <c r="L102" s="28">
        <v>2330.5500000000002</v>
      </c>
      <c r="M102" s="28">
        <v>6.9494600000000002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581.75</v>
      </c>
      <c r="D103" s="37">
        <v>581.5333333333333</v>
      </c>
      <c r="E103" s="37">
        <v>578.51666666666665</v>
      </c>
      <c r="F103" s="37">
        <v>575.2833333333333</v>
      </c>
      <c r="G103" s="37">
        <v>572.26666666666665</v>
      </c>
      <c r="H103" s="37">
        <v>584.76666666666665</v>
      </c>
      <c r="I103" s="37">
        <v>587.7833333333333</v>
      </c>
      <c r="J103" s="37">
        <v>591.01666666666665</v>
      </c>
      <c r="K103" s="28">
        <v>584.54999999999995</v>
      </c>
      <c r="L103" s="28">
        <v>578.29999999999995</v>
      </c>
      <c r="M103" s="28">
        <v>71.575760000000002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1620.2</v>
      </c>
      <c r="D104" s="37">
        <v>1612.5833333333333</v>
      </c>
      <c r="E104" s="37">
        <v>1593.1666666666665</v>
      </c>
      <c r="F104" s="37">
        <v>1566.1333333333332</v>
      </c>
      <c r="G104" s="37">
        <v>1546.7166666666665</v>
      </c>
      <c r="H104" s="37">
        <v>1639.6166666666666</v>
      </c>
      <c r="I104" s="37">
        <v>1659.0333333333331</v>
      </c>
      <c r="J104" s="37">
        <v>1686.0666666666666</v>
      </c>
      <c r="K104" s="28">
        <v>1632</v>
      </c>
      <c r="L104" s="28">
        <v>1585.55</v>
      </c>
      <c r="M104" s="28">
        <v>20.052759999999999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122.6</v>
      </c>
      <c r="D105" s="37">
        <v>122.73333333333333</v>
      </c>
      <c r="E105" s="37">
        <v>121.66666666666667</v>
      </c>
      <c r="F105" s="37">
        <v>120.73333333333333</v>
      </c>
      <c r="G105" s="37">
        <v>119.66666666666667</v>
      </c>
      <c r="H105" s="37">
        <v>123.66666666666667</v>
      </c>
      <c r="I105" s="37">
        <v>124.73333333333333</v>
      </c>
      <c r="J105" s="37">
        <v>125.66666666666667</v>
      </c>
      <c r="K105" s="28">
        <v>123.8</v>
      </c>
      <c r="L105" s="28">
        <v>121.8</v>
      </c>
      <c r="M105" s="28">
        <v>37.612279999999998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296.39999999999998</v>
      </c>
      <c r="D106" s="37">
        <v>294.05</v>
      </c>
      <c r="E106" s="37">
        <v>290.60000000000002</v>
      </c>
      <c r="F106" s="37">
        <v>284.8</v>
      </c>
      <c r="G106" s="37">
        <v>281.35000000000002</v>
      </c>
      <c r="H106" s="37">
        <v>299.85000000000002</v>
      </c>
      <c r="I106" s="37">
        <v>303.29999999999995</v>
      </c>
      <c r="J106" s="37">
        <v>309.10000000000002</v>
      </c>
      <c r="K106" s="28">
        <v>297.5</v>
      </c>
      <c r="L106" s="28">
        <v>288.25</v>
      </c>
      <c r="M106" s="28">
        <v>58.100819999999999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2183.0500000000002</v>
      </c>
      <c r="D107" s="37">
        <v>2180.0166666666669</v>
      </c>
      <c r="E107" s="37">
        <v>2166.5333333333338</v>
      </c>
      <c r="F107" s="37">
        <v>2150.0166666666669</v>
      </c>
      <c r="G107" s="37">
        <v>2136.5333333333338</v>
      </c>
      <c r="H107" s="37">
        <v>2196.5333333333338</v>
      </c>
      <c r="I107" s="37">
        <v>2210.0166666666664</v>
      </c>
      <c r="J107" s="37">
        <v>2226.5333333333338</v>
      </c>
      <c r="K107" s="28">
        <v>2193.5</v>
      </c>
      <c r="L107" s="28">
        <v>2163.5</v>
      </c>
      <c r="M107" s="28">
        <v>16.934619999999999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338.75</v>
      </c>
      <c r="D108" s="37">
        <v>337.7833333333333</v>
      </c>
      <c r="E108" s="37">
        <v>334.76666666666659</v>
      </c>
      <c r="F108" s="37">
        <v>330.7833333333333</v>
      </c>
      <c r="G108" s="37">
        <v>327.76666666666659</v>
      </c>
      <c r="H108" s="37">
        <v>341.76666666666659</v>
      </c>
      <c r="I108" s="37">
        <v>344.78333333333325</v>
      </c>
      <c r="J108" s="37">
        <v>348.76666666666659</v>
      </c>
      <c r="K108" s="28">
        <v>340.8</v>
      </c>
      <c r="L108" s="28">
        <v>333.8</v>
      </c>
      <c r="M108" s="28">
        <v>8.9012899999999995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2458.25</v>
      </c>
      <c r="D109" s="37">
        <v>2458.6166666666668</v>
      </c>
      <c r="E109" s="37">
        <v>2427.2333333333336</v>
      </c>
      <c r="F109" s="37">
        <v>2396.2166666666667</v>
      </c>
      <c r="G109" s="37">
        <v>2364.8333333333335</v>
      </c>
      <c r="H109" s="37">
        <v>2489.6333333333337</v>
      </c>
      <c r="I109" s="37">
        <v>2521.0166666666669</v>
      </c>
      <c r="J109" s="37">
        <v>2552.0333333333338</v>
      </c>
      <c r="K109" s="28">
        <v>2490</v>
      </c>
      <c r="L109" s="28">
        <v>2427.6</v>
      </c>
      <c r="M109" s="28">
        <v>95.683030000000002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754.3</v>
      </c>
      <c r="D110" s="37">
        <v>751.30000000000007</v>
      </c>
      <c r="E110" s="37">
        <v>746.60000000000014</v>
      </c>
      <c r="F110" s="37">
        <v>738.90000000000009</v>
      </c>
      <c r="G110" s="37">
        <v>734.20000000000016</v>
      </c>
      <c r="H110" s="37">
        <v>759.00000000000011</v>
      </c>
      <c r="I110" s="37">
        <v>763.70000000000016</v>
      </c>
      <c r="J110" s="37">
        <v>771.40000000000009</v>
      </c>
      <c r="K110" s="28">
        <v>756</v>
      </c>
      <c r="L110" s="28">
        <v>743.6</v>
      </c>
      <c r="M110" s="28">
        <v>154.80705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1380.2</v>
      </c>
      <c r="D111" s="37">
        <v>1384.9333333333332</v>
      </c>
      <c r="E111" s="37">
        <v>1365.8666666666663</v>
      </c>
      <c r="F111" s="37">
        <v>1351.5333333333331</v>
      </c>
      <c r="G111" s="37">
        <v>1332.4666666666662</v>
      </c>
      <c r="H111" s="37">
        <v>1399.2666666666664</v>
      </c>
      <c r="I111" s="37">
        <v>1418.3333333333335</v>
      </c>
      <c r="J111" s="37">
        <v>1432.6666666666665</v>
      </c>
      <c r="K111" s="28">
        <v>1404</v>
      </c>
      <c r="L111" s="28">
        <v>1370.6</v>
      </c>
      <c r="M111" s="28">
        <v>3.12378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533.79999999999995</v>
      </c>
      <c r="D112" s="37">
        <v>531</v>
      </c>
      <c r="E112" s="37">
        <v>525.9</v>
      </c>
      <c r="F112" s="37">
        <v>518</v>
      </c>
      <c r="G112" s="37">
        <v>512.9</v>
      </c>
      <c r="H112" s="37">
        <v>538.9</v>
      </c>
      <c r="I112" s="37">
        <v>543.99999999999989</v>
      </c>
      <c r="J112" s="37">
        <v>551.9</v>
      </c>
      <c r="K112" s="28">
        <v>536.1</v>
      </c>
      <c r="L112" s="28">
        <v>523.1</v>
      </c>
      <c r="M112" s="28">
        <v>13.73146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626.85</v>
      </c>
      <c r="D113" s="37">
        <v>629.18333333333339</v>
      </c>
      <c r="E113" s="37">
        <v>622.41666666666674</v>
      </c>
      <c r="F113" s="37">
        <v>617.98333333333335</v>
      </c>
      <c r="G113" s="37">
        <v>611.2166666666667</v>
      </c>
      <c r="H113" s="37">
        <v>633.61666666666679</v>
      </c>
      <c r="I113" s="37">
        <v>640.38333333333344</v>
      </c>
      <c r="J113" s="37">
        <v>644.81666666666683</v>
      </c>
      <c r="K113" s="28">
        <v>635.95000000000005</v>
      </c>
      <c r="L113" s="28">
        <v>624.75</v>
      </c>
      <c r="M113" s="28">
        <v>7.84457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41.9</v>
      </c>
      <c r="D114" s="37">
        <v>42.016666666666673</v>
      </c>
      <c r="E114" s="37">
        <v>41.283333333333346</v>
      </c>
      <c r="F114" s="37">
        <v>40.666666666666671</v>
      </c>
      <c r="G114" s="37">
        <v>39.933333333333344</v>
      </c>
      <c r="H114" s="37">
        <v>42.633333333333347</v>
      </c>
      <c r="I114" s="37">
        <v>43.366666666666681</v>
      </c>
      <c r="J114" s="37">
        <v>43.983333333333348</v>
      </c>
      <c r="K114" s="28">
        <v>42.75</v>
      </c>
      <c r="L114" s="28">
        <v>41.4</v>
      </c>
      <c r="M114" s="28">
        <v>341.30747000000002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267.8</v>
      </c>
      <c r="D115" s="37">
        <v>264.2166666666667</v>
      </c>
      <c r="E115" s="37">
        <v>259.58333333333337</v>
      </c>
      <c r="F115" s="37">
        <v>251.36666666666667</v>
      </c>
      <c r="G115" s="37">
        <v>246.73333333333335</v>
      </c>
      <c r="H115" s="37">
        <v>272.43333333333339</v>
      </c>
      <c r="I115" s="37">
        <v>277.06666666666672</v>
      </c>
      <c r="J115" s="37">
        <v>285.28333333333342</v>
      </c>
      <c r="K115" s="28">
        <v>268.85000000000002</v>
      </c>
      <c r="L115" s="28">
        <v>256</v>
      </c>
      <c r="M115" s="28">
        <v>378.26799999999997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4924.5</v>
      </c>
      <c r="D116" s="37">
        <v>4917.833333333333</v>
      </c>
      <c r="E116" s="37">
        <v>4871.8666666666659</v>
      </c>
      <c r="F116" s="37">
        <v>4819.2333333333327</v>
      </c>
      <c r="G116" s="37">
        <v>4773.2666666666655</v>
      </c>
      <c r="H116" s="37">
        <v>4970.4666666666662</v>
      </c>
      <c r="I116" s="37">
        <v>5016.4333333333334</v>
      </c>
      <c r="J116" s="37">
        <v>5069.0666666666666</v>
      </c>
      <c r="K116" s="28">
        <v>4963.8</v>
      </c>
      <c r="L116" s="28">
        <v>4865.2</v>
      </c>
      <c r="M116" s="28">
        <v>0.99556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170.15</v>
      </c>
      <c r="D117" s="37">
        <v>170.15</v>
      </c>
      <c r="E117" s="37">
        <v>168.5</v>
      </c>
      <c r="F117" s="37">
        <v>166.85</v>
      </c>
      <c r="G117" s="37">
        <v>165.2</v>
      </c>
      <c r="H117" s="37">
        <v>171.8</v>
      </c>
      <c r="I117" s="37">
        <v>173.45000000000005</v>
      </c>
      <c r="J117" s="37">
        <v>175.10000000000002</v>
      </c>
      <c r="K117" s="28">
        <v>171.8</v>
      </c>
      <c r="L117" s="28">
        <v>168.5</v>
      </c>
      <c r="M117" s="28">
        <v>19.791709999999998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253.85</v>
      </c>
      <c r="D118" s="37">
        <v>253.38333333333333</v>
      </c>
      <c r="E118" s="37">
        <v>248.96666666666664</v>
      </c>
      <c r="F118" s="37">
        <v>244.08333333333331</v>
      </c>
      <c r="G118" s="37">
        <v>239.66666666666663</v>
      </c>
      <c r="H118" s="37">
        <v>258.26666666666665</v>
      </c>
      <c r="I118" s="37">
        <v>262.68333333333334</v>
      </c>
      <c r="J118" s="37">
        <v>267.56666666666666</v>
      </c>
      <c r="K118" s="28">
        <v>257.8</v>
      </c>
      <c r="L118" s="28">
        <v>248.5</v>
      </c>
      <c r="M118" s="28">
        <v>75.199579999999997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126.95</v>
      </c>
      <c r="D119" s="37">
        <v>126.16666666666667</v>
      </c>
      <c r="E119" s="37">
        <v>124.83333333333334</v>
      </c>
      <c r="F119" s="37">
        <v>122.71666666666667</v>
      </c>
      <c r="G119" s="37">
        <v>121.38333333333334</v>
      </c>
      <c r="H119" s="37">
        <v>128.28333333333336</v>
      </c>
      <c r="I119" s="37">
        <v>129.61666666666667</v>
      </c>
      <c r="J119" s="37">
        <v>131.73333333333335</v>
      </c>
      <c r="K119" s="28">
        <v>127.5</v>
      </c>
      <c r="L119" s="28">
        <v>124.05</v>
      </c>
      <c r="M119" s="28">
        <v>144.66488000000001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790.35</v>
      </c>
      <c r="D120" s="37">
        <v>793.06666666666661</v>
      </c>
      <c r="E120" s="37">
        <v>786.33333333333326</v>
      </c>
      <c r="F120" s="37">
        <v>782.31666666666661</v>
      </c>
      <c r="G120" s="37">
        <v>775.58333333333326</v>
      </c>
      <c r="H120" s="37">
        <v>797.08333333333326</v>
      </c>
      <c r="I120" s="37">
        <v>803.81666666666661</v>
      </c>
      <c r="J120" s="37">
        <v>807.83333333333326</v>
      </c>
      <c r="K120" s="28">
        <v>799.8</v>
      </c>
      <c r="L120" s="28">
        <v>789.05</v>
      </c>
      <c r="M120" s="28">
        <v>17.159330000000001</v>
      </c>
      <c r="N120" s="1"/>
      <c r="O120" s="1"/>
    </row>
    <row r="121" spans="1:15" ht="12.75" customHeight="1">
      <c r="A121" s="53">
        <v>112</v>
      </c>
      <c r="B121" s="28" t="s">
        <v>827</v>
      </c>
      <c r="C121" s="28">
        <v>22.5</v>
      </c>
      <c r="D121" s="37">
        <v>22.483333333333334</v>
      </c>
      <c r="E121" s="37">
        <v>22.366666666666667</v>
      </c>
      <c r="F121" s="37">
        <v>22.233333333333334</v>
      </c>
      <c r="G121" s="37">
        <v>22.116666666666667</v>
      </c>
      <c r="H121" s="37">
        <v>22.616666666666667</v>
      </c>
      <c r="I121" s="37">
        <v>22.733333333333334</v>
      </c>
      <c r="J121" s="37">
        <v>22.866666666666667</v>
      </c>
      <c r="K121" s="28">
        <v>22.6</v>
      </c>
      <c r="L121" s="28">
        <v>22.35</v>
      </c>
      <c r="M121" s="28">
        <v>58.122430000000001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383.3</v>
      </c>
      <c r="D122" s="37">
        <v>382.39999999999992</v>
      </c>
      <c r="E122" s="37">
        <v>378.79999999999984</v>
      </c>
      <c r="F122" s="37">
        <v>374.2999999999999</v>
      </c>
      <c r="G122" s="37">
        <v>370.69999999999982</v>
      </c>
      <c r="H122" s="37">
        <v>386.89999999999986</v>
      </c>
      <c r="I122" s="37">
        <v>390.49999999999989</v>
      </c>
      <c r="J122" s="37">
        <v>394.99999999999989</v>
      </c>
      <c r="K122" s="28">
        <v>386</v>
      </c>
      <c r="L122" s="28">
        <v>377.9</v>
      </c>
      <c r="M122" s="28">
        <v>25.70196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219.75</v>
      </c>
      <c r="D123" s="37">
        <v>220.63333333333333</v>
      </c>
      <c r="E123" s="37">
        <v>217.86666666666665</v>
      </c>
      <c r="F123" s="37">
        <v>215.98333333333332</v>
      </c>
      <c r="G123" s="37">
        <v>213.21666666666664</v>
      </c>
      <c r="H123" s="37">
        <v>222.51666666666665</v>
      </c>
      <c r="I123" s="37">
        <v>225.2833333333333</v>
      </c>
      <c r="J123" s="37">
        <v>227.16666666666666</v>
      </c>
      <c r="K123" s="28">
        <v>223.4</v>
      </c>
      <c r="L123" s="28">
        <v>218.75</v>
      </c>
      <c r="M123" s="28">
        <v>66.890979999999999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985.6</v>
      </c>
      <c r="D124" s="37">
        <v>981.2833333333333</v>
      </c>
      <c r="E124" s="37">
        <v>972.56666666666661</v>
      </c>
      <c r="F124" s="37">
        <v>959.5333333333333</v>
      </c>
      <c r="G124" s="37">
        <v>950.81666666666661</v>
      </c>
      <c r="H124" s="37">
        <v>994.31666666666661</v>
      </c>
      <c r="I124" s="37">
        <v>1003.0333333333333</v>
      </c>
      <c r="J124" s="37">
        <v>1016.0666666666666</v>
      </c>
      <c r="K124" s="28">
        <v>990</v>
      </c>
      <c r="L124" s="28">
        <v>968.25</v>
      </c>
      <c r="M124" s="28">
        <v>26.598780000000001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4850.1499999999996</v>
      </c>
      <c r="D125" s="37">
        <v>4841.6833333333334</v>
      </c>
      <c r="E125" s="37">
        <v>4801.5166666666664</v>
      </c>
      <c r="F125" s="37">
        <v>4752.8833333333332</v>
      </c>
      <c r="G125" s="37">
        <v>4712.7166666666662</v>
      </c>
      <c r="H125" s="37">
        <v>4890.3166666666666</v>
      </c>
      <c r="I125" s="37">
        <v>4930.4833333333327</v>
      </c>
      <c r="J125" s="37">
        <v>4979.1166666666668</v>
      </c>
      <c r="K125" s="28">
        <v>4881.8500000000004</v>
      </c>
      <c r="L125" s="28">
        <v>4793.05</v>
      </c>
      <c r="M125" s="28">
        <v>2.3079999999999998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1814.6</v>
      </c>
      <c r="D126" s="37">
        <v>1820.2</v>
      </c>
      <c r="E126" s="37">
        <v>1802.4</v>
      </c>
      <c r="F126" s="37">
        <v>1790.2</v>
      </c>
      <c r="G126" s="37">
        <v>1772.4</v>
      </c>
      <c r="H126" s="37">
        <v>1832.4</v>
      </c>
      <c r="I126" s="37">
        <v>1850.1999999999998</v>
      </c>
      <c r="J126" s="37">
        <v>1862.4</v>
      </c>
      <c r="K126" s="28">
        <v>1838</v>
      </c>
      <c r="L126" s="28">
        <v>1808</v>
      </c>
      <c r="M126" s="28">
        <v>51.314459999999997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2000.15</v>
      </c>
      <c r="D127" s="37">
        <v>2007.2166666666665</v>
      </c>
      <c r="E127" s="37">
        <v>1984.9333333333329</v>
      </c>
      <c r="F127" s="37">
        <v>1969.7166666666665</v>
      </c>
      <c r="G127" s="37">
        <v>1947.4333333333329</v>
      </c>
      <c r="H127" s="37">
        <v>2022.4333333333329</v>
      </c>
      <c r="I127" s="37">
        <v>2044.7166666666662</v>
      </c>
      <c r="J127" s="37">
        <v>2059.9333333333329</v>
      </c>
      <c r="K127" s="28">
        <v>2029.5</v>
      </c>
      <c r="L127" s="28">
        <v>1992</v>
      </c>
      <c r="M127" s="28">
        <v>10.07511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1027.6500000000001</v>
      </c>
      <c r="D128" s="37">
        <v>1021.7000000000002</v>
      </c>
      <c r="E128" s="37">
        <v>1009.0000000000002</v>
      </c>
      <c r="F128" s="37">
        <v>990.35</v>
      </c>
      <c r="G128" s="37">
        <v>977.65000000000009</v>
      </c>
      <c r="H128" s="37">
        <v>1040.3500000000004</v>
      </c>
      <c r="I128" s="37">
        <v>1053.0500000000004</v>
      </c>
      <c r="J128" s="37">
        <v>1071.7000000000005</v>
      </c>
      <c r="K128" s="28">
        <v>1034.4000000000001</v>
      </c>
      <c r="L128" s="28">
        <v>1003.05</v>
      </c>
      <c r="M128" s="28">
        <v>4.4729099999999997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342.75</v>
      </c>
      <c r="D129" s="37">
        <v>338.86666666666667</v>
      </c>
      <c r="E129" s="37">
        <v>333.88333333333333</v>
      </c>
      <c r="F129" s="37">
        <v>325.01666666666665</v>
      </c>
      <c r="G129" s="37">
        <v>320.0333333333333</v>
      </c>
      <c r="H129" s="37">
        <v>347.73333333333335</v>
      </c>
      <c r="I129" s="37">
        <v>352.7166666666667</v>
      </c>
      <c r="J129" s="37">
        <v>361.58333333333337</v>
      </c>
      <c r="K129" s="28">
        <v>343.85</v>
      </c>
      <c r="L129" s="28">
        <v>330</v>
      </c>
      <c r="M129" s="28">
        <v>8.7977799999999995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756.6</v>
      </c>
      <c r="D130" s="37">
        <v>749.95000000000016</v>
      </c>
      <c r="E130" s="37">
        <v>737.85000000000036</v>
      </c>
      <c r="F130" s="37">
        <v>719.10000000000025</v>
      </c>
      <c r="G130" s="37">
        <v>707.00000000000045</v>
      </c>
      <c r="H130" s="37">
        <v>768.70000000000027</v>
      </c>
      <c r="I130" s="37">
        <v>780.8</v>
      </c>
      <c r="J130" s="37">
        <v>799.55000000000018</v>
      </c>
      <c r="K130" s="28">
        <v>762.05</v>
      </c>
      <c r="L130" s="28">
        <v>731.2</v>
      </c>
      <c r="M130" s="28">
        <v>81.252529999999993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562.79999999999995</v>
      </c>
      <c r="D131" s="37">
        <v>560.93333333333328</v>
      </c>
      <c r="E131" s="37">
        <v>552.36666666666656</v>
      </c>
      <c r="F131" s="37">
        <v>541.93333333333328</v>
      </c>
      <c r="G131" s="37">
        <v>533.36666666666656</v>
      </c>
      <c r="H131" s="37">
        <v>571.36666666666656</v>
      </c>
      <c r="I131" s="37">
        <v>579.93333333333339</v>
      </c>
      <c r="J131" s="37">
        <v>590.36666666666656</v>
      </c>
      <c r="K131" s="28">
        <v>569.5</v>
      </c>
      <c r="L131" s="28">
        <v>550.5</v>
      </c>
      <c r="M131" s="28">
        <v>66.452500000000001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2791.85</v>
      </c>
      <c r="D132" s="37">
        <v>2795.1</v>
      </c>
      <c r="E132" s="37">
        <v>2765.2999999999997</v>
      </c>
      <c r="F132" s="37">
        <v>2738.75</v>
      </c>
      <c r="G132" s="37">
        <v>2708.95</v>
      </c>
      <c r="H132" s="37">
        <v>2821.6499999999996</v>
      </c>
      <c r="I132" s="37">
        <v>2851.45</v>
      </c>
      <c r="J132" s="37">
        <v>2877.9999999999995</v>
      </c>
      <c r="K132" s="28">
        <v>2824.9</v>
      </c>
      <c r="L132" s="28">
        <v>2768.55</v>
      </c>
      <c r="M132" s="28">
        <v>9.9921900000000008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1784.5</v>
      </c>
      <c r="D133" s="37">
        <v>1776.8666666666668</v>
      </c>
      <c r="E133" s="37">
        <v>1763.7333333333336</v>
      </c>
      <c r="F133" s="37">
        <v>1742.9666666666667</v>
      </c>
      <c r="G133" s="37">
        <v>1729.8333333333335</v>
      </c>
      <c r="H133" s="37">
        <v>1797.6333333333337</v>
      </c>
      <c r="I133" s="37">
        <v>1810.7666666666669</v>
      </c>
      <c r="J133" s="37">
        <v>1831.5333333333338</v>
      </c>
      <c r="K133" s="28">
        <v>1790</v>
      </c>
      <c r="L133" s="28">
        <v>1756.1</v>
      </c>
      <c r="M133" s="28">
        <v>23.81671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85.1</v>
      </c>
      <c r="D134" s="37">
        <v>85.55</v>
      </c>
      <c r="E134" s="37">
        <v>84.399999999999991</v>
      </c>
      <c r="F134" s="37">
        <v>83.699999999999989</v>
      </c>
      <c r="G134" s="37">
        <v>82.549999999999983</v>
      </c>
      <c r="H134" s="37">
        <v>86.25</v>
      </c>
      <c r="I134" s="37">
        <v>87.4</v>
      </c>
      <c r="J134" s="37">
        <v>88.100000000000009</v>
      </c>
      <c r="K134" s="28">
        <v>86.7</v>
      </c>
      <c r="L134" s="28">
        <v>84.85</v>
      </c>
      <c r="M134" s="28">
        <v>59.286740000000002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4993</v>
      </c>
      <c r="D135" s="37">
        <v>4967.3833333333332</v>
      </c>
      <c r="E135" s="37">
        <v>4901.1166666666668</v>
      </c>
      <c r="F135" s="37">
        <v>4809.2333333333336</v>
      </c>
      <c r="G135" s="37">
        <v>4742.9666666666672</v>
      </c>
      <c r="H135" s="37">
        <v>5059.2666666666664</v>
      </c>
      <c r="I135" s="37">
        <v>5125.5333333333328</v>
      </c>
      <c r="J135" s="37">
        <v>5217.4166666666661</v>
      </c>
      <c r="K135" s="28">
        <v>5033.6499999999996</v>
      </c>
      <c r="L135" s="28">
        <v>4875.5</v>
      </c>
      <c r="M135" s="28">
        <v>2.64689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391.2</v>
      </c>
      <c r="D136" s="37">
        <v>392.08333333333331</v>
      </c>
      <c r="E136" s="37">
        <v>387.51666666666665</v>
      </c>
      <c r="F136" s="37">
        <v>383.83333333333331</v>
      </c>
      <c r="G136" s="37">
        <v>379.26666666666665</v>
      </c>
      <c r="H136" s="37">
        <v>395.76666666666665</v>
      </c>
      <c r="I136" s="37">
        <v>400.33333333333337</v>
      </c>
      <c r="J136" s="37">
        <v>404.01666666666665</v>
      </c>
      <c r="K136" s="28">
        <v>396.65</v>
      </c>
      <c r="L136" s="28">
        <v>388.4</v>
      </c>
      <c r="M136" s="28">
        <v>53.646419999999999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6153.2</v>
      </c>
      <c r="D137" s="37">
        <v>6166.9833333333336</v>
      </c>
      <c r="E137" s="37">
        <v>6077.2166666666672</v>
      </c>
      <c r="F137" s="37">
        <v>6001.2333333333336</v>
      </c>
      <c r="G137" s="37">
        <v>5911.4666666666672</v>
      </c>
      <c r="H137" s="37">
        <v>6242.9666666666672</v>
      </c>
      <c r="I137" s="37">
        <v>6332.7333333333336</v>
      </c>
      <c r="J137" s="37">
        <v>6408.7166666666672</v>
      </c>
      <c r="K137" s="28">
        <v>6256.75</v>
      </c>
      <c r="L137" s="28">
        <v>6091</v>
      </c>
      <c r="M137" s="28">
        <v>2.8100900000000002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1830.75</v>
      </c>
      <c r="D138" s="37">
        <v>1829.2333333333333</v>
      </c>
      <c r="E138" s="37">
        <v>1819.5666666666666</v>
      </c>
      <c r="F138" s="37">
        <v>1808.3833333333332</v>
      </c>
      <c r="G138" s="37">
        <v>1798.7166666666665</v>
      </c>
      <c r="H138" s="37">
        <v>1840.4166666666667</v>
      </c>
      <c r="I138" s="37">
        <v>1850.0833333333333</v>
      </c>
      <c r="J138" s="37">
        <v>1861.2666666666669</v>
      </c>
      <c r="K138" s="28">
        <v>1838.9</v>
      </c>
      <c r="L138" s="28">
        <v>1818.05</v>
      </c>
      <c r="M138" s="28">
        <v>19.03321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605.1</v>
      </c>
      <c r="D139" s="37">
        <v>603.0333333333333</v>
      </c>
      <c r="E139" s="37">
        <v>597.06666666666661</v>
      </c>
      <c r="F139" s="37">
        <v>589.0333333333333</v>
      </c>
      <c r="G139" s="37">
        <v>583.06666666666661</v>
      </c>
      <c r="H139" s="37">
        <v>611.06666666666661</v>
      </c>
      <c r="I139" s="37">
        <v>617.0333333333333</v>
      </c>
      <c r="J139" s="37">
        <v>625.06666666666661</v>
      </c>
      <c r="K139" s="28">
        <v>609</v>
      </c>
      <c r="L139" s="28">
        <v>595</v>
      </c>
      <c r="M139" s="28">
        <v>10.699590000000001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782.05</v>
      </c>
      <c r="D140" s="37">
        <v>784.0333333333333</v>
      </c>
      <c r="E140" s="37">
        <v>776.26666666666665</v>
      </c>
      <c r="F140" s="37">
        <v>770.48333333333335</v>
      </c>
      <c r="G140" s="37">
        <v>762.7166666666667</v>
      </c>
      <c r="H140" s="37">
        <v>789.81666666666661</v>
      </c>
      <c r="I140" s="37">
        <v>797.58333333333326</v>
      </c>
      <c r="J140" s="37">
        <v>803.36666666666656</v>
      </c>
      <c r="K140" s="28">
        <v>791.8</v>
      </c>
      <c r="L140" s="28">
        <v>778.25</v>
      </c>
      <c r="M140" s="28">
        <v>7.9035399999999996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67782.850000000006</v>
      </c>
      <c r="D141" s="37">
        <v>67540.149999999994</v>
      </c>
      <c r="E141" s="37">
        <v>66951.349999999991</v>
      </c>
      <c r="F141" s="37">
        <v>66119.849999999991</v>
      </c>
      <c r="G141" s="37">
        <v>65531.049999999988</v>
      </c>
      <c r="H141" s="37">
        <v>68371.649999999994</v>
      </c>
      <c r="I141" s="37">
        <v>68960.449999999983</v>
      </c>
      <c r="J141" s="37">
        <v>69791.95</v>
      </c>
      <c r="K141" s="28">
        <v>68128.95</v>
      </c>
      <c r="L141" s="28">
        <v>66708.649999999994</v>
      </c>
      <c r="M141" s="28">
        <v>0.12651999999999999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828.8</v>
      </c>
      <c r="D142" s="37">
        <v>827.23333333333323</v>
      </c>
      <c r="E142" s="37">
        <v>819.96666666666647</v>
      </c>
      <c r="F142" s="37">
        <v>811.13333333333321</v>
      </c>
      <c r="G142" s="37">
        <v>803.86666666666645</v>
      </c>
      <c r="H142" s="37">
        <v>836.06666666666649</v>
      </c>
      <c r="I142" s="37">
        <v>843.33333333333314</v>
      </c>
      <c r="J142" s="37">
        <v>852.16666666666652</v>
      </c>
      <c r="K142" s="28">
        <v>834.5</v>
      </c>
      <c r="L142" s="28">
        <v>818.4</v>
      </c>
      <c r="M142" s="28">
        <v>2.9405299999999999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175.05</v>
      </c>
      <c r="D143" s="37">
        <v>173.5</v>
      </c>
      <c r="E143" s="37">
        <v>171.55</v>
      </c>
      <c r="F143" s="37">
        <v>168.05</v>
      </c>
      <c r="G143" s="37">
        <v>166.10000000000002</v>
      </c>
      <c r="H143" s="37">
        <v>177</v>
      </c>
      <c r="I143" s="37">
        <v>178.95</v>
      </c>
      <c r="J143" s="37">
        <v>182.45</v>
      </c>
      <c r="K143" s="28">
        <v>175.45</v>
      </c>
      <c r="L143" s="28">
        <v>170</v>
      </c>
      <c r="M143" s="28">
        <v>100.23264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857.4</v>
      </c>
      <c r="D144" s="37">
        <v>848.36666666666667</v>
      </c>
      <c r="E144" s="37">
        <v>836.08333333333337</v>
      </c>
      <c r="F144" s="37">
        <v>814.76666666666665</v>
      </c>
      <c r="G144" s="37">
        <v>802.48333333333335</v>
      </c>
      <c r="H144" s="37">
        <v>869.68333333333339</v>
      </c>
      <c r="I144" s="37">
        <v>881.9666666666667</v>
      </c>
      <c r="J144" s="37">
        <v>903.28333333333342</v>
      </c>
      <c r="K144" s="28">
        <v>860.65</v>
      </c>
      <c r="L144" s="28">
        <v>827.05</v>
      </c>
      <c r="M144" s="28">
        <v>41.455219999999997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122.6</v>
      </c>
      <c r="D145" s="37">
        <v>122.81666666666666</v>
      </c>
      <c r="E145" s="37">
        <v>120.63333333333333</v>
      </c>
      <c r="F145" s="37">
        <v>118.66666666666666</v>
      </c>
      <c r="G145" s="37">
        <v>116.48333333333332</v>
      </c>
      <c r="H145" s="37">
        <v>124.78333333333333</v>
      </c>
      <c r="I145" s="37">
        <v>126.96666666666667</v>
      </c>
      <c r="J145" s="37">
        <v>128.93333333333334</v>
      </c>
      <c r="K145" s="28">
        <v>125</v>
      </c>
      <c r="L145" s="28">
        <v>120.85</v>
      </c>
      <c r="M145" s="28">
        <v>77.140990000000002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517.79999999999995</v>
      </c>
      <c r="D146" s="37">
        <v>516.26666666666665</v>
      </c>
      <c r="E146" s="37">
        <v>512.5333333333333</v>
      </c>
      <c r="F146" s="37">
        <v>507.26666666666665</v>
      </c>
      <c r="G146" s="37">
        <v>503.5333333333333</v>
      </c>
      <c r="H146" s="37">
        <v>521.5333333333333</v>
      </c>
      <c r="I146" s="37">
        <v>525.26666666666665</v>
      </c>
      <c r="J146" s="37">
        <v>530.5333333333333</v>
      </c>
      <c r="K146" s="28">
        <v>520</v>
      </c>
      <c r="L146" s="28">
        <v>511</v>
      </c>
      <c r="M146" s="28">
        <v>42.30498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7557.95</v>
      </c>
      <c r="D147" s="37">
        <v>7601.2833333333328</v>
      </c>
      <c r="E147" s="37">
        <v>7472.0666666666657</v>
      </c>
      <c r="F147" s="37">
        <v>7386.1833333333325</v>
      </c>
      <c r="G147" s="37">
        <v>7256.9666666666653</v>
      </c>
      <c r="H147" s="37">
        <v>7687.1666666666661</v>
      </c>
      <c r="I147" s="37">
        <v>7816.3833333333332</v>
      </c>
      <c r="J147" s="37">
        <v>7902.2666666666664</v>
      </c>
      <c r="K147" s="28">
        <v>7730.5</v>
      </c>
      <c r="L147" s="28">
        <v>7515.4</v>
      </c>
      <c r="M147" s="28">
        <v>8.4984599999999997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801.2</v>
      </c>
      <c r="D148" s="37">
        <v>796.18333333333339</v>
      </c>
      <c r="E148" s="37">
        <v>784.56666666666683</v>
      </c>
      <c r="F148" s="37">
        <v>767.93333333333339</v>
      </c>
      <c r="G148" s="37">
        <v>756.31666666666683</v>
      </c>
      <c r="H148" s="37">
        <v>812.81666666666683</v>
      </c>
      <c r="I148" s="37">
        <v>824.43333333333339</v>
      </c>
      <c r="J148" s="37">
        <v>841.06666666666683</v>
      </c>
      <c r="K148" s="28">
        <v>807.8</v>
      </c>
      <c r="L148" s="28">
        <v>779.55</v>
      </c>
      <c r="M148" s="28">
        <v>14.252969999999999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4303.2</v>
      </c>
      <c r="D149" s="37">
        <v>4294.416666666667</v>
      </c>
      <c r="E149" s="37">
        <v>4243.7833333333338</v>
      </c>
      <c r="F149" s="37">
        <v>4184.3666666666668</v>
      </c>
      <c r="G149" s="37">
        <v>4133.7333333333336</v>
      </c>
      <c r="H149" s="37">
        <v>4353.8333333333339</v>
      </c>
      <c r="I149" s="37">
        <v>4404.4666666666672</v>
      </c>
      <c r="J149" s="37">
        <v>4463.8833333333341</v>
      </c>
      <c r="K149" s="28">
        <v>4345.05</v>
      </c>
      <c r="L149" s="28">
        <v>4235</v>
      </c>
      <c r="M149" s="28">
        <v>4.2868399999999998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3161.15</v>
      </c>
      <c r="D150" s="37">
        <v>3167.4</v>
      </c>
      <c r="E150" s="37">
        <v>3118.8</v>
      </c>
      <c r="F150" s="37">
        <v>3076.4500000000003</v>
      </c>
      <c r="G150" s="37">
        <v>3027.8500000000004</v>
      </c>
      <c r="H150" s="37">
        <v>3209.75</v>
      </c>
      <c r="I150" s="37">
        <v>3258.3499999999995</v>
      </c>
      <c r="J150" s="37">
        <v>3300.7</v>
      </c>
      <c r="K150" s="28">
        <v>3216</v>
      </c>
      <c r="L150" s="28">
        <v>3125.05</v>
      </c>
      <c r="M150" s="28">
        <v>4.3097099999999999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1374.95</v>
      </c>
      <c r="D151" s="37">
        <v>1373.2</v>
      </c>
      <c r="E151" s="37">
        <v>1362.4</v>
      </c>
      <c r="F151" s="37">
        <v>1349.8500000000001</v>
      </c>
      <c r="G151" s="37">
        <v>1339.0500000000002</v>
      </c>
      <c r="H151" s="37">
        <v>1385.75</v>
      </c>
      <c r="I151" s="37">
        <v>1396.5499999999997</v>
      </c>
      <c r="J151" s="37">
        <v>1409.1</v>
      </c>
      <c r="K151" s="28">
        <v>1384</v>
      </c>
      <c r="L151" s="28">
        <v>1360.65</v>
      </c>
      <c r="M151" s="28">
        <v>3.1175999999999999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837.25</v>
      </c>
      <c r="D152" s="37">
        <v>835.08333333333337</v>
      </c>
      <c r="E152" s="37">
        <v>830.16666666666674</v>
      </c>
      <c r="F152" s="37">
        <v>823.08333333333337</v>
      </c>
      <c r="G152" s="37">
        <v>818.16666666666674</v>
      </c>
      <c r="H152" s="37">
        <v>842.16666666666674</v>
      </c>
      <c r="I152" s="37">
        <v>847.08333333333348</v>
      </c>
      <c r="J152" s="37">
        <v>854.16666666666674</v>
      </c>
      <c r="K152" s="28">
        <v>840</v>
      </c>
      <c r="L152" s="28">
        <v>828</v>
      </c>
      <c r="M152" s="28">
        <v>1.0744499999999999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174.45</v>
      </c>
      <c r="D153" s="37">
        <v>173.53333333333333</v>
      </c>
      <c r="E153" s="37">
        <v>172.06666666666666</v>
      </c>
      <c r="F153" s="37">
        <v>169.68333333333334</v>
      </c>
      <c r="G153" s="37">
        <v>168.21666666666667</v>
      </c>
      <c r="H153" s="37">
        <v>175.91666666666666</v>
      </c>
      <c r="I153" s="37">
        <v>177.3833333333333</v>
      </c>
      <c r="J153" s="37">
        <v>179.76666666666665</v>
      </c>
      <c r="K153" s="28">
        <v>175</v>
      </c>
      <c r="L153" s="28">
        <v>171.15</v>
      </c>
      <c r="M153" s="28">
        <v>93.339730000000003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152.05000000000001</v>
      </c>
      <c r="D154" s="37">
        <v>152.71666666666667</v>
      </c>
      <c r="E154" s="37">
        <v>150.53333333333333</v>
      </c>
      <c r="F154" s="37">
        <v>149.01666666666665</v>
      </c>
      <c r="G154" s="37">
        <v>146.83333333333331</v>
      </c>
      <c r="H154" s="37">
        <v>154.23333333333335</v>
      </c>
      <c r="I154" s="37">
        <v>156.41666666666669</v>
      </c>
      <c r="J154" s="37">
        <v>157.93333333333337</v>
      </c>
      <c r="K154" s="28">
        <v>154.9</v>
      </c>
      <c r="L154" s="28">
        <v>151.19999999999999</v>
      </c>
      <c r="M154" s="28">
        <v>175.85569000000001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126.85</v>
      </c>
      <c r="D155" s="37">
        <v>126.3</v>
      </c>
      <c r="E155" s="37">
        <v>125.3</v>
      </c>
      <c r="F155" s="37">
        <v>123.75</v>
      </c>
      <c r="G155" s="37">
        <v>122.75</v>
      </c>
      <c r="H155" s="37">
        <v>127.85</v>
      </c>
      <c r="I155" s="37">
        <v>128.85</v>
      </c>
      <c r="J155" s="37">
        <v>130.39999999999998</v>
      </c>
      <c r="K155" s="28">
        <v>127.3</v>
      </c>
      <c r="L155" s="28">
        <v>124.75</v>
      </c>
      <c r="M155" s="28">
        <v>107.14327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4095.45</v>
      </c>
      <c r="D156" s="37">
        <v>4106.6500000000005</v>
      </c>
      <c r="E156" s="37">
        <v>4069.3000000000011</v>
      </c>
      <c r="F156" s="37">
        <v>4043.1500000000005</v>
      </c>
      <c r="G156" s="37">
        <v>4005.8000000000011</v>
      </c>
      <c r="H156" s="37">
        <v>4132.8000000000011</v>
      </c>
      <c r="I156" s="37">
        <v>4170.1500000000015</v>
      </c>
      <c r="J156" s="37">
        <v>4196.3000000000011</v>
      </c>
      <c r="K156" s="28">
        <v>4144</v>
      </c>
      <c r="L156" s="28">
        <v>4080.5</v>
      </c>
      <c r="M156" s="28">
        <v>0.74173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18452.8</v>
      </c>
      <c r="D157" s="37">
        <v>18339.483333333334</v>
      </c>
      <c r="E157" s="37">
        <v>18182.966666666667</v>
      </c>
      <c r="F157" s="37">
        <v>17913.133333333335</v>
      </c>
      <c r="G157" s="37">
        <v>17756.616666666669</v>
      </c>
      <c r="H157" s="37">
        <v>18609.316666666666</v>
      </c>
      <c r="I157" s="37">
        <v>18765.833333333336</v>
      </c>
      <c r="J157" s="37">
        <v>19035.666666666664</v>
      </c>
      <c r="K157" s="28">
        <v>18496</v>
      </c>
      <c r="L157" s="28">
        <v>18069.650000000001</v>
      </c>
      <c r="M157" s="28">
        <v>0.34281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336.25</v>
      </c>
      <c r="D158" s="37">
        <v>338.05</v>
      </c>
      <c r="E158" s="37">
        <v>333.35</v>
      </c>
      <c r="F158" s="37">
        <v>330.45</v>
      </c>
      <c r="G158" s="37">
        <v>325.75</v>
      </c>
      <c r="H158" s="37">
        <v>340.95000000000005</v>
      </c>
      <c r="I158" s="37">
        <v>345.65</v>
      </c>
      <c r="J158" s="37">
        <v>348.55000000000007</v>
      </c>
      <c r="K158" s="28">
        <v>342.75</v>
      </c>
      <c r="L158" s="28">
        <v>335.15</v>
      </c>
      <c r="M158" s="28">
        <v>9.0006500000000003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957.9</v>
      </c>
      <c r="D159" s="37">
        <v>959.15</v>
      </c>
      <c r="E159" s="37">
        <v>940.5</v>
      </c>
      <c r="F159" s="37">
        <v>923.1</v>
      </c>
      <c r="G159" s="37">
        <v>904.45</v>
      </c>
      <c r="H159" s="37">
        <v>976.55</v>
      </c>
      <c r="I159" s="37">
        <v>995.19999999999982</v>
      </c>
      <c r="J159" s="37">
        <v>1012.5999999999999</v>
      </c>
      <c r="K159" s="28">
        <v>977.8</v>
      </c>
      <c r="L159" s="28">
        <v>941.75</v>
      </c>
      <c r="M159" s="28">
        <v>12.14949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170.9</v>
      </c>
      <c r="D160" s="37">
        <v>170.3</v>
      </c>
      <c r="E160" s="37">
        <v>169.3</v>
      </c>
      <c r="F160" s="37">
        <v>167.7</v>
      </c>
      <c r="G160" s="37">
        <v>166.7</v>
      </c>
      <c r="H160" s="37">
        <v>171.90000000000003</v>
      </c>
      <c r="I160" s="37">
        <v>172.90000000000003</v>
      </c>
      <c r="J160" s="37">
        <v>174.50000000000006</v>
      </c>
      <c r="K160" s="28">
        <v>171.3</v>
      </c>
      <c r="L160" s="28">
        <v>168.7</v>
      </c>
      <c r="M160" s="28">
        <v>95.298739999999995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234.95</v>
      </c>
      <c r="D161" s="37">
        <v>236.51666666666665</v>
      </c>
      <c r="E161" s="37">
        <v>232.73333333333329</v>
      </c>
      <c r="F161" s="37">
        <v>230.51666666666665</v>
      </c>
      <c r="G161" s="37">
        <v>226.73333333333329</v>
      </c>
      <c r="H161" s="37">
        <v>238.73333333333329</v>
      </c>
      <c r="I161" s="37">
        <v>242.51666666666665</v>
      </c>
      <c r="J161" s="37">
        <v>244.73333333333329</v>
      </c>
      <c r="K161" s="28">
        <v>240.3</v>
      </c>
      <c r="L161" s="28">
        <v>234.3</v>
      </c>
      <c r="M161" s="28">
        <v>7.9903500000000003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2919.9</v>
      </c>
      <c r="D162" s="37">
        <v>2913.3833333333332</v>
      </c>
      <c r="E162" s="37">
        <v>2866.7666666666664</v>
      </c>
      <c r="F162" s="37">
        <v>2813.6333333333332</v>
      </c>
      <c r="G162" s="37">
        <v>2767.0166666666664</v>
      </c>
      <c r="H162" s="37">
        <v>2966.5166666666664</v>
      </c>
      <c r="I162" s="37">
        <v>3013.1333333333332</v>
      </c>
      <c r="J162" s="37">
        <v>3066.2666666666664</v>
      </c>
      <c r="K162" s="28">
        <v>2960</v>
      </c>
      <c r="L162" s="28">
        <v>2860.25</v>
      </c>
      <c r="M162" s="28">
        <v>2.35249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44983.9</v>
      </c>
      <c r="D163" s="37">
        <v>44686.94999999999</v>
      </c>
      <c r="E163" s="37">
        <v>44223.89999999998</v>
      </c>
      <c r="F163" s="37">
        <v>43463.899999999987</v>
      </c>
      <c r="G163" s="37">
        <v>43000.849999999977</v>
      </c>
      <c r="H163" s="37">
        <v>45446.949999999983</v>
      </c>
      <c r="I163" s="37">
        <v>45909.999999999985</v>
      </c>
      <c r="J163" s="37">
        <v>46669.999999999985</v>
      </c>
      <c r="K163" s="28">
        <v>45150</v>
      </c>
      <c r="L163" s="28">
        <v>43926.95</v>
      </c>
      <c r="M163" s="28">
        <v>0.16170000000000001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201.05</v>
      </c>
      <c r="D164" s="37">
        <v>201.25</v>
      </c>
      <c r="E164" s="37">
        <v>199.8</v>
      </c>
      <c r="F164" s="37">
        <v>198.55</v>
      </c>
      <c r="G164" s="37">
        <v>197.10000000000002</v>
      </c>
      <c r="H164" s="37">
        <v>202.5</v>
      </c>
      <c r="I164" s="37">
        <v>203.95</v>
      </c>
      <c r="J164" s="37">
        <v>205.2</v>
      </c>
      <c r="K164" s="28">
        <v>202.7</v>
      </c>
      <c r="L164" s="28">
        <v>200</v>
      </c>
      <c r="M164" s="28">
        <v>21.286169999999998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4485.75</v>
      </c>
      <c r="D165" s="37">
        <v>4493.6166666666668</v>
      </c>
      <c r="E165" s="37">
        <v>4467.2333333333336</v>
      </c>
      <c r="F165" s="37">
        <v>4448.7166666666672</v>
      </c>
      <c r="G165" s="37">
        <v>4422.3333333333339</v>
      </c>
      <c r="H165" s="37">
        <v>4512.1333333333332</v>
      </c>
      <c r="I165" s="37">
        <v>4538.5166666666664</v>
      </c>
      <c r="J165" s="37">
        <v>4557.0333333333328</v>
      </c>
      <c r="K165" s="28">
        <v>4520</v>
      </c>
      <c r="L165" s="28">
        <v>4475.1000000000004</v>
      </c>
      <c r="M165" s="28">
        <v>0.14873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2525.15</v>
      </c>
      <c r="D166" s="37">
        <v>2518.0666666666671</v>
      </c>
      <c r="E166" s="37">
        <v>2502.0833333333339</v>
      </c>
      <c r="F166" s="37">
        <v>2479.0166666666669</v>
      </c>
      <c r="G166" s="37">
        <v>2463.0333333333338</v>
      </c>
      <c r="H166" s="37">
        <v>2541.1333333333341</v>
      </c>
      <c r="I166" s="37">
        <v>2557.1166666666668</v>
      </c>
      <c r="J166" s="37">
        <v>2580.1833333333343</v>
      </c>
      <c r="K166" s="28">
        <v>2534.0500000000002</v>
      </c>
      <c r="L166" s="28">
        <v>2495</v>
      </c>
      <c r="M166" s="28">
        <v>2.5786799999999999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2340.5</v>
      </c>
      <c r="D167" s="37">
        <v>2341.5166666666669</v>
      </c>
      <c r="E167" s="37">
        <v>2302.5333333333338</v>
      </c>
      <c r="F167" s="37">
        <v>2264.5666666666671</v>
      </c>
      <c r="G167" s="37">
        <v>2225.5833333333339</v>
      </c>
      <c r="H167" s="37">
        <v>2379.4833333333336</v>
      </c>
      <c r="I167" s="37">
        <v>2418.4666666666662</v>
      </c>
      <c r="J167" s="37">
        <v>2456.4333333333334</v>
      </c>
      <c r="K167" s="28">
        <v>2380.5</v>
      </c>
      <c r="L167" s="28">
        <v>2303.5500000000002</v>
      </c>
      <c r="M167" s="28">
        <v>8.9620099999999994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2689.25</v>
      </c>
      <c r="D168" s="37">
        <v>2672.1333333333332</v>
      </c>
      <c r="E168" s="37">
        <v>2620.2666666666664</v>
      </c>
      <c r="F168" s="37">
        <v>2551.2833333333333</v>
      </c>
      <c r="G168" s="37">
        <v>2499.4166666666665</v>
      </c>
      <c r="H168" s="37">
        <v>2741.1166666666663</v>
      </c>
      <c r="I168" s="37">
        <v>2792.9833333333331</v>
      </c>
      <c r="J168" s="37">
        <v>2861.9666666666662</v>
      </c>
      <c r="K168" s="28">
        <v>2724</v>
      </c>
      <c r="L168" s="28">
        <v>2603.15</v>
      </c>
      <c r="M168" s="28">
        <v>8.5359099999999994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121.85</v>
      </c>
      <c r="D169" s="37">
        <v>122.21666666666665</v>
      </c>
      <c r="E169" s="37">
        <v>121.33333333333331</v>
      </c>
      <c r="F169" s="37">
        <v>120.81666666666666</v>
      </c>
      <c r="G169" s="37">
        <v>119.93333333333332</v>
      </c>
      <c r="H169" s="37">
        <v>122.73333333333331</v>
      </c>
      <c r="I169" s="37">
        <v>123.61666666666666</v>
      </c>
      <c r="J169" s="37">
        <v>124.1333333333333</v>
      </c>
      <c r="K169" s="28">
        <v>123.1</v>
      </c>
      <c r="L169" s="28">
        <v>121.7</v>
      </c>
      <c r="M169" s="28">
        <v>26.621749999999999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232.6</v>
      </c>
      <c r="D170" s="37">
        <v>232.43333333333331</v>
      </c>
      <c r="E170" s="37">
        <v>230.76666666666662</v>
      </c>
      <c r="F170" s="37">
        <v>228.93333333333331</v>
      </c>
      <c r="G170" s="37">
        <v>227.26666666666662</v>
      </c>
      <c r="H170" s="37">
        <v>234.26666666666662</v>
      </c>
      <c r="I170" s="37">
        <v>235.93333333333331</v>
      </c>
      <c r="J170" s="37">
        <v>237.76666666666662</v>
      </c>
      <c r="K170" s="28">
        <v>234.1</v>
      </c>
      <c r="L170" s="28">
        <v>230.6</v>
      </c>
      <c r="M170" s="28">
        <v>50.600769999999997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516.4</v>
      </c>
      <c r="D171" s="37">
        <v>508.10000000000008</v>
      </c>
      <c r="E171" s="37">
        <v>497.20000000000016</v>
      </c>
      <c r="F171" s="37">
        <v>478.00000000000006</v>
      </c>
      <c r="G171" s="37">
        <v>467.10000000000014</v>
      </c>
      <c r="H171" s="37">
        <v>527.30000000000018</v>
      </c>
      <c r="I171" s="37">
        <v>538.20000000000016</v>
      </c>
      <c r="J171" s="37">
        <v>557.4000000000002</v>
      </c>
      <c r="K171" s="28">
        <v>519</v>
      </c>
      <c r="L171" s="28">
        <v>488.9</v>
      </c>
      <c r="M171" s="28">
        <v>14.105359999999999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14485.15</v>
      </c>
      <c r="D172" s="37">
        <v>14464.866666666667</v>
      </c>
      <c r="E172" s="37">
        <v>14406.583333333334</v>
      </c>
      <c r="F172" s="37">
        <v>14328.016666666666</v>
      </c>
      <c r="G172" s="37">
        <v>14269.733333333334</v>
      </c>
      <c r="H172" s="37">
        <v>14543.433333333334</v>
      </c>
      <c r="I172" s="37">
        <v>14601.716666666667</v>
      </c>
      <c r="J172" s="37">
        <v>14680.283333333335</v>
      </c>
      <c r="K172" s="28">
        <v>14523.15</v>
      </c>
      <c r="L172" s="28">
        <v>14386.3</v>
      </c>
      <c r="M172" s="28">
        <v>1.8239999999999999E-2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37.75</v>
      </c>
      <c r="D173" s="37">
        <v>37.733333333333334</v>
      </c>
      <c r="E173" s="37">
        <v>37.516666666666666</v>
      </c>
      <c r="F173" s="37">
        <v>37.283333333333331</v>
      </c>
      <c r="G173" s="37">
        <v>37.066666666666663</v>
      </c>
      <c r="H173" s="37">
        <v>37.966666666666669</v>
      </c>
      <c r="I173" s="37">
        <v>38.183333333333337</v>
      </c>
      <c r="J173" s="37">
        <v>38.416666666666671</v>
      </c>
      <c r="K173" s="28">
        <v>37.950000000000003</v>
      </c>
      <c r="L173" s="28">
        <v>37.5</v>
      </c>
      <c r="M173" s="28">
        <v>283.43556000000001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128.1</v>
      </c>
      <c r="D174" s="37">
        <v>131.36666666666665</v>
      </c>
      <c r="E174" s="37">
        <v>123.2833333333333</v>
      </c>
      <c r="F174" s="37">
        <v>118.46666666666665</v>
      </c>
      <c r="G174" s="37">
        <v>110.38333333333331</v>
      </c>
      <c r="H174" s="37">
        <v>136.18333333333328</v>
      </c>
      <c r="I174" s="37">
        <v>144.26666666666659</v>
      </c>
      <c r="J174" s="37">
        <v>149.08333333333329</v>
      </c>
      <c r="K174" s="28">
        <v>139.44999999999999</v>
      </c>
      <c r="L174" s="28">
        <v>126.55</v>
      </c>
      <c r="M174" s="28">
        <v>495.54003999999998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133.80000000000001</v>
      </c>
      <c r="D175" s="37">
        <v>133.54999999999998</v>
      </c>
      <c r="E175" s="37">
        <v>132.84999999999997</v>
      </c>
      <c r="F175" s="37">
        <v>131.89999999999998</v>
      </c>
      <c r="G175" s="37">
        <v>131.19999999999996</v>
      </c>
      <c r="H175" s="37">
        <v>134.49999999999997</v>
      </c>
      <c r="I175" s="37">
        <v>135.19999999999996</v>
      </c>
      <c r="J175" s="37">
        <v>136.14999999999998</v>
      </c>
      <c r="K175" s="28">
        <v>134.25</v>
      </c>
      <c r="L175" s="28">
        <v>132.6</v>
      </c>
      <c r="M175" s="28">
        <v>25.6784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2615.65</v>
      </c>
      <c r="D176" s="37">
        <v>2600.2166666666667</v>
      </c>
      <c r="E176" s="37">
        <v>2575.4333333333334</v>
      </c>
      <c r="F176" s="37">
        <v>2535.2166666666667</v>
      </c>
      <c r="G176" s="37">
        <v>2510.4333333333334</v>
      </c>
      <c r="H176" s="37">
        <v>2640.4333333333334</v>
      </c>
      <c r="I176" s="37">
        <v>2665.2166666666672</v>
      </c>
      <c r="J176" s="37">
        <v>2705.4333333333334</v>
      </c>
      <c r="K176" s="28">
        <v>2625</v>
      </c>
      <c r="L176" s="28">
        <v>2560</v>
      </c>
      <c r="M176" s="28">
        <v>69.928740000000005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854.35</v>
      </c>
      <c r="D177" s="37">
        <v>853.28333333333342</v>
      </c>
      <c r="E177" s="37">
        <v>848.61666666666679</v>
      </c>
      <c r="F177" s="37">
        <v>842.88333333333333</v>
      </c>
      <c r="G177" s="37">
        <v>838.2166666666667</v>
      </c>
      <c r="H177" s="37">
        <v>859.01666666666688</v>
      </c>
      <c r="I177" s="37">
        <v>863.68333333333362</v>
      </c>
      <c r="J177" s="37">
        <v>869.41666666666697</v>
      </c>
      <c r="K177" s="28">
        <v>857.95</v>
      </c>
      <c r="L177" s="28">
        <v>847.55</v>
      </c>
      <c r="M177" s="28">
        <v>35.160310000000003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1160.45</v>
      </c>
      <c r="D178" s="37">
        <v>1144.8166666666666</v>
      </c>
      <c r="E178" s="37">
        <v>1124.6333333333332</v>
      </c>
      <c r="F178" s="37">
        <v>1088.8166666666666</v>
      </c>
      <c r="G178" s="37">
        <v>1068.6333333333332</v>
      </c>
      <c r="H178" s="37">
        <v>1180.6333333333332</v>
      </c>
      <c r="I178" s="37">
        <v>1200.8166666666666</v>
      </c>
      <c r="J178" s="37">
        <v>1236.6333333333332</v>
      </c>
      <c r="K178" s="28">
        <v>1165</v>
      </c>
      <c r="L178" s="28">
        <v>1109</v>
      </c>
      <c r="M178" s="28">
        <v>23.9024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2747.6</v>
      </c>
      <c r="D179" s="37">
        <v>2735.7166666666667</v>
      </c>
      <c r="E179" s="37">
        <v>2698.0833333333335</v>
      </c>
      <c r="F179" s="37">
        <v>2648.5666666666666</v>
      </c>
      <c r="G179" s="37">
        <v>2610.9333333333334</v>
      </c>
      <c r="H179" s="37">
        <v>2785.2333333333336</v>
      </c>
      <c r="I179" s="37">
        <v>2822.8666666666668</v>
      </c>
      <c r="J179" s="37">
        <v>2872.3833333333337</v>
      </c>
      <c r="K179" s="28">
        <v>2773.35</v>
      </c>
      <c r="L179" s="28">
        <v>2686.2</v>
      </c>
      <c r="M179" s="28">
        <v>15.79463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7849</v>
      </c>
      <c r="D180" s="37">
        <v>7869.4833333333336</v>
      </c>
      <c r="E180" s="37">
        <v>7809.5166666666673</v>
      </c>
      <c r="F180" s="37">
        <v>7770.0333333333338</v>
      </c>
      <c r="G180" s="37">
        <v>7710.0666666666675</v>
      </c>
      <c r="H180" s="37">
        <v>7908.9666666666672</v>
      </c>
      <c r="I180" s="37">
        <v>7968.9333333333343</v>
      </c>
      <c r="J180" s="37">
        <v>8008.416666666667</v>
      </c>
      <c r="K180" s="28">
        <v>7929.45</v>
      </c>
      <c r="L180" s="28">
        <v>7830</v>
      </c>
      <c r="M180" s="28">
        <v>0.32280999999999999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25260.65</v>
      </c>
      <c r="D181" s="37">
        <v>25050.833333333332</v>
      </c>
      <c r="E181" s="37">
        <v>24811.666666666664</v>
      </c>
      <c r="F181" s="37">
        <v>24362.683333333331</v>
      </c>
      <c r="G181" s="37">
        <v>24123.516666666663</v>
      </c>
      <c r="H181" s="37">
        <v>25499.816666666666</v>
      </c>
      <c r="I181" s="37">
        <v>25738.98333333333</v>
      </c>
      <c r="J181" s="37">
        <v>26187.966666666667</v>
      </c>
      <c r="K181" s="28">
        <v>25290</v>
      </c>
      <c r="L181" s="28">
        <v>24601.85</v>
      </c>
      <c r="M181" s="28">
        <v>0.29883999999999999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1207.2</v>
      </c>
      <c r="D182" s="37">
        <v>1195.8333333333333</v>
      </c>
      <c r="E182" s="37">
        <v>1178.1666666666665</v>
      </c>
      <c r="F182" s="37">
        <v>1149.1333333333332</v>
      </c>
      <c r="G182" s="37">
        <v>1131.4666666666665</v>
      </c>
      <c r="H182" s="37">
        <v>1224.8666666666666</v>
      </c>
      <c r="I182" s="37">
        <v>1242.5333333333331</v>
      </c>
      <c r="J182" s="37">
        <v>1271.5666666666666</v>
      </c>
      <c r="K182" s="28">
        <v>1213.5</v>
      </c>
      <c r="L182" s="28">
        <v>1166.8</v>
      </c>
      <c r="M182" s="28">
        <v>24.027519999999999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2518.6</v>
      </c>
      <c r="D183" s="37">
        <v>2508.5666666666671</v>
      </c>
      <c r="E183" s="37">
        <v>2488.1333333333341</v>
      </c>
      <c r="F183" s="37">
        <v>2457.666666666667</v>
      </c>
      <c r="G183" s="37">
        <v>2437.233333333334</v>
      </c>
      <c r="H183" s="37">
        <v>2539.0333333333342</v>
      </c>
      <c r="I183" s="37">
        <v>2559.4666666666676</v>
      </c>
      <c r="J183" s="37">
        <v>2589.9333333333343</v>
      </c>
      <c r="K183" s="28">
        <v>2529</v>
      </c>
      <c r="L183" s="28">
        <v>2478.1</v>
      </c>
      <c r="M183" s="28">
        <v>3.5696500000000002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516.1</v>
      </c>
      <c r="D184" s="37">
        <v>515.98333333333323</v>
      </c>
      <c r="E184" s="37">
        <v>512.46666666666647</v>
      </c>
      <c r="F184" s="37">
        <v>508.83333333333326</v>
      </c>
      <c r="G184" s="37">
        <v>505.31666666666649</v>
      </c>
      <c r="H184" s="37">
        <v>519.61666666666645</v>
      </c>
      <c r="I184" s="37">
        <v>523.1333333333331</v>
      </c>
      <c r="J184" s="37">
        <v>526.76666666666642</v>
      </c>
      <c r="K184" s="28">
        <v>519.5</v>
      </c>
      <c r="L184" s="28">
        <v>512.35</v>
      </c>
      <c r="M184" s="28">
        <v>135.72638000000001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110.9</v>
      </c>
      <c r="D185" s="37">
        <v>110.81666666666668</v>
      </c>
      <c r="E185" s="37">
        <v>109.43333333333335</v>
      </c>
      <c r="F185" s="37">
        <v>107.96666666666667</v>
      </c>
      <c r="G185" s="37">
        <v>106.58333333333334</v>
      </c>
      <c r="H185" s="37">
        <v>112.28333333333336</v>
      </c>
      <c r="I185" s="37">
        <v>113.66666666666669</v>
      </c>
      <c r="J185" s="37">
        <v>115.13333333333337</v>
      </c>
      <c r="K185" s="28">
        <v>112.2</v>
      </c>
      <c r="L185" s="28">
        <v>109.35</v>
      </c>
      <c r="M185" s="28">
        <v>380.06661000000003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924.6</v>
      </c>
      <c r="D186" s="37">
        <v>927.06666666666661</v>
      </c>
      <c r="E186" s="37">
        <v>916.83333333333326</v>
      </c>
      <c r="F186" s="37">
        <v>909.06666666666661</v>
      </c>
      <c r="G186" s="37">
        <v>898.83333333333326</v>
      </c>
      <c r="H186" s="37">
        <v>934.83333333333326</v>
      </c>
      <c r="I186" s="37">
        <v>945.06666666666661</v>
      </c>
      <c r="J186" s="37">
        <v>952.83333333333326</v>
      </c>
      <c r="K186" s="28">
        <v>937.3</v>
      </c>
      <c r="L186" s="28">
        <v>919.3</v>
      </c>
      <c r="M186" s="28">
        <v>14.53271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512.70000000000005</v>
      </c>
      <c r="D187" s="37">
        <v>509.5</v>
      </c>
      <c r="E187" s="37">
        <v>504</v>
      </c>
      <c r="F187" s="37">
        <v>495.3</v>
      </c>
      <c r="G187" s="37">
        <v>489.8</v>
      </c>
      <c r="H187" s="37">
        <v>518.20000000000005</v>
      </c>
      <c r="I187" s="37">
        <v>523.70000000000005</v>
      </c>
      <c r="J187" s="37">
        <v>532.4</v>
      </c>
      <c r="K187" s="28">
        <v>515</v>
      </c>
      <c r="L187" s="28">
        <v>500.8</v>
      </c>
      <c r="M187" s="28">
        <v>18.887280000000001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648.35</v>
      </c>
      <c r="D188" s="37">
        <v>636.76666666666665</v>
      </c>
      <c r="E188" s="37">
        <v>619.13333333333333</v>
      </c>
      <c r="F188" s="37">
        <v>589.91666666666663</v>
      </c>
      <c r="G188" s="37">
        <v>572.2833333333333</v>
      </c>
      <c r="H188" s="37">
        <v>665.98333333333335</v>
      </c>
      <c r="I188" s="37">
        <v>683.61666666666656</v>
      </c>
      <c r="J188" s="37">
        <v>712.83333333333337</v>
      </c>
      <c r="K188" s="28">
        <v>654.4</v>
      </c>
      <c r="L188" s="28">
        <v>607.54999999999995</v>
      </c>
      <c r="M188" s="28">
        <v>19.95778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653.4</v>
      </c>
      <c r="D189" s="37">
        <v>649.28333333333342</v>
      </c>
      <c r="E189" s="37">
        <v>642.56666666666683</v>
      </c>
      <c r="F189" s="37">
        <v>631.73333333333346</v>
      </c>
      <c r="G189" s="37">
        <v>625.01666666666688</v>
      </c>
      <c r="H189" s="37">
        <v>660.11666666666679</v>
      </c>
      <c r="I189" s="37">
        <v>666.83333333333326</v>
      </c>
      <c r="J189" s="37">
        <v>677.66666666666674</v>
      </c>
      <c r="K189" s="28">
        <v>656</v>
      </c>
      <c r="L189" s="28">
        <v>638.45000000000005</v>
      </c>
      <c r="M189" s="28">
        <v>13.70697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999.6</v>
      </c>
      <c r="D190" s="37">
        <v>995.5333333333333</v>
      </c>
      <c r="E190" s="37">
        <v>986.06666666666661</v>
      </c>
      <c r="F190" s="37">
        <v>972.5333333333333</v>
      </c>
      <c r="G190" s="37">
        <v>963.06666666666661</v>
      </c>
      <c r="H190" s="37">
        <v>1009.0666666666666</v>
      </c>
      <c r="I190" s="37">
        <v>1018.5333333333333</v>
      </c>
      <c r="J190" s="37">
        <v>1032.0666666666666</v>
      </c>
      <c r="K190" s="28">
        <v>1005</v>
      </c>
      <c r="L190" s="28">
        <v>982</v>
      </c>
      <c r="M190" s="28">
        <v>6.7673899999999998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1349.3</v>
      </c>
      <c r="D191" s="37">
        <v>1360.7166666666665</v>
      </c>
      <c r="E191" s="37">
        <v>1320.633333333333</v>
      </c>
      <c r="F191" s="37">
        <v>1291.9666666666665</v>
      </c>
      <c r="G191" s="37">
        <v>1251.883333333333</v>
      </c>
      <c r="H191" s="37">
        <v>1389.383333333333</v>
      </c>
      <c r="I191" s="37">
        <v>1429.4666666666665</v>
      </c>
      <c r="J191" s="37">
        <v>1458.133333333333</v>
      </c>
      <c r="K191" s="28">
        <v>1400.8</v>
      </c>
      <c r="L191" s="28">
        <v>1332.05</v>
      </c>
      <c r="M191" s="28">
        <v>40.01182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3685.65</v>
      </c>
      <c r="D192" s="37">
        <v>3677.7166666666667</v>
      </c>
      <c r="E192" s="37">
        <v>3650.4333333333334</v>
      </c>
      <c r="F192" s="37">
        <v>3615.2166666666667</v>
      </c>
      <c r="G192" s="37">
        <v>3587.9333333333334</v>
      </c>
      <c r="H192" s="37">
        <v>3712.9333333333334</v>
      </c>
      <c r="I192" s="37">
        <v>3740.2166666666672</v>
      </c>
      <c r="J192" s="37">
        <v>3775.4333333333334</v>
      </c>
      <c r="K192" s="28">
        <v>3705</v>
      </c>
      <c r="L192" s="28">
        <v>3642.5</v>
      </c>
      <c r="M192" s="28">
        <v>22.96773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817.7</v>
      </c>
      <c r="D193" s="37">
        <v>813.85</v>
      </c>
      <c r="E193" s="37">
        <v>807.85</v>
      </c>
      <c r="F193" s="37">
        <v>798</v>
      </c>
      <c r="G193" s="37">
        <v>792</v>
      </c>
      <c r="H193" s="37">
        <v>823.7</v>
      </c>
      <c r="I193" s="37">
        <v>829.7</v>
      </c>
      <c r="J193" s="37">
        <v>839.55000000000007</v>
      </c>
      <c r="K193" s="28">
        <v>819.85</v>
      </c>
      <c r="L193" s="28">
        <v>804</v>
      </c>
      <c r="M193" s="28">
        <v>14.062189999999999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8685.2000000000007</v>
      </c>
      <c r="D194" s="37">
        <v>8798.0666666666675</v>
      </c>
      <c r="E194" s="37">
        <v>8508.133333333335</v>
      </c>
      <c r="F194" s="37">
        <v>8331.0666666666675</v>
      </c>
      <c r="G194" s="37">
        <v>8041.133333333335</v>
      </c>
      <c r="H194" s="37">
        <v>8975.133333333335</v>
      </c>
      <c r="I194" s="37">
        <v>9265.0666666666657</v>
      </c>
      <c r="J194" s="37">
        <v>9442.133333333335</v>
      </c>
      <c r="K194" s="28">
        <v>9088</v>
      </c>
      <c r="L194" s="28">
        <v>8621</v>
      </c>
      <c r="M194" s="28">
        <v>7.7881799999999997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452.05</v>
      </c>
      <c r="D195" s="37">
        <v>452.66666666666669</v>
      </c>
      <c r="E195" s="37">
        <v>449.08333333333337</v>
      </c>
      <c r="F195" s="37">
        <v>446.11666666666667</v>
      </c>
      <c r="G195" s="37">
        <v>442.53333333333336</v>
      </c>
      <c r="H195" s="37">
        <v>455.63333333333338</v>
      </c>
      <c r="I195" s="37">
        <v>459.21666666666675</v>
      </c>
      <c r="J195" s="37">
        <v>462.18333333333339</v>
      </c>
      <c r="K195" s="28">
        <v>456.25</v>
      </c>
      <c r="L195" s="28">
        <v>449.7</v>
      </c>
      <c r="M195" s="28">
        <v>163.15703999999999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278.10000000000002</v>
      </c>
      <c r="D196" s="37">
        <v>277.98333333333335</v>
      </c>
      <c r="E196" s="37">
        <v>273.16666666666669</v>
      </c>
      <c r="F196" s="37">
        <v>268.23333333333335</v>
      </c>
      <c r="G196" s="37">
        <v>263.41666666666669</v>
      </c>
      <c r="H196" s="37">
        <v>282.91666666666669</v>
      </c>
      <c r="I196" s="37">
        <v>287.73333333333329</v>
      </c>
      <c r="J196" s="37">
        <v>292.66666666666669</v>
      </c>
      <c r="K196" s="28">
        <v>282.8</v>
      </c>
      <c r="L196" s="28">
        <v>273.05</v>
      </c>
      <c r="M196" s="28">
        <v>643.53330000000005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1370.75</v>
      </c>
      <c r="D197" s="37">
        <v>1368.9833333333333</v>
      </c>
      <c r="E197" s="37">
        <v>1358.0166666666667</v>
      </c>
      <c r="F197" s="37">
        <v>1345.2833333333333</v>
      </c>
      <c r="G197" s="37">
        <v>1334.3166666666666</v>
      </c>
      <c r="H197" s="37">
        <v>1381.7166666666667</v>
      </c>
      <c r="I197" s="37">
        <v>1392.6833333333334</v>
      </c>
      <c r="J197" s="37">
        <v>1405.4166666666667</v>
      </c>
      <c r="K197" s="28">
        <v>1379.95</v>
      </c>
      <c r="L197" s="28">
        <v>1356.25</v>
      </c>
      <c r="M197" s="28">
        <v>52.287709999999997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1448.75</v>
      </c>
      <c r="D198" s="37">
        <v>1457.3833333333332</v>
      </c>
      <c r="E198" s="37">
        <v>1431.3666666666663</v>
      </c>
      <c r="F198" s="37">
        <v>1413.9833333333331</v>
      </c>
      <c r="G198" s="37">
        <v>1387.9666666666662</v>
      </c>
      <c r="H198" s="37">
        <v>1474.7666666666664</v>
      </c>
      <c r="I198" s="37">
        <v>1500.7833333333333</v>
      </c>
      <c r="J198" s="37">
        <v>1518.1666666666665</v>
      </c>
      <c r="K198" s="28">
        <v>1483.4</v>
      </c>
      <c r="L198" s="28">
        <v>1440</v>
      </c>
      <c r="M198" s="28">
        <v>54.029429999999998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812.35</v>
      </c>
      <c r="D199" s="37">
        <v>810.85</v>
      </c>
      <c r="E199" s="37">
        <v>805.55000000000007</v>
      </c>
      <c r="F199" s="37">
        <v>798.75</v>
      </c>
      <c r="G199" s="37">
        <v>793.45</v>
      </c>
      <c r="H199" s="37">
        <v>817.65000000000009</v>
      </c>
      <c r="I199" s="37">
        <v>822.95</v>
      </c>
      <c r="J199" s="37">
        <v>829.75000000000011</v>
      </c>
      <c r="K199" s="28">
        <v>816.15</v>
      </c>
      <c r="L199" s="28">
        <v>804.05</v>
      </c>
      <c r="M199" s="28">
        <v>2.4347799999999999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2509.9499999999998</v>
      </c>
      <c r="D200" s="37">
        <v>2502.5333333333333</v>
      </c>
      <c r="E200" s="37">
        <v>2472.4166666666665</v>
      </c>
      <c r="F200" s="37">
        <v>2434.8833333333332</v>
      </c>
      <c r="G200" s="37">
        <v>2404.7666666666664</v>
      </c>
      <c r="H200" s="37">
        <v>2540.0666666666666</v>
      </c>
      <c r="I200" s="37">
        <v>2570.1833333333334</v>
      </c>
      <c r="J200" s="37">
        <v>2607.7166666666667</v>
      </c>
      <c r="K200" s="28">
        <v>2532.65</v>
      </c>
      <c r="L200" s="28">
        <v>2465</v>
      </c>
      <c r="M200" s="28">
        <v>12.17812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2801.8</v>
      </c>
      <c r="D201" s="37">
        <v>2787</v>
      </c>
      <c r="E201" s="37">
        <v>2763.1</v>
      </c>
      <c r="F201" s="37">
        <v>2724.4</v>
      </c>
      <c r="G201" s="37">
        <v>2700.5</v>
      </c>
      <c r="H201" s="37">
        <v>2825.7</v>
      </c>
      <c r="I201" s="37">
        <v>2849.5999999999995</v>
      </c>
      <c r="J201" s="37">
        <v>2888.2999999999997</v>
      </c>
      <c r="K201" s="28">
        <v>2810.9</v>
      </c>
      <c r="L201" s="28">
        <v>2748.3</v>
      </c>
      <c r="M201" s="28">
        <v>3.0410400000000002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542.54999999999995</v>
      </c>
      <c r="D202" s="37">
        <v>540.9666666666667</v>
      </c>
      <c r="E202" s="37">
        <v>537.23333333333335</v>
      </c>
      <c r="F202" s="37">
        <v>531.91666666666663</v>
      </c>
      <c r="G202" s="37">
        <v>528.18333333333328</v>
      </c>
      <c r="H202" s="37">
        <v>546.28333333333342</v>
      </c>
      <c r="I202" s="37">
        <v>550.01666666666677</v>
      </c>
      <c r="J202" s="37">
        <v>555.33333333333348</v>
      </c>
      <c r="K202" s="28">
        <v>544.70000000000005</v>
      </c>
      <c r="L202" s="28">
        <v>535.65</v>
      </c>
      <c r="M202" s="28">
        <v>3.48421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1269.6500000000001</v>
      </c>
      <c r="D203" s="37">
        <v>1284.9333333333334</v>
      </c>
      <c r="E203" s="37">
        <v>1250.2666666666669</v>
      </c>
      <c r="F203" s="37">
        <v>1230.8833333333334</v>
      </c>
      <c r="G203" s="37">
        <v>1196.2166666666669</v>
      </c>
      <c r="H203" s="37">
        <v>1304.3166666666668</v>
      </c>
      <c r="I203" s="37">
        <v>1338.9833333333333</v>
      </c>
      <c r="J203" s="37">
        <v>1358.3666666666668</v>
      </c>
      <c r="K203" s="28">
        <v>1319.6</v>
      </c>
      <c r="L203" s="28">
        <v>1265.55</v>
      </c>
      <c r="M203" s="28">
        <v>8.7430699999999995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809.75</v>
      </c>
      <c r="D204" s="37">
        <v>811.63333333333333</v>
      </c>
      <c r="E204" s="37">
        <v>803.76666666666665</v>
      </c>
      <c r="F204" s="37">
        <v>797.7833333333333</v>
      </c>
      <c r="G204" s="37">
        <v>789.91666666666663</v>
      </c>
      <c r="H204" s="37">
        <v>817.61666666666667</v>
      </c>
      <c r="I204" s="37">
        <v>825.48333333333323</v>
      </c>
      <c r="J204" s="37">
        <v>831.4666666666667</v>
      </c>
      <c r="K204" s="28">
        <v>819.5</v>
      </c>
      <c r="L204" s="28">
        <v>805.65</v>
      </c>
      <c r="M204" s="28">
        <v>32.85707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6837</v>
      </c>
      <c r="D205" s="37">
        <v>6803.2833333333328</v>
      </c>
      <c r="E205" s="37">
        <v>6756.5666666666657</v>
      </c>
      <c r="F205" s="37">
        <v>6676.1333333333332</v>
      </c>
      <c r="G205" s="37">
        <v>6629.4166666666661</v>
      </c>
      <c r="H205" s="37">
        <v>6883.7166666666653</v>
      </c>
      <c r="I205" s="37">
        <v>6930.4333333333325</v>
      </c>
      <c r="J205" s="37">
        <v>7010.866666666665</v>
      </c>
      <c r="K205" s="28">
        <v>6850</v>
      </c>
      <c r="L205" s="28">
        <v>6722.85</v>
      </c>
      <c r="M205" s="28">
        <v>3.0969199999999999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44.05</v>
      </c>
      <c r="D206" s="37">
        <v>44.033333333333331</v>
      </c>
      <c r="E206" s="37">
        <v>43.416666666666664</v>
      </c>
      <c r="F206" s="37">
        <v>42.783333333333331</v>
      </c>
      <c r="G206" s="37">
        <v>42.166666666666664</v>
      </c>
      <c r="H206" s="37">
        <v>44.666666666666664</v>
      </c>
      <c r="I206" s="37">
        <v>45.283333333333339</v>
      </c>
      <c r="J206" s="37">
        <v>45.916666666666664</v>
      </c>
      <c r="K206" s="28">
        <v>44.65</v>
      </c>
      <c r="L206" s="28">
        <v>43.4</v>
      </c>
      <c r="M206" s="28">
        <v>175.66963000000001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1590.8</v>
      </c>
      <c r="D207" s="37">
        <v>1586.6000000000001</v>
      </c>
      <c r="E207" s="37">
        <v>1578.2000000000003</v>
      </c>
      <c r="F207" s="37">
        <v>1565.6000000000001</v>
      </c>
      <c r="G207" s="37">
        <v>1557.2000000000003</v>
      </c>
      <c r="H207" s="37">
        <v>1599.2000000000003</v>
      </c>
      <c r="I207" s="37">
        <v>1607.6000000000004</v>
      </c>
      <c r="J207" s="37">
        <v>1620.2000000000003</v>
      </c>
      <c r="K207" s="28">
        <v>1595</v>
      </c>
      <c r="L207" s="28">
        <v>1574</v>
      </c>
      <c r="M207" s="28">
        <v>2.3164199999999999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903.1</v>
      </c>
      <c r="D208" s="37">
        <v>905.08333333333337</v>
      </c>
      <c r="E208" s="37">
        <v>896.01666666666677</v>
      </c>
      <c r="F208" s="37">
        <v>888.93333333333339</v>
      </c>
      <c r="G208" s="37">
        <v>879.86666666666679</v>
      </c>
      <c r="H208" s="37">
        <v>912.16666666666674</v>
      </c>
      <c r="I208" s="37">
        <v>921.23333333333335</v>
      </c>
      <c r="J208" s="37">
        <v>928.31666666666672</v>
      </c>
      <c r="K208" s="28">
        <v>914.15</v>
      </c>
      <c r="L208" s="28">
        <v>898</v>
      </c>
      <c r="M208" s="28">
        <v>12.95505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962.25</v>
      </c>
      <c r="D209" s="37">
        <v>966.4666666666667</v>
      </c>
      <c r="E209" s="37">
        <v>950.78333333333342</v>
      </c>
      <c r="F209" s="37">
        <v>939.31666666666672</v>
      </c>
      <c r="G209" s="37">
        <v>923.63333333333344</v>
      </c>
      <c r="H209" s="37">
        <v>977.93333333333339</v>
      </c>
      <c r="I209" s="37">
        <v>993.61666666666679</v>
      </c>
      <c r="J209" s="37">
        <v>1005.0833333333334</v>
      </c>
      <c r="K209" s="28">
        <v>982.15</v>
      </c>
      <c r="L209" s="28">
        <v>955</v>
      </c>
      <c r="M209" s="28">
        <v>2.8358599999999998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430.3</v>
      </c>
      <c r="D210" s="37">
        <v>429.83333333333331</v>
      </c>
      <c r="E210" s="37">
        <v>425.16666666666663</v>
      </c>
      <c r="F210" s="37">
        <v>420.0333333333333</v>
      </c>
      <c r="G210" s="37">
        <v>415.36666666666662</v>
      </c>
      <c r="H210" s="37">
        <v>434.96666666666664</v>
      </c>
      <c r="I210" s="37">
        <v>439.63333333333327</v>
      </c>
      <c r="J210" s="37">
        <v>444.76666666666665</v>
      </c>
      <c r="K210" s="28">
        <v>434.5</v>
      </c>
      <c r="L210" s="28">
        <v>424.7</v>
      </c>
      <c r="M210" s="28">
        <v>52.510939999999998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11.2</v>
      </c>
      <c r="D211" s="37">
        <v>11.183333333333332</v>
      </c>
      <c r="E211" s="37">
        <v>10.816666666666663</v>
      </c>
      <c r="F211" s="37">
        <v>10.433333333333332</v>
      </c>
      <c r="G211" s="37">
        <v>10.066666666666663</v>
      </c>
      <c r="H211" s="37">
        <v>11.566666666666663</v>
      </c>
      <c r="I211" s="37">
        <v>11.933333333333334</v>
      </c>
      <c r="J211" s="37">
        <v>12.316666666666663</v>
      </c>
      <c r="K211" s="28">
        <v>11.55</v>
      </c>
      <c r="L211" s="28">
        <v>10.8</v>
      </c>
      <c r="M211" s="28">
        <v>4148.5881900000004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1317.6</v>
      </c>
      <c r="D212" s="37">
        <v>1314.3666666666666</v>
      </c>
      <c r="E212" s="37">
        <v>1306.7333333333331</v>
      </c>
      <c r="F212" s="37">
        <v>1295.8666666666666</v>
      </c>
      <c r="G212" s="37">
        <v>1288.2333333333331</v>
      </c>
      <c r="H212" s="37">
        <v>1325.2333333333331</v>
      </c>
      <c r="I212" s="37">
        <v>1332.8666666666668</v>
      </c>
      <c r="J212" s="37">
        <v>1343.7333333333331</v>
      </c>
      <c r="K212" s="28">
        <v>1322</v>
      </c>
      <c r="L212" s="28">
        <v>1303.5</v>
      </c>
      <c r="M212" s="28">
        <v>10.31831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1661.6</v>
      </c>
      <c r="D213" s="37">
        <v>1664.95</v>
      </c>
      <c r="E213" s="37">
        <v>1647.9</v>
      </c>
      <c r="F213" s="37">
        <v>1634.2</v>
      </c>
      <c r="G213" s="37">
        <v>1617.15</v>
      </c>
      <c r="H213" s="37">
        <v>1678.65</v>
      </c>
      <c r="I213" s="37">
        <v>1695.6999999999998</v>
      </c>
      <c r="J213" s="37">
        <v>1709.4</v>
      </c>
      <c r="K213" s="28">
        <v>1682</v>
      </c>
      <c r="L213" s="28">
        <v>1651.25</v>
      </c>
      <c r="M213" s="28">
        <v>2.8868299999999998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583.65</v>
      </c>
      <c r="D214" s="37">
        <v>583.7166666666667</v>
      </c>
      <c r="E214" s="37">
        <v>580.43333333333339</v>
      </c>
      <c r="F214" s="37">
        <v>577.2166666666667</v>
      </c>
      <c r="G214" s="37">
        <v>573.93333333333339</v>
      </c>
      <c r="H214" s="37">
        <v>586.93333333333339</v>
      </c>
      <c r="I214" s="37">
        <v>590.2166666666667</v>
      </c>
      <c r="J214" s="37">
        <v>593.43333333333339</v>
      </c>
      <c r="K214" s="37">
        <v>587</v>
      </c>
      <c r="L214" s="37">
        <v>580.5</v>
      </c>
      <c r="M214" s="37">
        <v>43.183160000000001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15.65</v>
      </c>
      <c r="D215" s="37">
        <v>15.616666666666667</v>
      </c>
      <c r="E215" s="37">
        <v>15.183333333333334</v>
      </c>
      <c r="F215" s="37">
        <v>14.716666666666667</v>
      </c>
      <c r="G215" s="37">
        <v>14.283333333333333</v>
      </c>
      <c r="H215" s="37">
        <v>16.083333333333336</v>
      </c>
      <c r="I215" s="37">
        <v>16.516666666666666</v>
      </c>
      <c r="J215" s="37">
        <v>16.983333333333334</v>
      </c>
      <c r="K215" s="37">
        <v>16.05</v>
      </c>
      <c r="L215" s="37">
        <v>15.15</v>
      </c>
      <c r="M215" s="37">
        <v>3883.6599099999999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286</v>
      </c>
      <c r="D216" s="37">
        <v>285.98333333333335</v>
      </c>
      <c r="E216" s="37">
        <v>283.01666666666671</v>
      </c>
      <c r="F216" s="37">
        <v>280.03333333333336</v>
      </c>
      <c r="G216" s="37">
        <v>277.06666666666672</v>
      </c>
      <c r="H216" s="37">
        <v>288.9666666666667</v>
      </c>
      <c r="I216" s="37">
        <v>291.93333333333339</v>
      </c>
      <c r="J216" s="37">
        <v>294.91666666666669</v>
      </c>
      <c r="K216" s="37">
        <v>288.95</v>
      </c>
      <c r="L216" s="37">
        <v>283</v>
      </c>
      <c r="M216" s="37">
        <v>99.619140000000002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G26" sqref="G2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38"/>
      <c r="B1" s="439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8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44662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31" t="s">
        <v>16</v>
      </c>
      <c r="B9" s="433" t="s">
        <v>18</v>
      </c>
      <c r="C9" s="437" t="s">
        <v>20</v>
      </c>
      <c r="D9" s="437" t="s">
        <v>21</v>
      </c>
      <c r="E9" s="428" t="s">
        <v>22</v>
      </c>
      <c r="F9" s="429"/>
      <c r="G9" s="430"/>
      <c r="H9" s="428" t="s">
        <v>23</v>
      </c>
      <c r="I9" s="429"/>
      <c r="J9" s="430"/>
      <c r="K9" s="23"/>
      <c r="L9" s="24"/>
      <c r="M9" s="50"/>
      <c r="N9" s="1"/>
      <c r="O9" s="1"/>
    </row>
    <row r="10" spans="1:15" ht="42.75" customHeight="1">
      <c r="A10" s="435"/>
      <c r="B10" s="436"/>
      <c r="C10" s="436"/>
      <c r="D10" s="43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33" t="s">
        <v>288</v>
      </c>
      <c r="C11" s="320">
        <v>21440.7</v>
      </c>
      <c r="D11" s="321">
        <v>21330.233333333334</v>
      </c>
      <c r="E11" s="321">
        <v>21170.466666666667</v>
      </c>
      <c r="F11" s="321">
        <v>20900.233333333334</v>
      </c>
      <c r="G11" s="321">
        <v>20740.466666666667</v>
      </c>
      <c r="H11" s="321">
        <v>21600.466666666667</v>
      </c>
      <c r="I11" s="321">
        <v>21760.233333333337</v>
      </c>
      <c r="J11" s="321">
        <v>22030.466666666667</v>
      </c>
      <c r="K11" s="320">
        <v>21490</v>
      </c>
      <c r="L11" s="320">
        <v>21060</v>
      </c>
      <c r="M11" s="320">
        <v>1.338E-2</v>
      </c>
      <c r="N11" s="1"/>
      <c r="O11" s="1"/>
    </row>
    <row r="12" spans="1:15" ht="12" customHeight="1">
      <c r="A12" s="30">
        <v>2</v>
      </c>
      <c r="B12" s="334" t="s">
        <v>293</v>
      </c>
      <c r="C12" s="320">
        <v>512</v>
      </c>
      <c r="D12" s="321">
        <v>515.26666666666665</v>
      </c>
      <c r="E12" s="321">
        <v>505.5333333333333</v>
      </c>
      <c r="F12" s="321">
        <v>499.06666666666666</v>
      </c>
      <c r="G12" s="321">
        <v>489.33333333333331</v>
      </c>
      <c r="H12" s="321">
        <v>521.73333333333335</v>
      </c>
      <c r="I12" s="321">
        <v>531.4666666666667</v>
      </c>
      <c r="J12" s="321">
        <v>537.93333333333328</v>
      </c>
      <c r="K12" s="320">
        <v>525</v>
      </c>
      <c r="L12" s="320">
        <v>508.8</v>
      </c>
      <c r="M12" s="320">
        <v>1.7231399999999999</v>
      </c>
      <c r="N12" s="1"/>
      <c r="O12" s="1"/>
    </row>
    <row r="13" spans="1:15" ht="12" customHeight="1">
      <c r="A13" s="30">
        <v>3</v>
      </c>
      <c r="B13" s="334" t="s">
        <v>39</v>
      </c>
      <c r="C13" s="320">
        <v>969.65</v>
      </c>
      <c r="D13" s="321">
        <v>969.5</v>
      </c>
      <c r="E13" s="321">
        <v>961.7</v>
      </c>
      <c r="F13" s="321">
        <v>953.75</v>
      </c>
      <c r="G13" s="321">
        <v>945.95</v>
      </c>
      <c r="H13" s="321">
        <v>977.45</v>
      </c>
      <c r="I13" s="321">
        <v>985.25</v>
      </c>
      <c r="J13" s="321">
        <v>993.2</v>
      </c>
      <c r="K13" s="320">
        <v>977.3</v>
      </c>
      <c r="L13" s="320">
        <v>961.55</v>
      </c>
      <c r="M13" s="320">
        <v>4.9260900000000003</v>
      </c>
      <c r="N13" s="1"/>
      <c r="O13" s="1"/>
    </row>
    <row r="14" spans="1:15" ht="12" customHeight="1">
      <c r="A14" s="30">
        <v>4</v>
      </c>
      <c r="B14" s="334" t="s">
        <v>294</v>
      </c>
      <c r="C14" s="320">
        <v>2531.75</v>
      </c>
      <c r="D14" s="321">
        <v>2513.3666666666668</v>
      </c>
      <c r="E14" s="321">
        <v>2478.4333333333334</v>
      </c>
      <c r="F14" s="321">
        <v>2425.1166666666668</v>
      </c>
      <c r="G14" s="321">
        <v>2390.1833333333334</v>
      </c>
      <c r="H14" s="321">
        <v>2566.6833333333334</v>
      </c>
      <c r="I14" s="321">
        <v>2601.6166666666668</v>
      </c>
      <c r="J14" s="321">
        <v>2654.9333333333334</v>
      </c>
      <c r="K14" s="320">
        <v>2548.3000000000002</v>
      </c>
      <c r="L14" s="320">
        <v>2460.0500000000002</v>
      </c>
      <c r="M14" s="320">
        <v>0.57333999999999996</v>
      </c>
      <c r="N14" s="1"/>
      <c r="O14" s="1"/>
    </row>
    <row r="15" spans="1:15" ht="12" customHeight="1">
      <c r="A15" s="30">
        <v>5</v>
      </c>
      <c r="B15" s="334" t="s">
        <v>289</v>
      </c>
      <c r="C15" s="320">
        <v>2238.9499999999998</v>
      </c>
      <c r="D15" s="321">
        <v>2224.5166666666669</v>
      </c>
      <c r="E15" s="321">
        <v>2202.3833333333337</v>
      </c>
      <c r="F15" s="321">
        <v>2165.8166666666666</v>
      </c>
      <c r="G15" s="321">
        <v>2143.6833333333334</v>
      </c>
      <c r="H15" s="321">
        <v>2261.0833333333339</v>
      </c>
      <c r="I15" s="321">
        <v>2283.2166666666672</v>
      </c>
      <c r="J15" s="321">
        <v>2319.7833333333342</v>
      </c>
      <c r="K15" s="320">
        <v>2246.65</v>
      </c>
      <c r="L15" s="320">
        <v>2187.9499999999998</v>
      </c>
      <c r="M15" s="320">
        <v>1.6110599999999999</v>
      </c>
      <c r="N15" s="1"/>
      <c r="O15" s="1"/>
    </row>
    <row r="16" spans="1:15" ht="12" customHeight="1">
      <c r="A16" s="30">
        <v>6</v>
      </c>
      <c r="B16" s="334" t="s">
        <v>238</v>
      </c>
      <c r="C16" s="320">
        <v>17999</v>
      </c>
      <c r="D16" s="321">
        <v>18111.149999999998</v>
      </c>
      <c r="E16" s="321">
        <v>17824.099999999995</v>
      </c>
      <c r="F16" s="321">
        <v>17649.199999999997</v>
      </c>
      <c r="G16" s="321">
        <v>17362.149999999994</v>
      </c>
      <c r="H16" s="321">
        <v>18286.049999999996</v>
      </c>
      <c r="I16" s="321">
        <v>18573.099999999999</v>
      </c>
      <c r="J16" s="321">
        <v>18747.999999999996</v>
      </c>
      <c r="K16" s="320">
        <v>18398.2</v>
      </c>
      <c r="L16" s="320">
        <v>17936.25</v>
      </c>
      <c r="M16" s="320">
        <v>0.15051999999999999</v>
      </c>
      <c r="N16" s="1"/>
      <c r="O16" s="1"/>
    </row>
    <row r="17" spans="1:15" ht="12" customHeight="1">
      <c r="A17" s="30">
        <v>7</v>
      </c>
      <c r="B17" s="334" t="s">
        <v>242</v>
      </c>
      <c r="C17" s="320">
        <v>113.55</v>
      </c>
      <c r="D17" s="321">
        <v>113.41666666666667</v>
      </c>
      <c r="E17" s="321">
        <v>112.63333333333334</v>
      </c>
      <c r="F17" s="321">
        <v>111.71666666666667</v>
      </c>
      <c r="G17" s="321">
        <v>110.93333333333334</v>
      </c>
      <c r="H17" s="321">
        <v>114.33333333333334</v>
      </c>
      <c r="I17" s="321">
        <v>115.11666666666667</v>
      </c>
      <c r="J17" s="321">
        <v>116.03333333333335</v>
      </c>
      <c r="K17" s="320">
        <v>114.2</v>
      </c>
      <c r="L17" s="320">
        <v>112.5</v>
      </c>
      <c r="M17" s="320">
        <v>15.820970000000001</v>
      </c>
      <c r="N17" s="1"/>
      <c r="O17" s="1"/>
    </row>
    <row r="18" spans="1:15" ht="12" customHeight="1">
      <c r="A18" s="30">
        <v>8</v>
      </c>
      <c r="B18" s="334" t="s">
        <v>41</v>
      </c>
      <c r="C18" s="320">
        <v>308.39999999999998</v>
      </c>
      <c r="D18" s="321">
        <v>309.73333333333329</v>
      </c>
      <c r="E18" s="321">
        <v>304.76666666666659</v>
      </c>
      <c r="F18" s="321">
        <v>301.13333333333333</v>
      </c>
      <c r="G18" s="321">
        <v>296.16666666666663</v>
      </c>
      <c r="H18" s="321">
        <v>313.36666666666656</v>
      </c>
      <c r="I18" s="321">
        <v>318.33333333333326</v>
      </c>
      <c r="J18" s="321">
        <v>321.96666666666653</v>
      </c>
      <c r="K18" s="320">
        <v>314.7</v>
      </c>
      <c r="L18" s="320">
        <v>306.10000000000002</v>
      </c>
      <c r="M18" s="320">
        <v>20.46059</v>
      </c>
      <c r="N18" s="1"/>
      <c r="O18" s="1"/>
    </row>
    <row r="19" spans="1:15" ht="12" customHeight="1">
      <c r="A19" s="30">
        <v>9</v>
      </c>
      <c r="B19" s="334" t="s">
        <v>43</v>
      </c>
      <c r="C19" s="320">
        <v>2170.5500000000002</v>
      </c>
      <c r="D19" s="321">
        <v>2160.0333333333333</v>
      </c>
      <c r="E19" s="321">
        <v>2139.0666666666666</v>
      </c>
      <c r="F19" s="321">
        <v>2107.5833333333335</v>
      </c>
      <c r="G19" s="321">
        <v>2086.6166666666668</v>
      </c>
      <c r="H19" s="321">
        <v>2191.5166666666664</v>
      </c>
      <c r="I19" s="321">
        <v>2212.4833333333327</v>
      </c>
      <c r="J19" s="321">
        <v>2243.9666666666662</v>
      </c>
      <c r="K19" s="320">
        <v>2181</v>
      </c>
      <c r="L19" s="320">
        <v>2128.5500000000002</v>
      </c>
      <c r="M19" s="320">
        <v>8.6132799999999996</v>
      </c>
      <c r="N19" s="1"/>
      <c r="O19" s="1"/>
    </row>
    <row r="20" spans="1:15" ht="12" customHeight="1">
      <c r="A20" s="30">
        <v>10</v>
      </c>
      <c r="B20" s="334" t="s">
        <v>45</v>
      </c>
      <c r="C20" s="320">
        <v>2170.9499999999998</v>
      </c>
      <c r="D20" s="321">
        <v>2150.7333333333331</v>
      </c>
      <c r="E20" s="321">
        <v>2125.4666666666662</v>
      </c>
      <c r="F20" s="321">
        <v>2079.9833333333331</v>
      </c>
      <c r="G20" s="321">
        <v>2054.7166666666662</v>
      </c>
      <c r="H20" s="321">
        <v>2196.2166666666662</v>
      </c>
      <c r="I20" s="321">
        <v>2221.4833333333336</v>
      </c>
      <c r="J20" s="321">
        <v>2266.9666666666662</v>
      </c>
      <c r="K20" s="320">
        <v>2176</v>
      </c>
      <c r="L20" s="320">
        <v>2105.25</v>
      </c>
      <c r="M20" s="320">
        <v>19.240539999999999</v>
      </c>
      <c r="N20" s="1"/>
      <c r="O20" s="1"/>
    </row>
    <row r="21" spans="1:15" ht="12" customHeight="1">
      <c r="A21" s="30">
        <v>11</v>
      </c>
      <c r="B21" s="334" t="s">
        <v>239</v>
      </c>
      <c r="C21" s="320">
        <v>2321.85</v>
      </c>
      <c r="D21" s="321">
        <v>2300.6166666666668</v>
      </c>
      <c r="E21" s="321">
        <v>2232.3333333333335</v>
      </c>
      <c r="F21" s="321">
        <v>2142.8166666666666</v>
      </c>
      <c r="G21" s="321">
        <v>2074.5333333333333</v>
      </c>
      <c r="H21" s="321">
        <v>2390.1333333333337</v>
      </c>
      <c r="I21" s="321">
        <v>2458.4166666666665</v>
      </c>
      <c r="J21" s="321">
        <v>2547.9333333333338</v>
      </c>
      <c r="K21" s="320">
        <v>2368.9</v>
      </c>
      <c r="L21" s="320">
        <v>2211.1</v>
      </c>
      <c r="M21" s="320">
        <v>24.977270000000001</v>
      </c>
      <c r="N21" s="1"/>
      <c r="O21" s="1"/>
    </row>
    <row r="22" spans="1:15" ht="12" customHeight="1">
      <c r="A22" s="30">
        <v>12</v>
      </c>
      <c r="B22" s="334" t="s">
        <v>46</v>
      </c>
      <c r="C22" s="320">
        <v>839.3</v>
      </c>
      <c r="D22" s="321">
        <v>833.83333333333337</v>
      </c>
      <c r="E22" s="321">
        <v>822.86666666666679</v>
      </c>
      <c r="F22" s="321">
        <v>806.43333333333339</v>
      </c>
      <c r="G22" s="321">
        <v>795.46666666666681</v>
      </c>
      <c r="H22" s="321">
        <v>850.26666666666677</v>
      </c>
      <c r="I22" s="321">
        <v>861.23333333333323</v>
      </c>
      <c r="J22" s="321">
        <v>877.66666666666674</v>
      </c>
      <c r="K22" s="320">
        <v>844.8</v>
      </c>
      <c r="L22" s="320">
        <v>817.4</v>
      </c>
      <c r="M22" s="320">
        <v>57.779240000000001</v>
      </c>
      <c r="N22" s="1"/>
      <c r="O22" s="1"/>
    </row>
    <row r="23" spans="1:15" ht="12.75" customHeight="1">
      <c r="A23" s="30">
        <v>13</v>
      </c>
      <c r="B23" s="334" t="s">
        <v>241</v>
      </c>
      <c r="C23" s="320">
        <v>2540.25</v>
      </c>
      <c r="D23" s="321">
        <v>2535.6666666666665</v>
      </c>
      <c r="E23" s="321">
        <v>2494.583333333333</v>
      </c>
      <c r="F23" s="321">
        <v>2448.9166666666665</v>
      </c>
      <c r="G23" s="321">
        <v>2407.833333333333</v>
      </c>
      <c r="H23" s="321">
        <v>2581.333333333333</v>
      </c>
      <c r="I23" s="321">
        <v>2622.4166666666661</v>
      </c>
      <c r="J23" s="321">
        <v>2668.083333333333</v>
      </c>
      <c r="K23" s="320">
        <v>2576.75</v>
      </c>
      <c r="L23" s="320">
        <v>2490</v>
      </c>
      <c r="M23" s="320">
        <v>3.46652</v>
      </c>
      <c r="N23" s="1"/>
      <c r="O23" s="1"/>
    </row>
    <row r="24" spans="1:15" ht="12.75" customHeight="1">
      <c r="A24" s="30">
        <v>14</v>
      </c>
      <c r="B24" s="334" t="s">
        <v>295</v>
      </c>
      <c r="C24" s="320">
        <v>301.35000000000002</v>
      </c>
      <c r="D24" s="321">
        <v>302.38333333333338</v>
      </c>
      <c r="E24" s="321">
        <v>299.01666666666677</v>
      </c>
      <c r="F24" s="321">
        <v>296.68333333333339</v>
      </c>
      <c r="G24" s="321">
        <v>293.31666666666678</v>
      </c>
      <c r="H24" s="321">
        <v>304.71666666666675</v>
      </c>
      <c r="I24" s="321">
        <v>308.08333333333343</v>
      </c>
      <c r="J24" s="321">
        <v>310.41666666666674</v>
      </c>
      <c r="K24" s="320">
        <v>305.75</v>
      </c>
      <c r="L24" s="320">
        <v>300.05</v>
      </c>
      <c r="M24" s="320">
        <v>1.3218000000000001</v>
      </c>
      <c r="N24" s="1"/>
      <c r="O24" s="1"/>
    </row>
    <row r="25" spans="1:15" ht="12.75" customHeight="1">
      <c r="A25" s="30">
        <v>15</v>
      </c>
      <c r="B25" s="334" t="s">
        <v>296</v>
      </c>
      <c r="C25" s="320">
        <v>228.2</v>
      </c>
      <c r="D25" s="321">
        <v>230.38333333333333</v>
      </c>
      <c r="E25" s="321">
        <v>224.81666666666666</v>
      </c>
      <c r="F25" s="321">
        <v>221.43333333333334</v>
      </c>
      <c r="G25" s="321">
        <v>215.86666666666667</v>
      </c>
      <c r="H25" s="321">
        <v>233.76666666666665</v>
      </c>
      <c r="I25" s="321">
        <v>239.33333333333331</v>
      </c>
      <c r="J25" s="321">
        <v>242.71666666666664</v>
      </c>
      <c r="K25" s="320">
        <v>235.95</v>
      </c>
      <c r="L25" s="320">
        <v>227</v>
      </c>
      <c r="M25" s="320">
        <v>8.6322899999999994</v>
      </c>
      <c r="N25" s="1"/>
      <c r="O25" s="1"/>
    </row>
    <row r="26" spans="1:15" ht="12.75" customHeight="1">
      <c r="A26" s="30">
        <v>16</v>
      </c>
      <c r="B26" s="334" t="s">
        <v>297</v>
      </c>
      <c r="C26" s="320">
        <v>1275.95</v>
      </c>
      <c r="D26" s="321">
        <v>1268.7333333333333</v>
      </c>
      <c r="E26" s="321">
        <v>1255.5166666666667</v>
      </c>
      <c r="F26" s="321">
        <v>1235.0833333333333</v>
      </c>
      <c r="G26" s="321">
        <v>1221.8666666666666</v>
      </c>
      <c r="H26" s="321">
        <v>1289.1666666666667</v>
      </c>
      <c r="I26" s="321">
        <v>1302.3833333333334</v>
      </c>
      <c r="J26" s="321">
        <v>1322.8166666666668</v>
      </c>
      <c r="K26" s="320">
        <v>1281.95</v>
      </c>
      <c r="L26" s="320">
        <v>1248.3</v>
      </c>
      <c r="M26" s="320">
        <v>2.4390999999999998</v>
      </c>
      <c r="N26" s="1"/>
      <c r="O26" s="1"/>
    </row>
    <row r="27" spans="1:15" ht="12.75" customHeight="1">
      <c r="A27" s="30">
        <v>17</v>
      </c>
      <c r="B27" s="334" t="s">
        <v>291</v>
      </c>
      <c r="C27" s="320">
        <v>1703.7</v>
      </c>
      <c r="D27" s="321">
        <v>1702.8999999999999</v>
      </c>
      <c r="E27" s="321">
        <v>1690.7999999999997</v>
      </c>
      <c r="F27" s="321">
        <v>1677.8999999999999</v>
      </c>
      <c r="G27" s="321">
        <v>1665.7999999999997</v>
      </c>
      <c r="H27" s="321">
        <v>1715.7999999999997</v>
      </c>
      <c r="I27" s="321">
        <v>1727.8999999999996</v>
      </c>
      <c r="J27" s="321">
        <v>1740.7999999999997</v>
      </c>
      <c r="K27" s="320">
        <v>1715</v>
      </c>
      <c r="L27" s="320">
        <v>1690</v>
      </c>
      <c r="M27" s="320">
        <v>3.1535899999999999</v>
      </c>
      <c r="N27" s="1"/>
      <c r="O27" s="1"/>
    </row>
    <row r="28" spans="1:15" ht="12.75" customHeight="1">
      <c r="A28" s="30">
        <v>18</v>
      </c>
      <c r="B28" s="334" t="s">
        <v>243</v>
      </c>
      <c r="C28" s="320">
        <v>1728.6</v>
      </c>
      <c r="D28" s="321">
        <v>1733.2166666666665</v>
      </c>
      <c r="E28" s="321">
        <v>1716.4333333333329</v>
      </c>
      <c r="F28" s="321">
        <v>1704.2666666666664</v>
      </c>
      <c r="G28" s="321">
        <v>1687.4833333333329</v>
      </c>
      <c r="H28" s="321">
        <v>1745.383333333333</v>
      </c>
      <c r="I28" s="321">
        <v>1762.1666666666663</v>
      </c>
      <c r="J28" s="321">
        <v>1774.333333333333</v>
      </c>
      <c r="K28" s="320">
        <v>1750</v>
      </c>
      <c r="L28" s="320">
        <v>1721.05</v>
      </c>
      <c r="M28" s="320">
        <v>0.51471</v>
      </c>
      <c r="N28" s="1"/>
      <c r="O28" s="1"/>
    </row>
    <row r="29" spans="1:15" ht="12.75" customHeight="1">
      <c r="A29" s="30">
        <v>19</v>
      </c>
      <c r="B29" s="334" t="s">
        <v>298</v>
      </c>
      <c r="C29" s="320">
        <v>85.2</v>
      </c>
      <c r="D29" s="321">
        <v>84.166666666666671</v>
      </c>
      <c r="E29" s="321">
        <v>82.083333333333343</v>
      </c>
      <c r="F29" s="321">
        <v>78.966666666666669</v>
      </c>
      <c r="G29" s="321">
        <v>76.88333333333334</v>
      </c>
      <c r="H29" s="321">
        <v>87.283333333333346</v>
      </c>
      <c r="I29" s="321">
        <v>89.366666666666688</v>
      </c>
      <c r="J29" s="321">
        <v>92.483333333333348</v>
      </c>
      <c r="K29" s="320">
        <v>86.25</v>
      </c>
      <c r="L29" s="320">
        <v>81.05</v>
      </c>
      <c r="M29" s="320">
        <v>18.389109999999999</v>
      </c>
      <c r="N29" s="1"/>
      <c r="O29" s="1"/>
    </row>
    <row r="30" spans="1:15" ht="12.75" customHeight="1">
      <c r="A30" s="30">
        <v>20</v>
      </c>
      <c r="B30" s="334" t="s">
        <v>48</v>
      </c>
      <c r="C30" s="320">
        <v>3472.65</v>
      </c>
      <c r="D30" s="321">
        <v>3483.8833333333332</v>
      </c>
      <c r="E30" s="321">
        <v>3438.7666666666664</v>
      </c>
      <c r="F30" s="321">
        <v>3404.8833333333332</v>
      </c>
      <c r="G30" s="321">
        <v>3359.7666666666664</v>
      </c>
      <c r="H30" s="321">
        <v>3517.7666666666664</v>
      </c>
      <c r="I30" s="321">
        <v>3562.8833333333332</v>
      </c>
      <c r="J30" s="321">
        <v>3596.7666666666664</v>
      </c>
      <c r="K30" s="320">
        <v>3529</v>
      </c>
      <c r="L30" s="320">
        <v>3450</v>
      </c>
      <c r="M30" s="320">
        <v>1.0949500000000001</v>
      </c>
      <c r="N30" s="1"/>
      <c r="O30" s="1"/>
    </row>
    <row r="31" spans="1:15" ht="12.75" customHeight="1">
      <c r="A31" s="30">
        <v>21</v>
      </c>
      <c r="B31" s="334" t="s">
        <v>299</v>
      </c>
      <c r="C31" s="320">
        <v>3309.45</v>
      </c>
      <c r="D31" s="321">
        <v>3329.8166666666671</v>
      </c>
      <c r="E31" s="321">
        <v>3279.6333333333341</v>
      </c>
      <c r="F31" s="321">
        <v>3249.8166666666671</v>
      </c>
      <c r="G31" s="321">
        <v>3199.6333333333341</v>
      </c>
      <c r="H31" s="321">
        <v>3359.6333333333341</v>
      </c>
      <c r="I31" s="321">
        <v>3409.8166666666675</v>
      </c>
      <c r="J31" s="321">
        <v>3439.6333333333341</v>
      </c>
      <c r="K31" s="320">
        <v>3380</v>
      </c>
      <c r="L31" s="320">
        <v>3300</v>
      </c>
      <c r="M31" s="320">
        <v>0.49639</v>
      </c>
      <c r="N31" s="1"/>
      <c r="O31" s="1"/>
    </row>
    <row r="32" spans="1:15" ht="12.75" customHeight="1">
      <c r="A32" s="30">
        <v>22</v>
      </c>
      <c r="B32" s="334" t="s">
        <v>300</v>
      </c>
      <c r="C32" s="320">
        <v>28.85</v>
      </c>
      <c r="D32" s="321">
        <v>28.516666666666666</v>
      </c>
      <c r="E32" s="321">
        <v>27.783333333333331</v>
      </c>
      <c r="F32" s="321">
        <v>26.716666666666665</v>
      </c>
      <c r="G32" s="321">
        <v>25.983333333333331</v>
      </c>
      <c r="H32" s="321">
        <v>29.583333333333332</v>
      </c>
      <c r="I32" s="321">
        <v>30.316666666666666</v>
      </c>
      <c r="J32" s="321">
        <v>31.383333333333333</v>
      </c>
      <c r="K32" s="320">
        <v>29.25</v>
      </c>
      <c r="L32" s="320">
        <v>27.45</v>
      </c>
      <c r="M32" s="320">
        <v>298.35361999999998</v>
      </c>
      <c r="N32" s="1"/>
      <c r="O32" s="1"/>
    </row>
    <row r="33" spans="1:15" ht="12.75" customHeight="1">
      <c r="A33" s="30">
        <v>23</v>
      </c>
      <c r="B33" s="334" t="s">
        <v>50</v>
      </c>
      <c r="C33" s="320">
        <v>573.85</v>
      </c>
      <c r="D33" s="321">
        <v>574.23333333333335</v>
      </c>
      <c r="E33" s="321">
        <v>571.66666666666674</v>
      </c>
      <c r="F33" s="321">
        <v>569.48333333333335</v>
      </c>
      <c r="G33" s="321">
        <v>566.91666666666674</v>
      </c>
      <c r="H33" s="321">
        <v>576.41666666666674</v>
      </c>
      <c r="I33" s="321">
        <v>578.98333333333335</v>
      </c>
      <c r="J33" s="321">
        <v>581.16666666666674</v>
      </c>
      <c r="K33" s="320">
        <v>576.79999999999995</v>
      </c>
      <c r="L33" s="320">
        <v>572.04999999999995</v>
      </c>
      <c r="M33" s="320">
        <v>2.7444999999999999</v>
      </c>
      <c r="N33" s="1"/>
      <c r="O33" s="1"/>
    </row>
    <row r="34" spans="1:15" ht="12.75" customHeight="1">
      <c r="A34" s="30">
        <v>24</v>
      </c>
      <c r="B34" s="334" t="s">
        <v>301</v>
      </c>
      <c r="C34" s="320">
        <v>3611.75</v>
      </c>
      <c r="D34" s="321">
        <v>3630.8833333333332</v>
      </c>
      <c r="E34" s="321">
        <v>3581.8666666666663</v>
      </c>
      <c r="F34" s="321">
        <v>3551.9833333333331</v>
      </c>
      <c r="G34" s="321">
        <v>3502.9666666666662</v>
      </c>
      <c r="H34" s="321">
        <v>3660.7666666666664</v>
      </c>
      <c r="I34" s="321">
        <v>3709.7833333333328</v>
      </c>
      <c r="J34" s="321">
        <v>3739.6666666666665</v>
      </c>
      <c r="K34" s="320">
        <v>3679.9</v>
      </c>
      <c r="L34" s="320">
        <v>3601</v>
      </c>
      <c r="M34" s="320">
        <v>0.3039</v>
      </c>
      <c r="N34" s="1"/>
      <c r="O34" s="1"/>
    </row>
    <row r="35" spans="1:15" ht="12.75" customHeight="1">
      <c r="A35" s="30">
        <v>25</v>
      </c>
      <c r="B35" s="334" t="s">
        <v>51</v>
      </c>
      <c r="C35" s="320">
        <v>337.35</v>
      </c>
      <c r="D35" s="321">
        <v>333.53333333333336</v>
      </c>
      <c r="E35" s="321">
        <v>327.26666666666671</v>
      </c>
      <c r="F35" s="321">
        <v>317.18333333333334</v>
      </c>
      <c r="G35" s="321">
        <v>310.91666666666669</v>
      </c>
      <c r="H35" s="321">
        <v>343.61666666666673</v>
      </c>
      <c r="I35" s="321">
        <v>349.88333333333338</v>
      </c>
      <c r="J35" s="321">
        <v>359.96666666666675</v>
      </c>
      <c r="K35" s="320">
        <v>339.8</v>
      </c>
      <c r="L35" s="320">
        <v>323.45</v>
      </c>
      <c r="M35" s="320">
        <v>82.768529999999998</v>
      </c>
      <c r="N35" s="1"/>
      <c r="O35" s="1"/>
    </row>
    <row r="36" spans="1:15" ht="12.75" customHeight="1">
      <c r="A36" s="30">
        <v>26</v>
      </c>
      <c r="B36" s="334" t="s">
        <v>849</v>
      </c>
      <c r="C36" s="320">
        <v>1700.5</v>
      </c>
      <c r="D36" s="321">
        <v>1716.7833333333335</v>
      </c>
      <c r="E36" s="321">
        <v>1668.7166666666672</v>
      </c>
      <c r="F36" s="321">
        <v>1636.9333333333336</v>
      </c>
      <c r="G36" s="321">
        <v>1588.8666666666672</v>
      </c>
      <c r="H36" s="321">
        <v>1748.5666666666671</v>
      </c>
      <c r="I36" s="321">
        <v>1796.6333333333332</v>
      </c>
      <c r="J36" s="321">
        <v>1828.416666666667</v>
      </c>
      <c r="K36" s="320">
        <v>1764.85</v>
      </c>
      <c r="L36" s="320">
        <v>1685</v>
      </c>
      <c r="M36" s="320">
        <v>15.86633</v>
      </c>
      <c r="N36" s="1"/>
      <c r="O36" s="1"/>
    </row>
    <row r="37" spans="1:15" ht="12.75" customHeight="1">
      <c r="A37" s="30">
        <v>27</v>
      </c>
      <c r="B37" s="334" t="s">
        <v>811</v>
      </c>
      <c r="C37" s="320">
        <v>840.05</v>
      </c>
      <c r="D37" s="321">
        <v>840.63333333333333</v>
      </c>
      <c r="E37" s="321">
        <v>836.26666666666665</v>
      </c>
      <c r="F37" s="321">
        <v>832.48333333333335</v>
      </c>
      <c r="G37" s="321">
        <v>828.11666666666667</v>
      </c>
      <c r="H37" s="321">
        <v>844.41666666666663</v>
      </c>
      <c r="I37" s="321">
        <v>848.78333333333319</v>
      </c>
      <c r="J37" s="321">
        <v>852.56666666666661</v>
      </c>
      <c r="K37" s="320">
        <v>845</v>
      </c>
      <c r="L37" s="320">
        <v>836.85</v>
      </c>
      <c r="M37" s="320">
        <v>0.39287</v>
      </c>
      <c r="N37" s="1"/>
      <c r="O37" s="1"/>
    </row>
    <row r="38" spans="1:15" ht="12.75" customHeight="1">
      <c r="A38" s="30">
        <v>28</v>
      </c>
      <c r="B38" s="334" t="s">
        <v>292</v>
      </c>
      <c r="C38" s="320">
        <v>1004.75</v>
      </c>
      <c r="D38" s="321">
        <v>993.58333333333337</v>
      </c>
      <c r="E38" s="321">
        <v>969.16666666666674</v>
      </c>
      <c r="F38" s="321">
        <v>933.58333333333337</v>
      </c>
      <c r="G38" s="321">
        <v>909.16666666666674</v>
      </c>
      <c r="H38" s="321">
        <v>1029.1666666666667</v>
      </c>
      <c r="I38" s="321">
        <v>1053.5833333333335</v>
      </c>
      <c r="J38" s="321">
        <v>1089.1666666666667</v>
      </c>
      <c r="K38" s="320">
        <v>1018</v>
      </c>
      <c r="L38" s="320">
        <v>958</v>
      </c>
      <c r="M38" s="320">
        <v>4.7274000000000003</v>
      </c>
      <c r="N38" s="1"/>
      <c r="O38" s="1"/>
    </row>
    <row r="39" spans="1:15" ht="12.75" customHeight="1">
      <c r="A39" s="30">
        <v>29</v>
      </c>
      <c r="B39" s="334" t="s">
        <v>52</v>
      </c>
      <c r="C39" s="320">
        <v>771.55</v>
      </c>
      <c r="D39" s="321">
        <v>771.23333333333323</v>
      </c>
      <c r="E39" s="321">
        <v>761.51666666666642</v>
      </c>
      <c r="F39" s="321">
        <v>751.48333333333323</v>
      </c>
      <c r="G39" s="321">
        <v>741.76666666666642</v>
      </c>
      <c r="H39" s="321">
        <v>781.26666666666642</v>
      </c>
      <c r="I39" s="321">
        <v>790.98333333333335</v>
      </c>
      <c r="J39" s="321">
        <v>801.01666666666642</v>
      </c>
      <c r="K39" s="320">
        <v>780.95</v>
      </c>
      <c r="L39" s="320">
        <v>761.2</v>
      </c>
      <c r="M39" s="320">
        <v>2.5828199999999999</v>
      </c>
      <c r="N39" s="1"/>
      <c r="O39" s="1"/>
    </row>
    <row r="40" spans="1:15" ht="12.75" customHeight="1">
      <c r="A40" s="30">
        <v>30</v>
      </c>
      <c r="B40" s="334" t="s">
        <v>53</v>
      </c>
      <c r="C40" s="320">
        <v>4606.1499999999996</v>
      </c>
      <c r="D40" s="321">
        <v>4582.8833333333332</v>
      </c>
      <c r="E40" s="321">
        <v>4537.2666666666664</v>
      </c>
      <c r="F40" s="321">
        <v>4468.3833333333332</v>
      </c>
      <c r="G40" s="321">
        <v>4422.7666666666664</v>
      </c>
      <c r="H40" s="321">
        <v>4651.7666666666664</v>
      </c>
      <c r="I40" s="321">
        <v>4697.3833333333332</v>
      </c>
      <c r="J40" s="321">
        <v>4766.2666666666664</v>
      </c>
      <c r="K40" s="320">
        <v>4628.5</v>
      </c>
      <c r="L40" s="320">
        <v>4514</v>
      </c>
      <c r="M40" s="320">
        <v>6.8588199999999997</v>
      </c>
      <c r="N40" s="1"/>
      <c r="O40" s="1"/>
    </row>
    <row r="41" spans="1:15" ht="12.75" customHeight="1">
      <c r="A41" s="30">
        <v>31</v>
      </c>
      <c r="B41" s="334" t="s">
        <v>54</v>
      </c>
      <c r="C41" s="320">
        <v>202.75</v>
      </c>
      <c r="D41" s="321">
        <v>200.98333333333335</v>
      </c>
      <c r="E41" s="321">
        <v>197.4666666666667</v>
      </c>
      <c r="F41" s="321">
        <v>192.18333333333334</v>
      </c>
      <c r="G41" s="321">
        <v>188.66666666666669</v>
      </c>
      <c r="H41" s="321">
        <v>206.26666666666671</v>
      </c>
      <c r="I41" s="321">
        <v>209.78333333333336</v>
      </c>
      <c r="J41" s="321">
        <v>215.06666666666672</v>
      </c>
      <c r="K41" s="320">
        <v>204.5</v>
      </c>
      <c r="L41" s="320">
        <v>195.7</v>
      </c>
      <c r="M41" s="320">
        <v>66.965130000000002</v>
      </c>
      <c r="N41" s="1"/>
      <c r="O41" s="1"/>
    </row>
    <row r="42" spans="1:15" ht="12.75" customHeight="1">
      <c r="A42" s="30">
        <v>32</v>
      </c>
      <c r="B42" s="334" t="s">
        <v>302</v>
      </c>
      <c r="C42" s="320">
        <v>473.95</v>
      </c>
      <c r="D42" s="321">
        <v>470.29999999999995</v>
      </c>
      <c r="E42" s="321">
        <v>463.19999999999993</v>
      </c>
      <c r="F42" s="321">
        <v>452.45</v>
      </c>
      <c r="G42" s="321">
        <v>445.34999999999997</v>
      </c>
      <c r="H42" s="321">
        <v>481.0499999999999</v>
      </c>
      <c r="I42" s="321">
        <v>488.14999999999992</v>
      </c>
      <c r="J42" s="321">
        <v>498.89999999999986</v>
      </c>
      <c r="K42" s="320">
        <v>477.4</v>
      </c>
      <c r="L42" s="320">
        <v>459.55</v>
      </c>
      <c r="M42" s="320">
        <v>2.27102</v>
      </c>
      <c r="N42" s="1"/>
      <c r="O42" s="1"/>
    </row>
    <row r="43" spans="1:15" ht="12.75" customHeight="1">
      <c r="A43" s="30">
        <v>33</v>
      </c>
      <c r="B43" s="334" t="s">
        <v>303</v>
      </c>
      <c r="C43" s="320">
        <v>92.95</v>
      </c>
      <c r="D43" s="321">
        <v>92.3</v>
      </c>
      <c r="E43" s="321">
        <v>90.649999999999991</v>
      </c>
      <c r="F43" s="321">
        <v>88.35</v>
      </c>
      <c r="G43" s="321">
        <v>86.699999999999989</v>
      </c>
      <c r="H43" s="321">
        <v>94.6</v>
      </c>
      <c r="I43" s="321">
        <v>96.25</v>
      </c>
      <c r="J43" s="321">
        <v>98.55</v>
      </c>
      <c r="K43" s="320">
        <v>93.95</v>
      </c>
      <c r="L43" s="320">
        <v>90</v>
      </c>
      <c r="M43" s="320">
        <v>7.3957899999999999</v>
      </c>
      <c r="N43" s="1"/>
      <c r="O43" s="1"/>
    </row>
    <row r="44" spans="1:15" ht="12.75" customHeight="1">
      <c r="A44" s="30">
        <v>34</v>
      </c>
      <c r="B44" s="334" t="s">
        <v>55</v>
      </c>
      <c r="C44" s="320">
        <v>129.15</v>
      </c>
      <c r="D44" s="321">
        <v>128.35</v>
      </c>
      <c r="E44" s="321">
        <v>126.79999999999998</v>
      </c>
      <c r="F44" s="321">
        <v>124.44999999999999</v>
      </c>
      <c r="G44" s="321">
        <v>122.89999999999998</v>
      </c>
      <c r="H44" s="321">
        <v>130.69999999999999</v>
      </c>
      <c r="I44" s="321">
        <v>132.25</v>
      </c>
      <c r="J44" s="321">
        <v>134.6</v>
      </c>
      <c r="K44" s="320">
        <v>129.9</v>
      </c>
      <c r="L44" s="320">
        <v>126</v>
      </c>
      <c r="M44" s="320">
        <v>154.68778</v>
      </c>
      <c r="N44" s="1"/>
      <c r="O44" s="1"/>
    </row>
    <row r="45" spans="1:15" ht="12.75" customHeight="1">
      <c r="A45" s="30">
        <v>35</v>
      </c>
      <c r="B45" s="334" t="s">
        <v>57</v>
      </c>
      <c r="C45" s="320">
        <v>3206.25</v>
      </c>
      <c r="D45" s="321">
        <v>3192.4833333333336</v>
      </c>
      <c r="E45" s="321">
        <v>3164.9666666666672</v>
      </c>
      <c r="F45" s="321">
        <v>3123.6833333333334</v>
      </c>
      <c r="G45" s="321">
        <v>3096.166666666667</v>
      </c>
      <c r="H45" s="321">
        <v>3233.7666666666673</v>
      </c>
      <c r="I45" s="321">
        <v>3261.2833333333338</v>
      </c>
      <c r="J45" s="321">
        <v>3302.5666666666675</v>
      </c>
      <c r="K45" s="320">
        <v>3220</v>
      </c>
      <c r="L45" s="320">
        <v>3151.2</v>
      </c>
      <c r="M45" s="320">
        <v>6.7889799999999996</v>
      </c>
      <c r="N45" s="1"/>
      <c r="O45" s="1"/>
    </row>
    <row r="46" spans="1:15" ht="12.75" customHeight="1">
      <c r="A46" s="30">
        <v>36</v>
      </c>
      <c r="B46" s="334" t="s">
        <v>304</v>
      </c>
      <c r="C46" s="320">
        <v>196.6</v>
      </c>
      <c r="D46" s="321">
        <v>194.25</v>
      </c>
      <c r="E46" s="321">
        <v>190.55</v>
      </c>
      <c r="F46" s="321">
        <v>184.5</v>
      </c>
      <c r="G46" s="321">
        <v>180.8</v>
      </c>
      <c r="H46" s="321">
        <v>200.3</v>
      </c>
      <c r="I46" s="321">
        <v>204</v>
      </c>
      <c r="J46" s="321">
        <v>210.05</v>
      </c>
      <c r="K46" s="320">
        <v>197.95</v>
      </c>
      <c r="L46" s="320">
        <v>188.2</v>
      </c>
      <c r="M46" s="320">
        <v>16.79195</v>
      </c>
      <c r="N46" s="1"/>
      <c r="O46" s="1"/>
    </row>
    <row r="47" spans="1:15" ht="12.75" customHeight="1">
      <c r="A47" s="30">
        <v>37</v>
      </c>
      <c r="B47" s="334" t="s">
        <v>306</v>
      </c>
      <c r="C47" s="320">
        <v>2060.4</v>
      </c>
      <c r="D47" s="321">
        <v>2074.0833333333335</v>
      </c>
      <c r="E47" s="321">
        <v>2033.2166666666672</v>
      </c>
      <c r="F47" s="321">
        <v>2006.0333333333338</v>
      </c>
      <c r="G47" s="321">
        <v>1965.1666666666674</v>
      </c>
      <c r="H47" s="321">
        <v>2101.2666666666669</v>
      </c>
      <c r="I47" s="321">
        <v>2142.1333333333328</v>
      </c>
      <c r="J47" s="321">
        <v>2169.3166666666666</v>
      </c>
      <c r="K47" s="320">
        <v>2114.9499999999998</v>
      </c>
      <c r="L47" s="320">
        <v>2046.9</v>
      </c>
      <c r="M47" s="320">
        <v>3.8811599999999999</v>
      </c>
      <c r="N47" s="1"/>
      <c r="O47" s="1"/>
    </row>
    <row r="48" spans="1:15" ht="12.75" customHeight="1">
      <c r="A48" s="30">
        <v>38</v>
      </c>
      <c r="B48" s="334" t="s">
        <v>305</v>
      </c>
      <c r="C48" s="320">
        <v>2915.9</v>
      </c>
      <c r="D48" s="321">
        <v>2909.0499999999997</v>
      </c>
      <c r="E48" s="321">
        <v>2892.0999999999995</v>
      </c>
      <c r="F48" s="321">
        <v>2868.2999999999997</v>
      </c>
      <c r="G48" s="321">
        <v>2851.3499999999995</v>
      </c>
      <c r="H48" s="321">
        <v>2932.8499999999995</v>
      </c>
      <c r="I48" s="321">
        <v>2949.7999999999993</v>
      </c>
      <c r="J48" s="321">
        <v>2973.5999999999995</v>
      </c>
      <c r="K48" s="320">
        <v>2926</v>
      </c>
      <c r="L48" s="320">
        <v>2885.25</v>
      </c>
      <c r="M48" s="320">
        <v>0.14802000000000001</v>
      </c>
      <c r="N48" s="1"/>
      <c r="O48" s="1"/>
    </row>
    <row r="49" spans="1:15" ht="12.75" customHeight="1">
      <c r="A49" s="30">
        <v>39</v>
      </c>
      <c r="B49" s="334" t="s">
        <v>240</v>
      </c>
      <c r="C49" s="320">
        <v>2427.1</v>
      </c>
      <c r="D49" s="321">
        <v>2418.65</v>
      </c>
      <c r="E49" s="321">
        <v>2387.3000000000002</v>
      </c>
      <c r="F49" s="321">
        <v>2347.5</v>
      </c>
      <c r="G49" s="321">
        <v>2316.15</v>
      </c>
      <c r="H49" s="321">
        <v>2458.4500000000003</v>
      </c>
      <c r="I49" s="321">
        <v>2489.7999999999997</v>
      </c>
      <c r="J49" s="321">
        <v>2529.6000000000004</v>
      </c>
      <c r="K49" s="320">
        <v>2450</v>
      </c>
      <c r="L49" s="320">
        <v>2378.85</v>
      </c>
      <c r="M49" s="320">
        <v>1.59992</v>
      </c>
      <c r="N49" s="1"/>
      <c r="O49" s="1"/>
    </row>
    <row r="50" spans="1:15" ht="12.75" customHeight="1">
      <c r="A50" s="30">
        <v>40</v>
      </c>
      <c r="B50" s="334" t="s">
        <v>307</v>
      </c>
      <c r="C50" s="320">
        <v>9966.4500000000007</v>
      </c>
      <c r="D50" s="321">
        <v>10015.15</v>
      </c>
      <c r="E50" s="321">
        <v>9901.2999999999993</v>
      </c>
      <c r="F50" s="321">
        <v>9836.15</v>
      </c>
      <c r="G50" s="321">
        <v>9722.2999999999993</v>
      </c>
      <c r="H50" s="321">
        <v>10080.299999999999</v>
      </c>
      <c r="I50" s="321">
        <v>10194.150000000001</v>
      </c>
      <c r="J50" s="321">
        <v>10259.299999999999</v>
      </c>
      <c r="K50" s="320">
        <v>10129</v>
      </c>
      <c r="L50" s="320">
        <v>9950</v>
      </c>
      <c r="M50" s="320">
        <v>0.37319999999999998</v>
      </c>
      <c r="N50" s="1"/>
      <c r="O50" s="1"/>
    </row>
    <row r="51" spans="1:15" ht="12.75" customHeight="1">
      <c r="A51" s="30">
        <v>41</v>
      </c>
      <c r="B51" s="334" t="s">
        <v>59</v>
      </c>
      <c r="C51" s="320">
        <v>1389</v>
      </c>
      <c r="D51" s="321">
        <v>1386.9833333333333</v>
      </c>
      <c r="E51" s="321">
        <v>1368.0166666666667</v>
      </c>
      <c r="F51" s="321">
        <v>1347.0333333333333</v>
      </c>
      <c r="G51" s="321">
        <v>1328.0666666666666</v>
      </c>
      <c r="H51" s="321">
        <v>1407.9666666666667</v>
      </c>
      <c r="I51" s="321">
        <v>1426.9333333333334</v>
      </c>
      <c r="J51" s="321">
        <v>1447.9166666666667</v>
      </c>
      <c r="K51" s="320">
        <v>1405.95</v>
      </c>
      <c r="L51" s="320">
        <v>1366</v>
      </c>
      <c r="M51" s="320">
        <v>15.212490000000001</v>
      </c>
      <c r="N51" s="1"/>
      <c r="O51" s="1"/>
    </row>
    <row r="52" spans="1:15" ht="12.75" customHeight="1">
      <c r="A52" s="30">
        <v>42</v>
      </c>
      <c r="B52" s="334" t="s">
        <v>60</v>
      </c>
      <c r="C52" s="320">
        <v>700.7</v>
      </c>
      <c r="D52" s="321">
        <v>699.81666666666661</v>
      </c>
      <c r="E52" s="321">
        <v>692.73333333333323</v>
      </c>
      <c r="F52" s="321">
        <v>684.76666666666665</v>
      </c>
      <c r="G52" s="321">
        <v>677.68333333333328</v>
      </c>
      <c r="H52" s="321">
        <v>707.78333333333319</v>
      </c>
      <c r="I52" s="321">
        <v>714.86666666666667</v>
      </c>
      <c r="J52" s="321">
        <v>722.83333333333314</v>
      </c>
      <c r="K52" s="320">
        <v>706.9</v>
      </c>
      <c r="L52" s="320">
        <v>691.85</v>
      </c>
      <c r="M52" s="320">
        <v>12.198230000000001</v>
      </c>
      <c r="N52" s="1"/>
      <c r="O52" s="1"/>
    </row>
    <row r="53" spans="1:15" ht="12.75" customHeight="1">
      <c r="A53" s="30">
        <v>43</v>
      </c>
      <c r="B53" s="334" t="s">
        <v>308</v>
      </c>
      <c r="C53" s="320">
        <v>466.25</v>
      </c>
      <c r="D53" s="321">
        <v>465.56666666666666</v>
      </c>
      <c r="E53" s="321">
        <v>459.13333333333333</v>
      </c>
      <c r="F53" s="321">
        <v>452.01666666666665</v>
      </c>
      <c r="G53" s="321">
        <v>445.58333333333331</v>
      </c>
      <c r="H53" s="321">
        <v>472.68333333333334</v>
      </c>
      <c r="I53" s="321">
        <v>479.11666666666662</v>
      </c>
      <c r="J53" s="321">
        <v>486.23333333333335</v>
      </c>
      <c r="K53" s="320">
        <v>472</v>
      </c>
      <c r="L53" s="320">
        <v>458.45</v>
      </c>
      <c r="M53" s="320">
        <v>1.7831300000000001</v>
      </c>
      <c r="N53" s="1"/>
      <c r="O53" s="1"/>
    </row>
    <row r="54" spans="1:15" ht="12.75" customHeight="1">
      <c r="A54" s="30">
        <v>44</v>
      </c>
      <c r="B54" s="334" t="s">
        <v>61</v>
      </c>
      <c r="C54" s="320">
        <v>794.9</v>
      </c>
      <c r="D54" s="321">
        <v>794.86666666666667</v>
      </c>
      <c r="E54" s="321">
        <v>789.0333333333333</v>
      </c>
      <c r="F54" s="321">
        <v>783.16666666666663</v>
      </c>
      <c r="G54" s="321">
        <v>777.33333333333326</v>
      </c>
      <c r="H54" s="321">
        <v>800.73333333333335</v>
      </c>
      <c r="I54" s="321">
        <v>806.56666666666661</v>
      </c>
      <c r="J54" s="321">
        <v>812.43333333333339</v>
      </c>
      <c r="K54" s="320">
        <v>800.7</v>
      </c>
      <c r="L54" s="320">
        <v>789</v>
      </c>
      <c r="M54" s="320">
        <v>81.042370000000005</v>
      </c>
      <c r="N54" s="1"/>
      <c r="O54" s="1"/>
    </row>
    <row r="55" spans="1:15" ht="12.75" customHeight="1">
      <c r="A55" s="30">
        <v>45</v>
      </c>
      <c r="B55" s="334" t="s">
        <v>62</v>
      </c>
      <c r="C55" s="320">
        <v>3810.35</v>
      </c>
      <c r="D55" s="321">
        <v>3804.4500000000003</v>
      </c>
      <c r="E55" s="321">
        <v>3772.9000000000005</v>
      </c>
      <c r="F55" s="321">
        <v>3735.4500000000003</v>
      </c>
      <c r="G55" s="321">
        <v>3703.9000000000005</v>
      </c>
      <c r="H55" s="321">
        <v>3841.9000000000005</v>
      </c>
      <c r="I55" s="321">
        <v>3873.4500000000007</v>
      </c>
      <c r="J55" s="321">
        <v>3910.9000000000005</v>
      </c>
      <c r="K55" s="320">
        <v>3836</v>
      </c>
      <c r="L55" s="320">
        <v>3767</v>
      </c>
      <c r="M55" s="320">
        <v>2.29962</v>
      </c>
      <c r="N55" s="1"/>
      <c r="O55" s="1"/>
    </row>
    <row r="56" spans="1:15" ht="12.75" customHeight="1">
      <c r="A56" s="30">
        <v>46</v>
      </c>
      <c r="B56" s="334" t="s">
        <v>312</v>
      </c>
      <c r="C56" s="320">
        <v>179.5</v>
      </c>
      <c r="D56" s="321">
        <v>180.26666666666665</v>
      </c>
      <c r="E56" s="321">
        <v>177.68333333333331</v>
      </c>
      <c r="F56" s="321">
        <v>175.86666666666665</v>
      </c>
      <c r="G56" s="321">
        <v>173.2833333333333</v>
      </c>
      <c r="H56" s="321">
        <v>182.08333333333331</v>
      </c>
      <c r="I56" s="321">
        <v>184.66666666666669</v>
      </c>
      <c r="J56" s="321">
        <v>186.48333333333332</v>
      </c>
      <c r="K56" s="320">
        <v>182.85</v>
      </c>
      <c r="L56" s="320">
        <v>178.45</v>
      </c>
      <c r="M56" s="320">
        <v>5.6366300000000003</v>
      </c>
      <c r="N56" s="1"/>
      <c r="O56" s="1"/>
    </row>
    <row r="57" spans="1:15" ht="12.75" customHeight="1">
      <c r="A57" s="30">
        <v>47</v>
      </c>
      <c r="B57" s="334" t="s">
        <v>313</v>
      </c>
      <c r="C57" s="320">
        <v>1092.3499999999999</v>
      </c>
      <c r="D57" s="321">
        <v>1092.45</v>
      </c>
      <c r="E57" s="321">
        <v>1079.9000000000001</v>
      </c>
      <c r="F57" s="321">
        <v>1067.45</v>
      </c>
      <c r="G57" s="321">
        <v>1054.9000000000001</v>
      </c>
      <c r="H57" s="321">
        <v>1104.9000000000001</v>
      </c>
      <c r="I57" s="321">
        <v>1117.4499999999998</v>
      </c>
      <c r="J57" s="321">
        <v>1129.9000000000001</v>
      </c>
      <c r="K57" s="320">
        <v>1105</v>
      </c>
      <c r="L57" s="320">
        <v>1080</v>
      </c>
      <c r="M57" s="320">
        <v>0.50683</v>
      </c>
      <c r="N57" s="1"/>
      <c r="O57" s="1"/>
    </row>
    <row r="58" spans="1:15" ht="12.75" customHeight="1">
      <c r="A58" s="30">
        <v>48</v>
      </c>
      <c r="B58" s="334" t="s">
        <v>64</v>
      </c>
      <c r="C58" s="320">
        <v>16749</v>
      </c>
      <c r="D58" s="321">
        <v>16702.100000000002</v>
      </c>
      <c r="E58" s="321">
        <v>16564.200000000004</v>
      </c>
      <c r="F58" s="321">
        <v>16379.400000000001</v>
      </c>
      <c r="G58" s="321">
        <v>16241.500000000004</v>
      </c>
      <c r="H58" s="321">
        <v>16886.900000000005</v>
      </c>
      <c r="I58" s="321">
        <v>17024.800000000007</v>
      </c>
      <c r="J58" s="321">
        <v>17209.600000000006</v>
      </c>
      <c r="K58" s="320">
        <v>16840</v>
      </c>
      <c r="L58" s="320">
        <v>16517.3</v>
      </c>
      <c r="M58" s="320">
        <v>2.1338300000000001</v>
      </c>
      <c r="N58" s="1"/>
      <c r="O58" s="1"/>
    </row>
    <row r="59" spans="1:15" ht="12" customHeight="1">
      <c r="A59" s="30">
        <v>49</v>
      </c>
      <c r="B59" s="334" t="s">
        <v>245</v>
      </c>
      <c r="C59" s="320">
        <v>6215.05</v>
      </c>
      <c r="D59" s="321">
        <v>6230.0166666666664</v>
      </c>
      <c r="E59" s="321">
        <v>6150.0333333333328</v>
      </c>
      <c r="F59" s="321">
        <v>6085.0166666666664</v>
      </c>
      <c r="G59" s="321">
        <v>6005.0333333333328</v>
      </c>
      <c r="H59" s="321">
        <v>6295.0333333333328</v>
      </c>
      <c r="I59" s="321">
        <v>6375.0166666666664</v>
      </c>
      <c r="J59" s="321">
        <v>6440.0333333333328</v>
      </c>
      <c r="K59" s="320">
        <v>6310</v>
      </c>
      <c r="L59" s="320">
        <v>6165</v>
      </c>
      <c r="M59" s="320">
        <v>0.71401000000000003</v>
      </c>
      <c r="N59" s="1"/>
      <c r="O59" s="1"/>
    </row>
    <row r="60" spans="1:15" ht="12.75" customHeight="1">
      <c r="A60" s="30">
        <v>50</v>
      </c>
      <c r="B60" s="334" t="s">
        <v>65</v>
      </c>
      <c r="C60" s="320">
        <v>7366.6</v>
      </c>
      <c r="D60" s="321">
        <v>7350.5333333333328</v>
      </c>
      <c r="E60" s="321">
        <v>7276.0666666666657</v>
      </c>
      <c r="F60" s="321">
        <v>7185.5333333333328</v>
      </c>
      <c r="G60" s="321">
        <v>7111.0666666666657</v>
      </c>
      <c r="H60" s="321">
        <v>7441.0666666666657</v>
      </c>
      <c r="I60" s="321">
        <v>7515.5333333333328</v>
      </c>
      <c r="J60" s="321">
        <v>7606.0666666666657</v>
      </c>
      <c r="K60" s="320">
        <v>7425</v>
      </c>
      <c r="L60" s="320">
        <v>7260</v>
      </c>
      <c r="M60" s="320">
        <v>8.8197299999999998</v>
      </c>
      <c r="N60" s="1"/>
      <c r="O60" s="1"/>
    </row>
    <row r="61" spans="1:15" ht="12.75" customHeight="1">
      <c r="A61" s="30">
        <v>51</v>
      </c>
      <c r="B61" s="334" t="s">
        <v>314</v>
      </c>
      <c r="C61" s="320">
        <v>3403.9</v>
      </c>
      <c r="D61" s="321">
        <v>3414.1</v>
      </c>
      <c r="E61" s="321">
        <v>3340.2</v>
      </c>
      <c r="F61" s="321">
        <v>3276.5</v>
      </c>
      <c r="G61" s="321">
        <v>3202.6</v>
      </c>
      <c r="H61" s="321">
        <v>3477.7999999999997</v>
      </c>
      <c r="I61" s="321">
        <v>3551.7000000000003</v>
      </c>
      <c r="J61" s="321">
        <v>3615.3999999999996</v>
      </c>
      <c r="K61" s="320">
        <v>3488</v>
      </c>
      <c r="L61" s="320">
        <v>3350.4</v>
      </c>
      <c r="M61" s="320">
        <v>1.39591</v>
      </c>
      <c r="N61" s="1"/>
      <c r="O61" s="1"/>
    </row>
    <row r="62" spans="1:15" ht="12.75" customHeight="1">
      <c r="A62" s="30">
        <v>52</v>
      </c>
      <c r="B62" s="334" t="s">
        <v>66</v>
      </c>
      <c r="C62" s="320">
        <v>2116.5</v>
      </c>
      <c r="D62" s="321">
        <v>2106.6333333333332</v>
      </c>
      <c r="E62" s="321">
        <v>2080.2666666666664</v>
      </c>
      <c r="F62" s="321">
        <v>2044.0333333333333</v>
      </c>
      <c r="G62" s="321">
        <v>2017.6666666666665</v>
      </c>
      <c r="H62" s="321">
        <v>2142.8666666666663</v>
      </c>
      <c r="I62" s="321">
        <v>2169.2333333333331</v>
      </c>
      <c r="J62" s="321">
        <v>2205.4666666666662</v>
      </c>
      <c r="K62" s="320">
        <v>2133</v>
      </c>
      <c r="L62" s="320">
        <v>2070.4</v>
      </c>
      <c r="M62" s="320">
        <v>1.657</v>
      </c>
      <c r="N62" s="1"/>
      <c r="O62" s="1"/>
    </row>
    <row r="63" spans="1:15" ht="12.75" customHeight="1">
      <c r="A63" s="30">
        <v>53</v>
      </c>
      <c r="B63" s="334" t="s">
        <v>315</v>
      </c>
      <c r="C63" s="320">
        <v>511.05</v>
      </c>
      <c r="D63" s="321">
        <v>513.65</v>
      </c>
      <c r="E63" s="321">
        <v>501.4</v>
      </c>
      <c r="F63" s="321">
        <v>491.75</v>
      </c>
      <c r="G63" s="321">
        <v>479.5</v>
      </c>
      <c r="H63" s="321">
        <v>523.29999999999995</v>
      </c>
      <c r="I63" s="321">
        <v>535.54999999999995</v>
      </c>
      <c r="J63" s="321">
        <v>545.19999999999993</v>
      </c>
      <c r="K63" s="320">
        <v>525.9</v>
      </c>
      <c r="L63" s="320">
        <v>504</v>
      </c>
      <c r="M63" s="320">
        <v>25.45617</v>
      </c>
      <c r="N63" s="1"/>
      <c r="O63" s="1"/>
    </row>
    <row r="64" spans="1:15" ht="12.75" customHeight="1">
      <c r="A64" s="30">
        <v>54</v>
      </c>
      <c r="B64" s="334" t="s">
        <v>67</v>
      </c>
      <c r="C64" s="320">
        <v>323.8</v>
      </c>
      <c r="D64" s="321">
        <v>320.48333333333335</v>
      </c>
      <c r="E64" s="321">
        <v>311.11666666666667</v>
      </c>
      <c r="F64" s="321">
        <v>298.43333333333334</v>
      </c>
      <c r="G64" s="321">
        <v>289.06666666666666</v>
      </c>
      <c r="H64" s="321">
        <v>333.16666666666669</v>
      </c>
      <c r="I64" s="321">
        <v>342.53333333333336</v>
      </c>
      <c r="J64" s="321">
        <v>355.2166666666667</v>
      </c>
      <c r="K64" s="320">
        <v>329.85</v>
      </c>
      <c r="L64" s="320">
        <v>307.8</v>
      </c>
      <c r="M64" s="320">
        <v>328.30135999999999</v>
      </c>
      <c r="N64" s="1"/>
      <c r="O64" s="1"/>
    </row>
    <row r="65" spans="1:15" ht="12.75" customHeight="1">
      <c r="A65" s="30">
        <v>55</v>
      </c>
      <c r="B65" s="334" t="s">
        <v>68</v>
      </c>
      <c r="C65" s="320">
        <v>120.3</v>
      </c>
      <c r="D65" s="321">
        <v>119.69999999999999</v>
      </c>
      <c r="E65" s="321">
        <v>118.54999999999998</v>
      </c>
      <c r="F65" s="321">
        <v>116.8</v>
      </c>
      <c r="G65" s="321">
        <v>115.64999999999999</v>
      </c>
      <c r="H65" s="321">
        <v>121.44999999999997</v>
      </c>
      <c r="I65" s="321">
        <v>122.59999999999998</v>
      </c>
      <c r="J65" s="321">
        <v>124.34999999999997</v>
      </c>
      <c r="K65" s="320">
        <v>120.85</v>
      </c>
      <c r="L65" s="320">
        <v>117.95</v>
      </c>
      <c r="M65" s="320">
        <v>274.63873999999998</v>
      </c>
      <c r="N65" s="1"/>
      <c r="O65" s="1"/>
    </row>
    <row r="66" spans="1:15" ht="12.75" customHeight="1">
      <c r="A66" s="30">
        <v>56</v>
      </c>
      <c r="B66" s="334" t="s">
        <v>246</v>
      </c>
      <c r="C66" s="320">
        <v>52.45</v>
      </c>
      <c r="D66" s="321">
        <v>52.083333333333336</v>
      </c>
      <c r="E66" s="321">
        <v>51.466666666666669</v>
      </c>
      <c r="F66" s="321">
        <v>50.483333333333334</v>
      </c>
      <c r="G66" s="321">
        <v>49.866666666666667</v>
      </c>
      <c r="H66" s="321">
        <v>53.06666666666667</v>
      </c>
      <c r="I66" s="321">
        <v>53.68333333333333</v>
      </c>
      <c r="J66" s="321">
        <v>54.666666666666671</v>
      </c>
      <c r="K66" s="320">
        <v>52.7</v>
      </c>
      <c r="L66" s="320">
        <v>51.1</v>
      </c>
      <c r="M66" s="320">
        <v>66.533420000000007</v>
      </c>
      <c r="N66" s="1"/>
      <c r="O66" s="1"/>
    </row>
    <row r="67" spans="1:15" ht="12.75" customHeight="1">
      <c r="A67" s="30">
        <v>57</v>
      </c>
      <c r="B67" s="334" t="s">
        <v>309</v>
      </c>
      <c r="C67" s="320">
        <v>2887.05</v>
      </c>
      <c r="D67" s="321">
        <v>2900.7833333333333</v>
      </c>
      <c r="E67" s="321">
        <v>2856.2666666666664</v>
      </c>
      <c r="F67" s="321">
        <v>2825.4833333333331</v>
      </c>
      <c r="G67" s="321">
        <v>2780.9666666666662</v>
      </c>
      <c r="H67" s="321">
        <v>2931.5666666666666</v>
      </c>
      <c r="I67" s="321">
        <v>2976.0833333333339</v>
      </c>
      <c r="J67" s="321">
        <v>3006.8666666666668</v>
      </c>
      <c r="K67" s="320">
        <v>2945.3</v>
      </c>
      <c r="L67" s="320">
        <v>2870</v>
      </c>
      <c r="M67" s="320">
        <v>0.22541</v>
      </c>
      <c r="N67" s="1"/>
      <c r="O67" s="1"/>
    </row>
    <row r="68" spans="1:15" ht="12.75" customHeight="1">
      <c r="A68" s="30">
        <v>58</v>
      </c>
      <c r="B68" s="334" t="s">
        <v>69</v>
      </c>
      <c r="C68" s="320">
        <v>1967.5</v>
      </c>
      <c r="D68" s="321">
        <v>1925.8666666666668</v>
      </c>
      <c r="E68" s="321">
        <v>1867.7833333333335</v>
      </c>
      <c r="F68" s="321">
        <v>1768.0666666666668</v>
      </c>
      <c r="G68" s="321">
        <v>1709.9833333333336</v>
      </c>
      <c r="H68" s="321">
        <v>2025.5833333333335</v>
      </c>
      <c r="I68" s="321">
        <v>2083.6666666666665</v>
      </c>
      <c r="J68" s="321">
        <v>2183.3833333333332</v>
      </c>
      <c r="K68" s="320">
        <v>1983.95</v>
      </c>
      <c r="L68" s="320">
        <v>1826.15</v>
      </c>
      <c r="M68" s="320">
        <v>2.9508100000000002</v>
      </c>
      <c r="N68" s="1"/>
      <c r="O68" s="1"/>
    </row>
    <row r="69" spans="1:15" ht="12.75" customHeight="1">
      <c r="A69" s="30">
        <v>59</v>
      </c>
      <c r="B69" s="334" t="s">
        <v>317</v>
      </c>
      <c r="C69" s="320">
        <v>4836.55</v>
      </c>
      <c r="D69" s="321">
        <v>4825.6166666666668</v>
      </c>
      <c r="E69" s="321">
        <v>4777.9333333333334</v>
      </c>
      <c r="F69" s="321">
        <v>4719.3166666666666</v>
      </c>
      <c r="G69" s="321">
        <v>4671.6333333333332</v>
      </c>
      <c r="H69" s="321">
        <v>4884.2333333333336</v>
      </c>
      <c r="I69" s="321">
        <v>4931.9166666666679</v>
      </c>
      <c r="J69" s="321">
        <v>4990.5333333333338</v>
      </c>
      <c r="K69" s="320">
        <v>4873.3</v>
      </c>
      <c r="L69" s="320">
        <v>4767</v>
      </c>
      <c r="M69" s="320">
        <v>5.611E-2</v>
      </c>
      <c r="N69" s="1"/>
      <c r="O69" s="1"/>
    </row>
    <row r="70" spans="1:15" ht="12.75" customHeight="1">
      <c r="A70" s="30">
        <v>60</v>
      </c>
      <c r="B70" s="334" t="s">
        <v>247</v>
      </c>
      <c r="C70" s="320">
        <v>947.85</v>
      </c>
      <c r="D70" s="321">
        <v>946.44999999999993</v>
      </c>
      <c r="E70" s="321">
        <v>936.14999999999986</v>
      </c>
      <c r="F70" s="321">
        <v>924.44999999999993</v>
      </c>
      <c r="G70" s="321">
        <v>914.14999999999986</v>
      </c>
      <c r="H70" s="321">
        <v>958.14999999999986</v>
      </c>
      <c r="I70" s="321">
        <v>968.44999999999982</v>
      </c>
      <c r="J70" s="321">
        <v>980.14999999999986</v>
      </c>
      <c r="K70" s="320">
        <v>956.75</v>
      </c>
      <c r="L70" s="320">
        <v>934.75</v>
      </c>
      <c r="M70" s="320">
        <v>0.42696000000000001</v>
      </c>
      <c r="N70" s="1"/>
      <c r="O70" s="1"/>
    </row>
    <row r="71" spans="1:15" ht="12.75" customHeight="1">
      <c r="A71" s="30">
        <v>61</v>
      </c>
      <c r="B71" s="334" t="s">
        <v>318</v>
      </c>
      <c r="C71" s="320">
        <v>716.15</v>
      </c>
      <c r="D71" s="321">
        <v>694.19999999999993</v>
      </c>
      <c r="E71" s="321">
        <v>648.94999999999982</v>
      </c>
      <c r="F71" s="321">
        <v>581.74999999999989</v>
      </c>
      <c r="G71" s="321">
        <v>536.49999999999977</v>
      </c>
      <c r="H71" s="321">
        <v>761.39999999999986</v>
      </c>
      <c r="I71" s="321">
        <v>806.65000000000009</v>
      </c>
      <c r="J71" s="321">
        <v>873.84999999999991</v>
      </c>
      <c r="K71" s="320">
        <v>739.45</v>
      </c>
      <c r="L71" s="320">
        <v>627</v>
      </c>
      <c r="M71" s="320">
        <v>133.04665</v>
      </c>
      <c r="N71" s="1"/>
      <c r="O71" s="1"/>
    </row>
    <row r="72" spans="1:15" ht="12.75" customHeight="1">
      <c r="A72" s="30">
        <v>62</v>
      </c>
      <c r="B72" s="334" t="s">
        <v>71</v>
      </c>
      <c r="C72" s="320">
        <v>239.6</v>
      </c>
      <c r="D72" s="321">
        <v>238.91666666666666</v>
      </c>
      <c r="E72" s="321">
        <v>235.63333333333333</v>
      </c>
      <c r="F72" s="321">
        <v>231.66666666666666</v>
      </c>
      <c r="G72" s="321">
        <v>228.38333333333333</v>
      </c>
      <c r="H72" s="321">
        <v>242.88333333333333</v>
      </c>
      <c r="I72" s="321">
        <v>246.16666666666669</v>
      </c>
      <c r="J72" s="321">
        <v>250.13333333333333</v>
      </c>
      <c r="K72" s="320">
        <v>242.2</v>
      </c>
      <c r="L72" s="320">
        <v>234.95</v>
      </c>
      <c r="M72" s="320">
        <v>289.30777</v>
      </c>
      <c r="N72" s="1"/>
      <c r="O72" s="1"/>
    </row>
    <row r="73" spans="1:15" ht="12.75" customHeight="1">
      <c r="A73" s="30">
        <v>63</v>
      </c>
      <c r="B73" s="334" t="s">
        <v>310</v>
      </c>
      <c r="C73" s="320">
        <v>1857.15</v>
      </c>
      <c r="D73" s="321">
        <v>1848.0333333333335</v>
      </c>
      <c r="E73" s="321">
        <v>1819.116666666667</v>
      </c>
      <c r="F73" s="321">
        <v>1781.0833333333335</v>
      </c>
      <c r="G73" s="321">
        <v>1752.166666666667</v>
      </c>
      <c r="H73" s="321">
        <v>1886.0666666666671</v>
      </c>
      <c r="I73" s="321">
        <v>1914.9833333333336</v>
      </c>
      <c r="J73" s="321">
        <v>1953.0166666666671</v>
      </c>
      <c r="K73" s="320">
        <v>1876.95</v>
      </c>
      <c r="L73" s="320">
        <v>1810</v>
      </c>
      <c r="M73" s="320">
        <v>6.0347900000000001</v>
      </c>
      <c r="N73" s="1"/>
      <c r="O73" s="1"/>
    </row>
    <row r="74" spans="1:15" ht="12.75" customHeight="1">
      <c r="A74" s="30">
        <v>64</v>
      </c>
      <c r="B74" s="334" t="s">
        <v>72</v>
      </c>
      <c r="C74" s="320">
        <v>734.6</v>
      </c>
      <c r="D74" s="321">
        <v>732.63333333333321</v>
      </c>
      <c r="E74" s="321">
        <v>727.26666666666642</v>
      </c>
      <c r="F74" s="321">
        <v>719.93333333333317</v>
      </c>
      <c r="G74" s="321">
        <v>714.56666666666638</v>
      </c>
      <c r="H74" s="321">
        <v>739.96666666666647</v>
      </c>
      <c r="I74" s="321">
        <v>745.33333333333326</v>
      </c>
      <c r="J74" s="321">
        <v>752.66666666666652</v>
      </c>
      <c r="K74" s="320">
        <v>738</v>
      </c>
      <c r="L74" s="320">
        <v>725.3</v>
      </c>
      <c r="M74" s="320">
        <v>2.7851900000000001</v>
      </c>
      <c r="N74" s="1"/>
      <c r="O74" s="1"/>
    </row>
    <row r="75" spans="1:15" ht="12.75" customHeight="1">
      <c r="A75" s="30">
        <v>65</v>
      </c>
      <c r="B75" s="334" t="s">
        <v>73</v>
      </c>
      <c r="C75" s="320">
        <v>746.1</v>
      </c>
      <c r="D75" s="321">
        <v>742.26666666666677</v>
      </c>
      <c r="E75" s="321">
        <v>730.68333333333351</v>
      </c>
      <c r="F75" s="321">
        <v>715.26666666666677</v>
      </c>
      <c r="G75" s="321">
        <v>703.68333333333351</v>
      </c>
      <c r="H75" s="321">
        <v>757.68333333333351</v>
      </c>
      <c r="I75" s="321">
        <v>769.26666666666677</v>
      </c>
      <c r="J75" s="321">
        <v>784.68333333333351</v>
      </c>
      <c r="K75" s="320">
        <v>753.85</v>
      </c>
      <c r="L75" s="320">
        <v>726.85</v>
      </c>
      <c r="M75" s="320">
        <v>21.571349999999999</v>
      </c>
      <c r="N75" s="1"/>
      <c r="O75" s="1"/>
    </row>
    <row r="76" spans="1:15" ht="12.75" customHeight="1">
      <c r="A76" s="30">
        <v>66</v>
      </c>
      <c r="B76" s="334" t="s">
        <v>319</v>
      </c>
      <c r="C76" s="320">
        <v>12582.35</v>
      </c>
      <c r="D76" s="321">
        <v>12621.216666666665</v>
      </c>
      <c r="E76" s="321">
        <v>12464.433333333331</v>
      </c>
      <c r="F76" s="321">
        <v>12346.516666666665</v>
      </c>
      <c r="G76" s="321">
        <v>12189.73333333333</v>
      </c>
      <c r="H76" s="321">
        <v>12739.133333333331</v>
      </c>
      <c r="I76" s="321">
        <v>12895.916666666668</v>
      </c>
      <c r="J76" s="321">
        <v>13013.833333333332</v>
      </c>
      <c r="K76" s="320">
        <v>12778</v>
      </c>
      <c r="L76" s="320">
        <v>12503.3</v>
      </c>
      <c r="M76" s="320">
        <v>1.719E-2</v>
      </c>
      <c r="N76" s="1"/>
      <c r="O76" s="1"/>
    </row>
    <row r="77" spans="1:15" ht="12.75" customHeight="1">
      <c r="A77" s="30">
        <v>67</v>
      </c>
      <c r="B77" s="334" t="s">
        <v>75</v>
      </c>
      <c r="C77" s="320">
        <v>762.1</v>
      </c>
      <c r="D77" s="321">
        <v>762.68333333333339</v>
      </c>
      <c r="E77" s="321">
        <v>757.01666666666677</v>
      </c>
      <c r="F77" s="321">
        <v>751.93333333333339</v>
      </c>
      <c r="G77" s="321">
        <v>746.26666666666677</v>
      </c>
      <c r="H77" s="321">
        <v>767.76666666666677</v>
      </c>
      <c r="I77" s="321">
        <v>773.43333333333328</v>
      </c>
      <c r="J77" s="321">
        <v>778.51666666666677</v>
      </c>
      <c r="K77" s="320">
        <v>768.35</v>
      </c>
      <c r="L77" s="320">
        <v>757.6</v>
      </c>
      <c r="M77" s="320">
        <v>55.83587</v>
      </c>
      <c r="N77" s="1"/>
      <c r="O77" s="1"/>
    </row>
    <row r="78" spans="1:15" ht="12.75" customHeight="1">
      <c r="A78" s="30">
        <v>68</v>
      </c>
      <c r="B78" s="334" t="s">
        <v>76</v>
      </c>
      <c r="C78" s="320">
        <v>56.55</v>
      </c>
      <c r="D78" s="321">
        <v>56.550000000000004</v>
      </c>
      <c r="E78" s="321">
        <v>56.000000000000007</v>
      </c>
      <c r="F78" s="321">
        <v>55.45</v>
      </c>
      <c r="G78" s="321">
        <v>54.900000000000006</v>
      </c>
      <c r="H78" s="321">
        <v>57.100000000000009</v>
      </c>
      <c r="I78" s="321">
        <v>57.650000000000006</v>
      </c>
      <c r="J78" s="321">
        <v>58.20000000000001</v>
      </c>
      <c r="K78" s="320">
        <v>57.1</v>
      </c>
      <c r="L78" s="320">
        <v>56</v>
      </c>
      <c r="M78" s="320">
        <v>193.06565000000001</v>
      </c>
      <c r="N78" s="1"/>
      <c r="O78" s="1"/>
    </row>
    <row r="79" spans="1:15" ht="12.75" customHeight="1">
      <c r="A79" s="30">
        <v>69</v>
      </c>
      <c r="B79" s="334" t="s">
        <v>77</v>
      </c>
      <c r="C79" s="320">
        <v>355</v>
      </c>
      <c r="D79" s="321">
        <v>355.26666666666665</v>
      </c>
      <c r="E79" s="321">
        <v>352.73333333333329</v>
      </c>
      <c r="F79" s="321">
        <v>350.46666666666664</v>
      </c>
      <c r="G79" s="321">
        <v>347.93333333333328</v>
      </c>
      <c r="H79" s="321">
        <v>357.5333333333333</v>
      </c>
      <c r="I79" s="321">
        <v>360.06666666666661</v>
      </c>
      <c r="J79" s="321">
        <v>362.33333333333331</v>
      </c>
      <c r="K79" s="320">
        <v>357.8</v>
      </c>
      <c r="L79" s="320">
        <v>353</v>
      </c>
      <c r="M79" s="320">
        <v>15.245329999999999</v>
      </c>
      <c r="N79" s="1"/>
      <c r="O79" s="1"/>
    </row>
    <row r="80" spans="1:15" ht="12.75" customHeight="1">
      <c r="A80" s="30">
        <v>70</v>
      </c>
      <c r="B80" s="334" t="s">
        <v>320</v>
      </c>
      <c r="C80" s="320">
        <v>1152.7</v>
      </c>
      <c r="D80" s="321">
        <v>1150.5166666666667</v>
      </c>
      <c r="E80" s="321">
        <v>1130.1833333333334</v>
      </c>
      <c r="F80" s="321">
        <v>1107.6666666666667</v>
      </c>
      <c r="G80" s="321">
        <v>1087.3333333333335</v>
      </c>
      <c r="H80" s="321">
        <v>1173.0333333333333</v>
      </c>
      <c r="I80" s="321">
        <v>1193.3666666666668</v>
      </c>
      <c r="J80" s="321">
        <v>1215.8833333333332</v>
      </c>
      <c r="K80" s="320">
        <v>1170.8499999999999</v>
      </c>
      <c r="L80" s="320">
        <v>1128</v>
      </c>
      <c r="M80" s="320">
        <v>0.75414000000000003</v>
      </c>
      <c r="N80" s="1"/>
      <c r="O80" s="1"/>
    </row>
    <row r="81" spans="1:15" ht="12.75" customHeight="1">
      <c r="A81" s="30">
        <v>71</v>
      </c>
      <c r="B81" s="334" t="s">
        <v>322</v>
      </c>
      <c r="C81" s="320">
        <v>6539.2</v>
      </c>
      <c r="D81" s="321">
        <v>6506.6833333333343</v>
      </c>
      <c r="E81" s="321">
        <v>6453.3666666666686</v>
      </c>
      <c r="F81" s="321">
        <v>6367.5333333333347</v>
      </c>
      <c r="G81" s="321">
        <v>6314.216666666669</v>
      </c>
      <c r="H81" s="321">
        <v>6592.5166666666682</v>
      </c>
      <c r="I81" s="321">
        <v>6645.8333333333339</v>
      </c>
      <c r="J81" s="321">
        <v>6731.6666666666679</v>
      </c>
      <c r="K81" s="320">
        <v>6560</v>
      </c>
      <c r="L81" s="320">
        <v>6420.85</v>
      </c>
      <c r="M81" s="320">
        <v>6.3659999999999994E-2</v>
      </c>
      <c r="N81" s="1"/>
      <c r="O81" s="1"/>
    </row>
    <row r="82" spans="1:15" ht="12.75" customHeight="1">
      <c r="A82" s="30">
        <v>72</v>
      </c>
      <c r="B82" s="334" t="s">
        <v>323</v>
      </c>
      <c r="C82" s="320">
        <v>1153.1500000000001</v>
      </c>
      <c r="D82" s="321">
        <v>1158.3166666666666</v>
      </c>
      <c r="E82" s="321">
        <v>1136.8833333333332</v>
      </c>
      <c r="F82" s="321">
        <v>1120.6166666666666</v>
      </c>
      <c r="G82" s="321">
        <v>1099.1833333333332</v>
      </c>
      <c r="H82" s="321">
        <v>1174.5833333333333</v>
      </c>
      <c r="I82" s="321">
        <v>1196.0166666666667</v>
      </c>
      <c r="J82" s="321">
        <v>1212.2833333333333</v>
      </c>
      <c r="K82" s="320">
        <v>1179.75</v>
      </c>
      <c r="L82" s="320">
        <v>1142.05</v>
      </c>
      <c r="M82" s="320">
        <v>4.2202900000000003</v>
      </c>
      <c r="N82" s="1"/>
      <c r="O82" s="1"/>
    </row>
    <row r="83" spans="1:15" ht="12.75" customHeight="1">
      <c r="A83" s="30">
        <v>73</v>
      </c>
      <c r="B83" s="334" t="s">
        <v>78</v>
      </c>
      <c r="C83" s="320">
        <v>15036.5</v>
      </c>
      <c r="D83" s="321">
        <v>15005.966666666665</v>
      </c>
      <c r="E83" s="321">
        <v>14946.83333333333</v>
      </c>
      <c r="F83" s="321">
        <v>14857.166666666664</v>
      </c>
      <c r="G83" s="321">
        <v>14798.033333333329</v>
      </c>
      <c r="H83" s="321">
        <v>15095.633333333331</v>
      </c>
      <c r="I83" s="321">
        <v>15154.766666666666</v>
      </c>
      <c r="J83" s="321">
        <v>15244.433333333332</v>
      </c>
      <c r="K83" s="320">
        <v>15065.1</v>
      </c>
      <c r="L83" s="320">
        <v>14916.3</v>
      </c>
      <c r="M83" s="320">
        <v>0.17007</v>
      </c>
      <c r="N83" s="1"/>
      <c r="O83" s="1"/>
    </row>
    <row r="84" spans="1:15" ht="12.75" customHeight="1">
      <c r="A84" s="30">
        <v>74</v>
      </c>
      <c r="B84" s="334" t="s">
        <v>80</v>
      </c>
      <c r="C84" s="320">
        <v>384.55</v>
      </c>
      <c r="D84" s="321">
        <v>384.15000000000003</v>
      </c>
      <c r="E84" s="321">
        <v>381.50000000000006</v>
      </c>
      <c r="F84" s="321">
        <v>378.45000000000005</v>
      </c>
      <c r="G84" s="321">
        <v>375.80000000000007</v>
      </c>
      <c r="H84" s="321">
        <v>387.20000000000005</v>
      </c>
      <c r="I84" s="321">
        <v>389.85</v>
      </c>
      <c r="J84" s="321">
        <v>392.90000000000003</v>
      </c>
      <c r="K84" s="320">
        <v>386.8</v>
      </c>
      <c r="L84" s="320">
        <v>381.1</v>
      </c>
      <c r="M84" s="320">
        <v>41.902740000000001</v>
      </c>
      <c r="N84" s="1"/>
      <c r="O84" s="1"/>
    </row>
    <row r="85" spans="1:15" ht="12.75" customHeight="1">
      <c r="A85" s="30">
        <v>75</v>
      </c>
      <c r="B85" s="334" t="s">
        <v>324</v>
      </c>
      <c r="C85" s="320">
        <v>506.85</v>
      </c>
      <c r="D85" s="321">
        <v>506.58333333333331</v>
      </c>
      <c r="E85" s="321">
        <v>500.26666666666665</v>
      </c>
      <c r="F85" s="321">
        <v>493.68333333333334</v>
      </c>
      <c r="G85" s="321">
        <v>487.36666666666667</v>
      </c>
      <c r="H85" s="321">
        <v>513.16666666666663</v>
      </c>
      <c r="I85" s="321">
        <v>519.48333333333335</v>
      </c>
      <c r="J85" s="321">
        <v>526.06666666666661</v>
      </c>
      <c r="K85" s="320">
        <v>512.9</v>
      </c>
      <c r="L85" s="320">
        <v>500</v>
      </c>
      <c r="M85" s="320">
        <v>2.4583400000000002</v>
      </c>
      <c r="N85" s="1"/>
      <c r="O85" s="1"/>
    </row>
    <row r="86" spans="1:15" ht="12.75" customHeight="1">
      <c r="A86" s="30">
        <v>76</v>
      </c>
      <c r="B86" s="334" t="s">
        <v>81</v>
      </c>
      <c r="C86" s="320">
        <v>3347.9</v>
      </c>
      <c r="D86" s="321">
        <v>3329.7333333333336</v>
      </c>
      <c r="E86" s="321">
        <v>3305.166666666667</v>
      </c>
      <c r="F86" s="321">
        <v>3262.4333333333334</v>
      </c>
      <c r="G86" s="321">
        <v>3237.8666666666668</v>
      </c>
      <c r="H86" s="321">
        <v>3372.4666666666672</v>
      </c>
      <c r="I86" s="321">
        <v>3397.0333333333338</v>
      </c>
      <c r="J86" s="321">
        <v>3439.7666666666673</v>
      </c>
      <c r="K86" s="320">
        <v>3354.3</v>
      </c>
      <c r="L86" s="320">
        <v>3287</v>
      </c>
      <c r="M86" s="320">
        <v>1.6895199999999999</v>
      </c>
      <c r="N86" s="1"/>
      <c r="O86" s="1"/>
    </row>
    <row r="87" spans="1:15" ht="12.75" customHeight="1">
      <c r="A87" s="30">
        <v>77</v>
      </c>
      <c r="B87" s="334" t="s">
        <v>311</v>
      </c>
      <c r="C87" s="320">
        <v>901.85</v>
      </c>
      <c r="D87" s="321">
        <v>901.29999999999984</v>
      </c>
      <c r="E87" s="321">
        <v>887.59999999999968</v>
      </c>
      <c r="F87" s="321">
        <v>873.3499999999998</v>
      </c>
      <c r="G87" s="321">
        <v>859.64999999999964</v>
      </c>
      <c r="H87" s="321">
        <v>915.54999999999973</v>
      </c>
      <c r="I87" s="321">
        <v>929.24999999999977</v>
      </c>
      <c r="J87" s="321">
        <v>943.49999999999977</v>
      </c>
      <c r="K87" s="320">
        <v>915</v>
      </c>
      <c r="L87" s="320">
        <v>887.05</v>
      </c>
      <c r="M87" s="320">
        <v>9.1209799999999994</v>
      </c>
      <c r="N87" s="1"/>
      <c r="O87" s="1"/>
    </row>
    <row r="88" spans="1:15" ht="12.75" customHeight="1">
      <c r="A88" s="30">
        <v>78</v>
      </c>
      <c r="B88" s="334" t="s">
        <v>321</v>
      </c>
      <c r="C88" s="320">
        <v>489.6</v>
      </c>
      <c r="D88" s="321">
        <v>489.95</v>
      </c>
      <c r="E88" s="321">
        <v>483.9</v>
      </c>
      <c r="F88" s="321">
        <v>478.2</v>
      </c>
      <c r="G88" s="321">
        <v>472.15</v>
      </c>
      <c r="H88" s="321">
        <v>495.65</v>
      </c>
      <c r="I88" s="321">
        <v>501.70000000000005</v>
      </c>
      <c r="J88" s="321">
        <v>507.4</v>
      </c>
      <c r="K88" s="320">
        <v>496</v>
      </c>
      <c r="L88" s="320">
        <v>484.25</v>
      </c>
      <c r="M88" s="320">
        <v>24.946400000000001</v>
      </c>
      <c r="N88" s="1"/>
      <c r="O88" s="1"/>
    </row>
    <row r="89" spans="1:15" ht="12.75" customHeight="1">
      <c r="A89" s="30">
        <v>79</v>
      </c>
      <c r="B89" s="334" t="s">
        <v>412</v>
      </c>
      <c r="C89" s="320">
        <v>957.5</v>
      </c>
      <c r="D89" s="321">
        <v>959.69999999999993</v>
      </c>
      <c r="E89" s="321">
        <v>947.79999999999984</v>
      </c>
      <c r="F89" s="321">
        <v>938.09999999999991</v>
      </c>
      <c r="G89" s="321">
        <v>926.19999999999982</v>
      </c>
      <c r="H89" s="321">
        <v>969.39999999999986</v>
      </c>
      <c r="I89" s="321">
        <v>981.3</v>
      </c>
      <c r="J89" s="321">
        <v>990.99999999999989</v>
      </c>
      <c r="K89" s="320">
        <v>971.6</v>
      </c>
      <c r="L89" s="320">
        <v>950</v>
      </c>
      <c r="M89" s="320">
        <v>4.0808499999999999</v>
      </c>
      <c r="N89" s="1"/>
      <c r="O89" s="1"/>
    </row>
    <row r="90" spans="1:15" ht="12.75" customHeight="1">
      <c r="A90" s="30">
        <v>80</v>
      </c>
      <c r="B90" s="334" t="s">
        <v>342</v>
      </c>
      <c r="C90" s="320">
        <v>2517.15</v>
      </c>
      <c r="D90" s="321">
        <v>2521.1</v>
      </c>
      <c r="E90" s="321">
        <v>2477.1999999999998</v>
      </c>
      <c r="F90" s="321">
        <v>2437.25</v>
      </c>
      <c r="G90" s="321">
        <v>2393.35</v>
      </c>
      <c r="H90" s="321">
        <v>2561.0499999999997</v>
      </c>
      <c r="I90" s="321">
        <v>2604.9500000000003</v>
      </c>
      <c r="J90" s="321">
        <v>2644.8999999999996</v>
      </c>
      <c r="K90" s="320">
        <v>2565</v>
      </c>
      <c r="L90" s="320">
        <v>2481.15</v>
      </c>
      <c r="M90" s="320">
        <v>1.3693</v>
      </c>
      <c r="N90" s="1"/>
      <c r="O90" s="1"/>
    </row>
    <row r="91" spans="1:15" ht="12.75" customHeight="1">
      <c r="A91" s="30">
        <v>81</v>
      </c>
      <c r="B91" s="334" t="s">
        <v>82</v>
      </c>
      <c r="C91" s="320">
        <v>248.35</v>
      </c>
      <c r="D91" s="321">
        <v>248.04999999999998</v>
      </c>
      <c r="E91" s="321">
        <v>246.29999999999995</v>
      </c>
      <c r="F91" s="321">
        <v>244.24999999999997</v>
      </c>
      <c r="G91" s="321">
        <v>242.49999999999994</v>
      </c>
      <c r="H91" s="321">
        <v>250.09999999999997</v>
      </c>
      <c r="I91" s="321">
        <v>251.85000000000002</v>
      </c>
      <c r="J91" s="321">
        <v>253.89999999999998</v>
      </c>
      <c r="K91" s="320">
        <v>249.8</v>
      </c>
      <c r="L91" s="320">
        <v>246</v>
      </c>
      <c r="M91" s="320">
        <v>72.074700000000007</v>
      </c>
      <c r="N91" s="1"/>
      <c r="O91" s="1"/>
    </row>
    <row r="92" spans="1:15" ht="12.75" customHeight="1">
      <c r="A92" s="30">
        <v>82</v>
      </c>
      <c r="B92" s="334" t="s">
        <v>328</v>
      </c>
      <c r="C92" s="320">
        <v>658.25</v>
      </c>
      <c r="D92" s="321">
        <v>661.55000000000007</v>
      </c>
      <c r="E92" s="321">
        <v>648.95000000000016</v>
      </c>
      <c r="F92" s="321">
        <v>639.65000000000009</v>
      </c>
      <c r="G92" s="321">
        <v>627.05000000000018</v>
      </c>
      <c r="H92" s="321">
        <v>670.85000000000014</v>
      </c>
      <c r="I92" s="321">
        <v>683.45</v>
      </c>
      <c r="J92" s="321">
        <v>692.75000000000011</v>
      </c>
      <c r="K92" s="320">
        <v>674.15</v>
      </c>
      <c r="L92" s="320">
        <v>652.25</v>
      </c>
      <c r="M92" s="320">
        <v>11.400550000000001</v>
      </c>
      <c r="N92" s="1"/>
      <c r="O92" s="1"/>
    </row>
    <row r="93" spans="1:15" ht="12.75" customHeight="1">
      <c r="A93" s="30">
        <v>83</v>
      </c>
      <c r="B93" s="334" t="s">
        <v>329</v>
      </c>
      <c r="C93" s="320">
        <v>761.8</v>
      </c>
      <c r="D93" s="321">
        <v>763.6</v>
      </c>
      <c r="E93" s="321">
        <v>754.2</v>
      </c>
      <c r="F93" s="321">
        <v>746.6</v>
      </c>
      <c r="G93" s="321">
        <v>737.2</v>
      </c>
      <c r="H93" s="321">
        <v>771.2</v>
      </c>
      <c r="I93" s="321">
        <v>780.59999999999991</v>
      </c>
      <c r="J93" s="321">
        <v>788.2</v>
      </c>
      <c r="K93" s="320">
        <v>773</v>
      </c>
      <c r="L93" s="320">
        <v>756</v>
      </c>
      <c r="M93" s="320">
        <v>0.78117000000000003</v>
      </c>
      <c r="N93" s="1"/>
      <c r="O93" s="1"/>
    </row>
    <row r="94" spans="1:15" ht="12.75" customHeight="1">
      <c r="A94" s="30">
        <v>84</v>
      </c>
      <c r="B94" s="334" t="s">
        <v>331</v>
      </c>
      <c r="C94" s="320">
        <v>806.6</v>
      </c>
      <c r="D94" s="321">
        <v>802.53333333333342</v>
      </c>
      <c r="E94" s="321">
        <v>797.11666666666679</v>
      </c>
      <c r="F94" s="321">
        <v>787.63333333333333</v>
      </c>
      <c r="G94" s="321">
        <v>782.2166666666667</v>
      </c>
      <c r="H94" s="321">
        <v>812.01666666666688</v>
      </c>
      <c r="I94" s="321">
        <v>817.43333333333362</v>
      </c>
      <c r="J94" s="321">
        <v>826.91666666666697</v>
      </c>
      <c r="K94" s="320">
        <v>807.95</v>
      </c>
      <c r="L94" s="320">
        <v>793.05</v>
      </c>
      <c r="M94" s="320">
        <v>3.0670999999999999</v>
      </c>
      <c r="N94" s="1"/>
      <c r="O94" s="1"/>
    </row>
    <row r="95" spans="1:15" ht="12.75" customHeight="1">
      <c r="A95" s="30">
        <v>85</v>
      </c>
      <c r="B95" s="334" t="s">
        <v>249</v>
      </c>
      <c r="C95" s="320">
        <v>105.7</v>
      </c>
      <c r="D95" s="321">
        <v>105.93333333333334</v>
      </c>
      <c r="E95" s="321">
        <v>105.06666666666668</v>
      </c>
      <c r="F95" s="321">
        <v>104.43333333333334</v>
      </c>
      <c r="G95" s="321">
        <v>103.56666666666668</v>
      </c>
      <c r="H95" s="321">
        <v>106.56666666666668</v>
      </c>
      <c r="I95" s="321">
        <v>107.43333333333335</v>
      </c>
      <c r="J95" s="321">
        <v>108.06666666666668</v>
      </c>
      <c r="K95" s="320">
        <v>106.8</v>
      </c>
      <c r="L95" s="320">
        <v>105.3</v>
      </c>
      <c r="M95" s="320">
        <v>12.45894</v>
      </c>
      <c r="N95" s="1"/>
      <c r="O95" s="1"/>
    </row>
    <row r="96" spans="1:15" ht="12.75" customHeight="1">
      <c r="A96" s="30">
        <v>86</v>
      </c>
      <c r="B96" s="334" t="s">
        <v>325</v>
      </c>
      <c r="C96" s="320">
        <v>408.75</v>
      </c>
      <c r="D96" s="321">
        <v>410.05</v>
      </c>
      <c r="E96" s="321">
        <v>405.35</v>
      </c>
      <c r="F96" s="321">
        <v>401.95</v>
      </c>
      <c r="G96" s="321">
        <v>397.25</v>
      </c>
      <c r="H96" s="321">
        <v>413.45000000000005</v>
      </c>
      <c r="I96" s="321">
        <v>418.15</v>
      </c>
      <c r="J96" s="321">
        <v>421.55000000000007</v>
      </c>
      <c r="K96" s="320">
        <v>414.75</v>
      </c>
      <c r="L96" s="320">
        <v>406.65</v>
      </c>
      <c r="M96" s="320">
        <v>3.5345300000000002</v>
      </c>
      <c r="N96" s="1"/>
      <c r="O96" s="1"/>
    </row>
    <row r="97" spans="1:15" ht="12.75" customHeight="1">
      <c r="A97" s="30">
        <v>87</v>
      </c>
      <c r="B97" s="334" t="s">
        <v>334</v>
      </c>
      <c r="C97" s="320">
        <v>1460.05</v>
      </c>
      <c r="D97" s="321">
        <v>1461.0833333333333</v>
      </c>
      <c r="E97" s="321">
        <v>1444.6166666666666</v>
      </c>
      <c r="F97" s="321">
        <v>1429.1833333333334</v>
      </c>
      <c r="G97" s="321">
        <v>1412.7166666666667</v>
      </c>
      <c r="H97" s="321">
        <v>1476.5166666666664</v>
      </c>
      <c r="I97" s="321">
        <v>1492.9833333333331</v>
      </c>
      <c r="J97" s="321">
        <v>1508.4166666666663</v>
      </c>
      <c r="K97" s="320">
        <v>1477.55</v>
      </c>
      <c r="L97" s="320">
        <v>1445.65</v>
      </c>
      <c r="M97" s="320">
        <v>7.7077099999999996</v>
      </c>
      <c r="N97" s="1"/>
      <c r="O97" s="1"/>
    </row>
    <row r="98" spans="1:15" ht="12.75" customHeight="1">
      <c r="A98" s="30">
        <v>88</v>
      </c>
      <c r="B98" s="334" t="s">
        <v>332</v>
      </c>
      <c r="C98" s="320">
        <v>1124.45</v>
      </c>
      <c r="D98" s="321">
        <v>1090.4333333333332</v>
      </c>
      <c r="E98" s="321">
        <v>1031.8666666666663</v>
      </c>
      <c r="F98" s="321">
        <v>939.28333333333319</v>
      </c>
      <c r="G98" s="321">
        <v>880.71666666666636</v>
      </c>
      <c r="H98" s="321">
        <v>1183.0166666666664</v>
      </c>
      <c r="I98" s="321">
        <v>1241.5833333333335</v>
      </c>
      <c r="J98" s="321">
        <v>1334.1666666666663</v>
      </c>
      <c r="K98" s="320">
        <v>1149</v>
      </c>
      <c r="L98" s="320">
        <v>997.85</v>
      </c>
      <c r="M98" s="320">
        <v>10.22081</v>
      </c>
      <c r="N98" s="1"/>
      <c r="O98" s="1"/>
    </row>
    <row r="99" spans="1:15" ht="12.75" customHeight="1">
      <c r="A99" s="30">
        <v>89</v>
      </c>
      <c r="B99" s="334" t="s">
        <v>333</v>
      </c>
      <c r="C99" s="320">
        <v>20.350000000000001</v>
      </c>
      <c r="D99" s="321">
        <v>20.466666666666669</v>
      </c>
      <c r="E99" s="321">
        <v>20.083333333333336</v>
      </c>
      <c r="F99" s="321">
        <v>19.816666666666666</v>
      </c>
      <c r="G99" s="321">
        <v>19.433333333333334</v>
      </c>
      <c r="H99" s="321">
        <v>20.733333333333338</v>
      </c>
      <c r="I99" s="321">
        <v>21.116666666666671</v>
      </c>
      <c r="J99" s="321">
        <v>21.38333333333334</v>
      </c>
      <c r="K99" s="320">
        <v>20.85</v>
      </c>
      <c r="L99" s="320">
        <v>20.2</v>
      </c>
      <c r="M99" s="320">
        <v>35.425559999999997</v>
      </c>
      <c r="N99" s="1"/>
      <c r="O99" s="1"/>
    </row>
    <row r="100" spans="1:15" ht="12.75" customHeight="1">
      <c r="A100" s="30">
        <v>90</v>
      </c>
      <c r="B100" s="334" t="s">
        <v>335</v>
      </c>
      <c r="C100" s="320">
        <v>663.5</v>
      </c>
      <c r="D100" s="321">
        <v>667.48333333333335</v>
      </c>
      <c r="E100" s="321">
        <v>651.26666666666665</v>
      </c>
      <c r="F100" s="321">
        <v>639.0333333333333</v>
      </c>
      <c r="G100" s="321">
        <v>622.81666666666661</v>
      </c>
      <c r="H100" s="321">
        <v>679.7166666666667</v>
      </c>
      <c r="I100" s="321">
        <v>695.93333333333339</v>
      </c>
      <c r="J100" s="321">
        <v>708.16666666666674</v>
      </c>
      <c r="K100" s="320">
        <v>683.7</v>
      </c>
      <c r="L100" s="320">
        <v>655.25</v>
      </c>
      <c r="M100" s="320">
        <v>3.9186999999999999</v>
      </c>
      <c r="N100" s="1"/>
      <c r="O100" s="1"/>
    </row>
    <row r="101" spans="1:15" ht="12.75" customHeight="1">
      <c r="A101" s="30">
        <v>91</v>
      </c>
      <c r="B101" s="334" t="s">
        <v>336</v>
      </c>
      <c r="C101" s="320">
        <v>921.1</v>
      </c>
      <c r="D101" s="321">
        <v>920.06666666666672</v>
      </c>
      <c r="E101" s="321">
        <v>908.18333333333339</v>
      </c>
      <c r="F101" s="321">
        <v>895.26666666666665</v>
      </c>
      <c r="G101" s="321">
        <v>883.38333333333333</v>
      </c>
      <c r="H101" s="321">
        <v>932.98333333333346</v>
      </c>
      <c r="I101" s="321">
        <v>944.8666666666669</v>
      </c>
      <c r="J101" s="321">
        <v>957.78333333333353</v>
      </c>
      <c r="K101" s="320">
        <v>931.95</v>
      </c>
      <c r="L101" s="320">
        <v>907.15</v>
      </c>
      <c r="M101" s="320">
        <v>4.6418200000000001</v>
      </c>
      <c r="N101" s="1"/>
      <c r="O101" s="1"/>
    </row>
    <row r="102" spans="1:15" ht="12.75" customHeight="1">
      <c r="A102" s="30">
        <v>92</v>
      </c>
      <c r="B102" s="334" t="s">
        <v>337</v>
      </c>
      <c r="C102" s="320">
        <v>4708.5</v>
      </c>
      <c r="D102" s="321">
        <v>4653.2833333333328</v>
      </c>
      <c r="E102" s="321">
        <v>4555.7666666666655</v>
      </c>
      <c r="F102" s="321">
        <v>4403.0333333333328</v>
      </c>
      <c r="G102" s="321">
        <v>4305.5166666666655</v>
      </c>
      <c r="H102" s="321">
        <v>4806.0166666666655</v>
      </c>
      <c r="I102" s="321">
        <v>4903.5333333333319</v>
      </c>
      <c r="J102" s="321">
        <v>5056.2666666666655</v>
      </c>
      <c r="K102" s="320">
        <v>4750.8</v>
      </c>
      <c r="L102" s="320">
        <v>4500.55</v>
      </c>
      <c r="M102" s="320">
        <v>0.38</v>
      </c>
      <c r="N102" s="1"/>
      <c r="O102" s="1"/>
    </row>
    <row r="103" spans="1:15" ht="12.75" customHeight="1">
      <c r="A103" s="30">
        <v>93</v>
      </c>
      <c r="B103" s="334" t="s">
        <v>248</v>
      </c>
      <c r="C103" s="320">
        <v>85.9</v>
      </c>
      <c r="D103" s="321">
        <v>85.733333333333348</v>
      </c>
      <c r="E103" s="321">
        <v>84.766666666666694</v>
      </c>
      <c r="F103" s="321">
        <v>83.63333333333334</v>
      </c>
      <c r="G103" s="321">
        <v>82.666666666666686</v>
      </c>
      <c r="H103" s="321">
        <v>86.866666666666703</v>
      </c>
      <c r="I103" s="321">
        <v>87.833333333333343</v>
      </c>
      <c r="J103" s="321">
        <v>88.966666666666711</v>
      </c>
      <c r="K103" s="320">
        <v>86.7</v>
      </c>
      <c r="L103" s="320">
        <v>84.6</v>
      </c>
      <c r="M103" s="320">
        <v>21.331</v>
      </c>
      <c r="N103" s="1"/>
      <c r="O103" s="1"/>
    </row>
    <row r="104" spans="1:15" ht="12.75" customHeight="1">
      <c r="A104" s="30">
        <v>94</v>
      </c>
      <c r="B104" s="334" t="s">
        <v>330</v>
      </c>
      <c r="C104" s="320">
        <v>622.79999999999995</v>
      </c>
      <c r="D104" s="321">
        <v>626.48333333333323</v>
      </c>
      <c r="E104" s="321">
        <v>613.06666666666649</v>
      </c>
      <c r="F104" s="321">
        <v>603.33333333333326</v>
      </c>
      <c r="G104" s="321">
        <v>589.91666666666652</v>
      </c>
      <c r="H104" s="321">
        <v>636.21666666666647</v>
      </c>
      <c r="I104" s="321">
        <v>649.63333333333321</v>
      </c>
      <c r="J104" s="321">
        <v>659.36666666666645</v>
      </c>
      <c r="K104" s="320">
        <v>639.9</v>
      </c>
      <c r="L104" s="320">
        <v>616.75</v>
      </c>
      <c r="M104" s="320">
        <v>0.43114000000000002</v>
      </c>
      <c r="N104" s="1"/>
      <c r="O104" s="1"/>
    </row>
    <row r="105" spans="1:15" ht="12.75" customHeight="1">
      <c r="A105" s="30">
        <v>95</v>
      </c>
      <c r="B105" s="334" t="s">
        <v>828</v>
      </c>
      <c r="C105" s="320">
        <v>212.3</v>
      </c>
      <c r="D105" s="321">
        <v>213.66666666666666</v>
      </c>
      <c r="E105" s="321">
        <v>207.68333333333331</v>
      </c>
      <c r="F105" s="321">
        <v>203.06666666666666</v>
      </c>
      <c r="G105" s="321">
        <v>197.08333333333331</v>
      </c>
      <c r="H105" s="321">
        <v>218.2833333333333</v>
      </c>
      <c r="I105" s="321">
        <v>224.26666666666665</v>
      </c>
      <c r="J105" s="321">
        <v>228.8833333333333</v>
      </c>
      <c r="K105" s="320">
        <v>219.65</v>
      </c>
      <c r="L105" s="320">
        <v>209.05</v>
      </c>
      <c r="M105" s="320">
        <v>50.25752</v>
      </c>
      <c r="N105" s="1"/>
      <c r="O105" s="1"/>
    </row>
    <row r="106" spans="1:15" ht="12.75" customHeight="1">
      <c r="A106" s="30">
        <v>96</v>
      </c>
      <c r="B106" s="334" t="s">
        <v>338</v>
      </c>
      <c r="C106" s="320">
        <v>310</v>
      </c>
      <c r="D106" s="321">
        <v>309.15000000000003</v>
      </c>
      <c r="E106" s="321">
        <v>305.80000000000007</v>
      </c>
      <c r="F106" s="321">
        <v>301.60000000000002</v>
      </c>
      <c r="G106" s="321">
        <v>298.25000000000006</v>
      </c>
      <c r="H106" s="321">
        <v>313.35000000000008</v>
      </c>
      <c r="I106" s="321">
        <v>316.7000000000001</v>
      </c>
      <c r="J106" s="321">
        <v>320.90000000000009</v>
      </c>
      <c r="K106" s="320">
        <v>312.5</v>
      </c>
      <c r="L106" s="320">
        <v>304.95</v>
      </c>
      <c r="M106" s="320">
        <v>2.1258699999999999</v>
      </c>
      <c r="N106" s="1"/>
      <c r="O106" s="1"/>
    </row>
    <row r="107" spans="1:15" ht="12.75" customHeight="1">
      <c r="A107" s="30">
        <v>97</v>
      </c>
      <c r="B107" s="334" t="s">
        <v>339</v>
      </c>
      <c r="C107" s="320">
        <v>464.75</v>
      </c>
      <c r="D107" s="321">
        <v>463.65000000000003</v>
      </c>
      <c r="E107" s="321">
        <v>458.10000000000008</v>
      </c>
      <c r="F107" s="321">
        <v>451.45000000000005</v>
      </c>
      <c r="G107" s="321">
        <v>445.90000000000009</v>
      </c>
      <c r="H107" s="321">
        <v>470.30000000000007</v>
      </c>
      <c r="I107" s="321">
        <v>475.85</v>
      </c>
      <c r="J107" s="321">
        <v>482.50000000000006</v>
      </c>
      <c r="K107" s="320">
        <v>469.2</v>
      </c>
      <c r="L107" s="320">
        <v>457</v>
      </c>
      <c r="M107" s="320">
        <v>14.98569</v>
      </c>
      <c r="N107" s="1"/>
      <c r="O107" s="1"/>
    </row>
    <row r="108" spans="1:15" ht="12.75" customHeight="1">
      <c r="A108" s="30">
        <v>98</v>
      </c>
      <c r="B108" s="334" t="s">
        <v>83</v>
      </c>
      <c r="C108" s="320">
        <v>741.75</v>
      </c>
      <c r="D108" s="321">
        <v>733.5333333333333</v>
      </c>
      <c r="E108" s="321">
        <v>715.61666666666656</v>
      </c>
      <c r="F108" s="321">
        <v>689.48333333333323</v>
      </c>
      <c r="G108" s="321">
        <v>671.56666666666649</v>
      </c>
      <c r="H108" s="321">
        <v>759.66666666666663</v>
      </c>
      <c r="I108" s="321">
        <v>777.58333333333337</v>
      </c>
      <c r="J108" s="321">
        <v>803.7166666666667</v>
      </c>
      <c r="K108" s="320">
        <v>751.45</v>
      </c>
      <c r="L108" s="320">
        <v>707.4</v>
      </c>
      <c r="M108" s="320">
        <v>123.16063</v>
      </c>
      <c r="N108" s="1"/>
      <c r="O108" s="1"/>
    </row>
    <row r="109" spans="1:15" ht="12.75" customHeight="1">
      <c r="A109" s="30">
        <v>99</v>
      </c>
      <c r="B109" s="334" t="s">
        <v>340</v>
      </c>
      <c r="C109" s="320">
        <v>648.1</v>
      </c>
      <c r="D109" s="321">
        <v>644.73333333333335</v>
      </c>
      <c r="E109" s="321">
        <v>624.91666666666674</v>
      </c>
      <c r="F109" s="321">
        <v>601.73333333333335</v>
      </c>
      <c r="G109" s="321">
        <v>581.91666666666674</v>
      </c>
      <c r="H109" s="321">
        <v>667.91666666666674</v>
      </c>
      <c r="I109" s="321">
        <v>687.73333333333335</v>
      </c>
      <c r="J109" s="321">
        <v>710.91666666666674</v>
      </c>
      <c r="K109" s="320">
        <v>664.55</v>
      </c>
      <c r="L109" s="320">
        <v>621.54999999999995</v>
      </c>
      <c r="M109" s="320">
        <v>5.2716500000000002</v>
      </c>
      <c r="N109" s="1"/>
      <c r="O109" s="1"/>
    </row>
    <row r="110" spans="1:15" ht="12.75" customHeight="1">
      <c r="A110" s="30">
        <v>100</v>
      </c>
      <c r="B110" s="334" t="s">
        <v>84</v>
      </c>
      <c r="C110" s="320">
        <v>1011.6</v>
      </c>
      <c r="D110" s="321">
        <v>1018.35</v>
      </c>
      <c r="E110" s="321">
        <v>998.25</v>
      </c>
      <c r="F110" s="321">
        <v>984.9</v>
      </c>
      <c r="G110" s="321">
        <v>964.8</v>
      </c>
      <c r="H110" s="321">
        <v>1031.7</v>
      </c>
      <c r="I110" s="321">
        <v>1051.8000000000002</v>
      </c>
      <c r="J110" s="321">
        <v>1065.1500000000001</v>
      </c>
      <c r="K110" s="320">
        <v>1038.45</v>
      </c>
      <c r="L110" s="320">
        <v>1005</v>
      </c>
      <c r="M110" s="320">
        <v>30.016819999999999</v>
      </c>
      <c r="N110" s="1"/>
      <c r="O110" s="1"/>
    </row>
    <row r="111" spans="1:15" ht="12.75" customHeight="1">
      <c r="A111" s="30">
        <v>101</v>
      </c>
      <c r="B111" s="334" t="s">
        <v>85</v>
      </c>
      <c r="C111" s="320">
        <v>194.55</v>
      </c>
      <c r="D111" s="321">
        <v>195.23333333333335</v>
      </c>
      <c r="E111" s="321">
        <v>191.66666666666669</v>
      </c>
      <c r="F111" s="321">
        <v>188.78333333333333</v>
      </c>
      <c r="G111" s="321">
        <v>185.21666666666667</v>
      </c>
      <c r="H111" s="321">
        <v>198.1166666666667</v>
      </c>
      <c r="I111" s="321">
        <v>201.68333333333337</v>
      </c>
      <c r="J111" s="321">
        <v>204.56666666666672</v>
      </c>
      <c r="K111" s="320">
        <v>198.8</v>
      </c>
      <c r="L111" s="320">
        <v>192.35</v>
      </c>
      <c r="M111" s="320">
        <v>201.51958999999999</v>
      </c>
      <c r="N111" s="1"/>
      <c r="O111" s="1"/>
    </row>
    <row r="112" spans="1:15" ht="12.75" customHeight="1">
      <c r="A112" s="30">
        <v>102</v>
      </c>
      <c r="B112" s="334" t="s">
        <v>341</v>
      </c>
      <c r="C112" s="320">
        <v>327.9</v>
      </c>
      <c r="D112" s="321">
        <v>329.03333333333336</v>
      </c>
      <c r="E112" s="321">
        <v>321.26666666666671</v>
      </c>
      <c r="F112" s="321">
        <v>314.63333333333333</v>
      </c>
      <c r="G112" s="321">
        <v>306.86666666666667</v>
      </c>
      <c r="H112" s="321">
        <v>335.66666666666674</v>
      </c>
      <c r="I112" s="321">
        <v>343.43333333333339</v>
      </c>
      <c r="J112" s="321">
        <v>350.06666666666678</v>
      </c>
      <c r="K112" s="320">
        <v>336.8</v>
      </c>
      <c r="L112" s="320">
        <v>322.39999999999998</v>
      </c>
      <c r="M112" s="320">
        <v>4.0304599999999997</v>
      </c>
      <c r="N112" s="1"/>
      <c r="O112" s="1"/>
    </row>
    <row r="113" spans="1:15" ht="12.75" customHeight="1">
      <c r="A113" s="30">
        <v>103</v>
      </c>
      <c r="B113" s="334" t="s">
        <v>87</v>
      </c>
      <c r="C113" s="320">
        <v>4373.1499999999996</v>
      </c>
      <c r="D113" s="321">
        <v>4389.5</v>
      </c>
      <c r="E113" s="321">
        <v>4345.45</v>
      </c>
      <c r="F113" s="321">
        <v>4317.75</v>
      </c>
      <c r="G113" s="321">
        <v>4273.7</v>
      </c>
      <c r="H113" s="321">
        <v>4417.2</v>
      </c>
      <c r="I113" s="321">
        <v>4461.2499999999991</v>
      </c>
      <c r="J113" s="321">
        <v>4488.95</v>
      </c>
      <c r="K113" s="320">
        <v>4433.55</v>
      </c>
      <c r="L113" s="320">
        <v>4361.8</v>
      </c>
      <c r="M113" s="320">
        <v>1.8626499999999999</v>
      </c>
      <c r="N113" s="1"/>
      <c r="O113" s="1"/>
    </row>
    <row r="114" spans="1:15" ht="12.75" customHeight="1">
      <c r="A114" s="30">
        <v>104</v>
      </c>
      <c r="B114" s="334" t="s">
        <v>88</v>
      </c>
      <c r="C114" s="320">
        <v>1564.65</v>
      </c>
      <c r="D114" s="321">
        <v>1571.8666666666668</v>
      </c>
      <c r="E114" s="321">
        <v>1553.7833333333335</v>
      </c>
      <c r="F114" s="321">
        <v>1542.9166666666667</v>
      </c>
      <c r="G114" s="321">
        <v>1524.8333333333335</v>
      </c>
      <c r="H114" s="321">
        <v>1582.7333333333336</v>
      </c>
      <c r="I114" s="321">
        <v>1600.8166666666666</v>
      </c>
      <c r="J114" s="321">
        <v>1611.6833333333336</v>
      </c>
      <c r="K114" s="320">
        <v>1589.95</v>
      </c>
      <c r="L114" s="320">
        <v>1561</v>
      </c>
      <c r="M114" s="320">
        <v>2.5966800000000001</v>
      </c>
      <c r="N114" s="1"/>
      <c r="O114" s="1"/>
    </row>
    <row r="115" spans="1:15" ht="12.75" customHeight="1">
      <c r="A115" s="30">
        <v>105</v>
      </c>
      <c r="B115" s="334" t="s">
        <v>89</v>
      </c>
      <c r="C115" s="320">
        <v>703.3</v>
      </c>
      <c r="D115" s="321">
        <v>700.23333333333323</v>
      </c>
      <c r="E115" s="321">
        <v>692.41666666666652</v>
      </c>
      <c r="F115" s="321">
        <v>681.5333333333333</v>
      </c>
      <c r="G115" s="321">
        <v>673.71666666666658</v>
      </c>
      <c r="H115" s="321">
        <v>711.11666666666645</v>
      </c>
      <c r="I115" s="321">
        <v>718.93333333333328</v>
      </c>
      <c r="J115" s="321">
        <v>729.81666666666638</v>
      </c>
      <c r="K115" s="320">
        <v>708.05</v>
      </c>
      <c r="L115" s="320">
        <v>689.35</v>
      </c>
      <c r="M115" s="320">
        <v>20.682590000000001</v>
      </c>
      <c r="N115" s="1"/>
      <c r="O115" s="1"/>
    </row>
    <row r="116" spans="1:15" ht="12.75" customHeight="1">
      <c r="A116" s="30">
        <v>106</v>
      </c>
      <c r="B116" s="334" t="s">
        <v>90</v>
      </c>
      <c r="C116" s="320">
        <v>833.2</v>
      </c>
      <c r="D116" s="321">
        <v>830.43333333333339</v>
      </c>
      <c r="E116" s="321">
        <v>812.86666666666679</v>
      </c>
      <c r="F116" s="321">
        <v>792.53333333333342</v>
      </c>
      <c r="G116" s="321">
        <v>774.96666666666681</v>
      </c>
      <c r="H116" s="321">
        <v>850.76666666666677</v>
      </c>
      <c r="I116" s="321">
        <v>868.33333333333337</v>
      </c>
      <c r="J116" s="321">
        <v>888.66666666666674</v>
      </c>
      <c r="K116" s="320">
        <v>848</v>
      </c>
      <c r="L116" s="320">
        <v>810.1</v>
      </c>
      <c r="M116" s="320">
        <v>5.4961099999999998</v>
      </c>
      <c r="N116" s="1"/>
      <c r="O116" s="1"/>
    </row>
    <row r="117" spans="1:15" ht="12.75" customHeight="1">
      <c r="A117" s="30">
        <v>107</v>
      </c>
      <c r="B117" s="334" t="s">
        <v>343</v>
      </c>
      <c r="C117" s="320">
        <v>923.05</v>
      </c>
      <c r="D117" s="321">
        <v>912.68333333333339</v>
      </c>
      <c r="E117" s="321">
        <v>895.36666666666679</v>
      </c>
      <c r="F117" s="321">
        <v>867.68333333333339</v>
      </c>
      <c r="G117" s="321">
        <v>850.36666666666679</v>
      </c>
      <c r="H117" s="321">
        <v>940.36666666666679</v>
      </c>
      <c r="I117" s="321">
        <v>957.68333333333339</v>
      </c>
      <c r="J117" s="321">
        <v>985.36666666666679</v>
      </c>
      <c r="K117" s="320">
        <v>930</v>
      </c>
      <c r="L117" s="320">
        <v>885</v>
      </c>
      <c r="M117" s="320">
        <v>1.5883100000000001</v>
      </c>
      <c r="N117" s="1"/>
      <c r="O117" s="1"/>
    </row>
    <row r="118" spans="1:15" ht="12.75" customHeight="1">
      <c r="A118" s="30">
        <v>108</v>
      </c>
      <c r="B118" s="334" t="s">
        <v>326</v>
      </c>
      <c r="C118" s="320">
        <v>3289.35</v>
      </c>
      <c r="D118" s="321">
        <v>3320.4500000000003</v>
      </c>
      <c r="E118" s="321">
        <v>3240.9000000000005</v>
      </c>
      <c r="F118" s="321">
        <v>3192.4500000000003</v>
      </c>
      <c r="G118" s="321">
        <v>3112.9000000000005</v>
      </c>
      <c r="H118" s="321">
        <v>3368.9000000000005</v>
      </c>
      <c r="I118" s="321">
        <v>3448.4500000000007</v>
      </c>
      <c r="J118" s="321">
        <v>3496.9000000000005</v>
      </c>
      <c r="K118" s="320">
        <v>3400</v>
      </c>
      <c r="L118" s="320">
        <v>3272</v>
      </c>
      <c r="M118" s="320">
        <v>0.63707000000000003</v>
      </c>
      <c r="N118" s="1"/>
      <c r="O118" s="1"/>
    </row>
    <row r="119" spans="1:15" ht="12.75" customHeight="1">
      <c r="A119" s="30">
        <v>109</v>
      </c>
      <c r="B119" s="334" t="s">
        <v>250</v>
      </c>
      <c r="C119" s="320">
        <v>375.75</v>
      </c>
      <c r="D119" s="321">
        <v>376.81666666666666</v>
      </c>
      <c r="E119" s="321">
        <v>373.68333333333334</v>
      </c>
      <c r="F119" s="321">
        <v>371.61666666666667</v>
      </c>
      <c r="G119" s="321">
        <v>368.48333333333335</v>
      </c>
      <c r="H119" s="321">
        <v>378.88333333333333</v>
      </c>
      <c r="I119" s="321">
        <v>382.01666666666665</v>
      </c>
      <c r="J119" s="321">
        <v>384.08333333333331</v>
      </c>
      <c r="K119" s="320">
        <v>379.95</v>
      </c>
      <c r="L119" s="320">
        <v>374.75</v>
      </c>
      <c r="M119" s="320">
        <v>12.07518</v>
      </c>
      <c r="N119" s="1"/>
      <c r="O119" s="1"/>
    </row>
    <row r="120" spans="1:15" ht="12.75" customHeight="1">
      <c r="A120" s="30">
        <v>110</v>
      </c>
      <c r="B120" s="334" t="s">
        <v>327</v>
      </c>
      <c r="C120" s="320">
        <v>223.9</v>
      </c>
      <c r="D120" s="321">
        <v>223.83333333333334</v>
      </c>
      <c r="E120" s="321">
        <v>222.16666666666669</v>
      </c>
      <c r="F120" s="321">
        <v>220.43333333333334</v>
      </c>
      <c r="G120" s="321">
        <v>218.76666666666668</v>
      </c>
      <c r="H120" s="321">
        <v>225.56666666666669</v>
      </c>
      <c r="I120" s="321">
        <v>227.23333333333338</v>
      </c>
      <c r="J120" s="321">
        <v>228.9666666666667</v>
      </c>
      <c r="K120" s="320">
        <v>225.5</v>
      </c>
      <c r="L120" s="320">
        <v>222.1</v>
      </c>
      <c r="M120" s="320">
        <v>4.4518700000000004</v>
      </c>
      <c r="N120" s="1"/>
      <c r="O120" s="1"/>
    </row>
    <row r="121" spans="1:15" ht="12.75" customHeight="1">
      <c r="A121" s="30">
        <v>111</v>
      </c>
      <c r="B121" s="334" t="s">
        <v>91</v>
      </c>
      <c r="C121" s="320">
        <v>140.05000000000001</v>
      </c>
      <c r="D121" s="321">
        <v>140.33333333333334</v>
      </c>
      <c r="E121" s="321">
        <v>138.9666666666667</v>
      </c>
      <c r="F121" s="321">
        <v>137.88333333333335</v>
      </c>
      <c r="G121" s="321">
        <v>136.51666666666671</v>
      </c>
      <c r="H121" s="321">
        <v>141.41666666666669</v>
      </c>
      <c r="I121" s="321">
        <v>142.7833333333333</v>
      </c>
      <c r="J121" s="321">
        <v>143.86666666666667</v>
      </c>
      <c r="K121" s="320">
        <v>141.69999999999999</v>
      </c>
      <c r="L121" s="320">
        <v>139.25</v>
      </c>
      <c r="M121" s="320">
        <v>27.27571</v>
      </c>
      <c r="N121" s="1"/>
      <c r="O121" s="1"/>
    </row>
    <row r="122" spans="1:15" ht="12.75" customHeight="1">
      <c r="A122" s="30">
        <v>112</v>
      </c>
      <c r="B122" s="334" t="s">
        <v>92</v>
      </c>
      <c r="C122" s="320">
        <v>1130.9000000000001</v>
      </c>
      <c r="D122" s="321">
        <v>1124.6833333333334</v>
      </c>
      <c r="E122" s="321">
        <v>1114.5166666666669</v>
      </c>
      <c r="F122" s="321">
        <v>1098.1333333333334</v>
      </c>
      <c r="G122" s="321">
        <v>1087.9666666666669</v>
      </c>
      <c r="H122" s="321">
        <v>1141.0666666666668</v>
      </c>
      <c r="I122" s="321">
        <v>1151.2333333333333</v>
      </c>
      <c r="J122" s="321">
        <v>1167.6166666666668</v>
      </c>
      <c r="K122" s="320">
        <v>1134.8499999999999</v>
      </c>
      <c r="L122" s="320">
        <v>1108.3</v>
      </c>
      <c r="M122" s="320">
        <v>4.8799200000000003</v>
      </c>
      <c r="N122" s="1"/>
      <c r="O122" s="1"/>
    </row>
    <row r="123" spans="1:15" ht="12.75" customHeight="1">
      <c r="A123" s="30">
        <v>113</v>
      </c>
      <c r="B123" s="334" t="s">
        <v>344</v>
      </c>
      <c r="C123" s="320">
        <v>905.5</v>
      </c>
      <c r="D123" s="321">
        <v>910</v>
      </c>
      <c r="E123" s="321">
        <v>897.6</v>
      </c>
      <c r="F123" s="321">
        <v>889.7</v>
      </c>
      <c r="G123" s="321">
        <v>877.30000000000007</v>
      </c>
      <c r="H123" s="321">
        <v>917.9</v>
      </c>
      <c r="I123" s="321">
        <v>930.30000000000007</v>
      </c>
      <c r="J123" s="321">
        <v>938.19999999999993</v>
      </c>
      <c r="K123" s="320">
        <v>922.4</v>
      </c>
      <c r="L123" s="320">
        <v>902.1</v>
      </c>
      <c r="M123" s="320">
        <v>1.33819</v>
      </c>
      <c r="N123" s="1"/>
      <c r="O123" s="1"/>
    </row>
    <row r="124" spans="1:15" ht="12.75" customHeight="1">
      <c r="A124" s="30">
        <v>114</v>
      </c>
      <c r="B124" s="334" t="s">
        <v>93</v>
      </c>
      <c r="C124" s="320">
        <v>556.95000000000005</v>
      </c>
      <c r="D124" s="321">
        <v>555.05000000000007</v>
      </c>
      <c r="E124" s="321">
        <v>552.10000000000014</v>
      </c>
      <c r="F124" s="321">
        <v>547.25000000000011</v>
      </c>
      <c r="G124" s="321">
        <v>544.30000000000018</v>
      </c>
      <c r="H124" s="321">
        <v>559.90000000000009</v>
      </c>
      <c r="I124" s="321">
        <v>562.85000000000014</v>
      </c>
      <c r="J124" s="321">
        <v>567.70000000000005</v>
      </c>
      <c r="K124" s="320">
        <v>558</v>
      </c>
      <c r="L124" s="320">
        <v>550.20000000000005</v>
      </c>
      <c r="M124" s="320">
        <v>9.7462099999999996</v>
      </c>
      <c r="N124" s="1"/>
      <c r="O124" s="1"/>
    </row>
    <row r="125" spans="1:15" ht="12.75" customHeight="1">
      <c r="A125" s="30">
        <v>115</v>
      </c>
      <c r="B125" s="334" t="s">
        <v>251</v>
      </c>
      <c r="C125" s="320">
        <v>1607.25</v>
      </c>
      <c r="D125" s="321">
        <v>1608.7666666666667</v>
      </c>
      <c r="E125" s="321">
        <v>1595.5333333333333</v>
      </c>
      <c r="F125" s="321">
        <v>1583.8166666666666</v>
      </c>
      <c r="G125" s="321">
        <v>1570.5833333333333</v>
      </c>
      <c r="H125" s="321">
        <v>1620.4833333333333</v>
      </c>
      <c r="I125" s="321">
        <v>1633.7166666666665</v>
      </c>
      <c r="J125" s="321">
        <v>1645.4333333333334</v>
      </c>
      <c r="K125" s="320">
        <v>1622</v>
      </c>
      <c r="L125" s="320">
        <v>1597.05</v>
      </c>
      <c r="M125" s="320">
        <v>1.22637</v>
      </c>
      <c r="N125" s="1"/>
      <c r="O125" s="1"/>
    </row>
    <row r="126" spans="1:15" ht="12.75" customHeight="1">
      <c r="A126" s="30">
        <v>116</v>
      </c>
      <c r="B126" s="334" t="s">
        <v>349</v>
      </c>
      <c r="C126" s="320">
        <v>287.2</v>
      </c>
      <c r="D126" s="321">
        <v>289.56666666666666</v>
      </c>
      <c r="E126" s="321">
        <v>283.63333333333333</v>
      </c>
      <c r="F126" s="321">
        <v>280.06666666666666</v>
      </c>
      <c r="G126" s="321">
        <v>274.13333333333333</v>
      </c>
      <c r="H126" s="321">
        <v>293.13333333333333</v>
      </c>
      <c r="I126" s="321">
        <v>299.06666666666661</v>
      </c>
      <c r="J126" s="321">
        <v>302.63333333333333</v>
      </c>
      <c r="K126" s="320">
        <v>295.5</v>
      </c>
      <c r="L126" s="320">
        <v>286</v>
      </c>
      <c r="M126" s="320">
        <v>6.5045400000000004</v>
      </c>
      <c r="N126" s="1"/>
      <c r="O126" s="1"/>
    </row>
    <row r="127" spans="1:15" ht="12.75" customHeight="1">
      <c r="A127" s="30">
        <v>117</v>
      </c>
      <c r="B127" s="334" t="s">
        <v>345</v>
      </c>
      <c r="C127" s="320">
        <v>88.05</v>
      </c>
      <c r="D127" s="321">
        <v>87.8</v>
      </c>
      <c r="E127" s="321">
        <v>85.35</v>
      </c>
      <c r="F127" s="321">
        <v>82.649999999999991</v>
      </c>
      <c r="G127" s="321">
        <v>80.199999999999989</v>
      </c>
      <c r="H127" s="321">
        <v>90.5</v>
      </c>
      <c r="I127" s="321">
        <v>92.950000000000017</v>
      </c>
      <c r="J127" s="321">
        <v>95.65</v>
      </c>
      <c r="K127" s="320">
        <v>90.25</v>
      </c>
      <c r="L127" s="320">
        <v>85.1</v>
      </c>
      <c r="M127" s="320">
        <v>60.615090000000002</v>
      </c>
      <c r="N127" s="1"/>
      <c r="O127" s="1"/>
    </row>
    <row r="128" spans="1:15" ht="12.75" customHeight="1">
      <c r="A128" s="30">
        <v>118</v>
      </c>
      <c r="B128" s="334" t="s">
        <v>346</v>
      </c>
      <c r="C128" s="320">
        <v>1168.25</v>
      </c>
      <c r="D128" s="321">
        <v>1175.1000000000001</v>
      </c>
      <c r="E128" s="321">
        <v>1154.1500000000003</v>
      </c>
      <c r="F128" s="321">
        <v>1140.0500000000002</v>
      </c>
      <c r="G128" s="321">
        <v>1119.1000000000004</v>
      </c>
      <c r="H128" s="321">
        <v>1189.2000000000003</v>
      </c>
      <c r="I128" s="321">
        <v>1210.1500000000001</v>
      </c>
      <c r="J128" s="321">
        <v>1224.2500000000002</v>
      </c>
      <c r="K128" s="320">
        <v>1196.05</v>
      </c>
      <c r="L128" s="320">
        <v>1161</v>
      </c>
      <c r="M128" s="320">
        <v>0.79057999999999995</v>
      </c>
      <c r="N128" s="1"/>
      <c r="O128" s="1"/>
    </row>
    <row r="129" spans="1:15" ht="12.75" customHeight="1">
      <c r="A129" s="30">
        <v>119</v>
      </c>
      <c r="B129" s="334" t="s">
        <v>94</v>
      </c>
      <c r="C129" s="320">
        <v>2361.8000000000002</v>
      </c>
      <c r="D129" s="321">
        <v>2363.1</v>
      </c>
      <c r="E129" s="321">
        <v>2335.1999999999998</v>
      </c>
      <c r="F129" s="321">
        <v>2308.6</v>
      </c>
      <c r="G129" s="321">
        <v>2280.6999999999998</v>
      </c>
      <c r="H129" s="321">
        <v>2389.6999999999998</v>
      </c>
      <c r="I129" s="321">
        <v>2417.6000000000004</v>
      </c>
      <c r="J129" s="321">
        <v>2444.1999999999998</v>
      </c>
      <c r="K129" s="320">
        <v>2391</v>
      </c>
      <c r="L129" s="320">
        <v>2336.5</v>
      </c>
      <c r="M129" s="320">
        <v>6.93818</v>
      </c>
      <c r="N129" s="1"/>
      <c r="O129" s="1"/>
    </row>
    <row r="130" spans="1:15" ht="12.75" customHeight="1">
      <c r="A130" s="30">
        <v>120</v>
      </c>
      <c r="B130" s="334" t="s">
        <v>347</v>
      </c>
      <c r="C130" s="320">
        <v>328.45</v>
      </c>
      <c r="D130" s="321">
        <v>328.90000000000003</v>
      </c>
      <c r="E130" s="321">
        <v>325.55000000000007</v>
      </c>
      <c r="F130" s="321">
        <v>322.65000000000003</v>
      </c>
      <c r="G130" s="321">
        <v>319.30000000000007</v>
      </c>
      <c r="H130" s="321">
        <v>331.80000000000007</v>
      </c>
      <c r="I130" s="321">
        <v>335.15000000000009</v>
      </c>
      <c r="J130" s="321">
        <v>338.05000000000007</v>
      </c>
      <c r="K130" s="320">
        <v>332.25</v>
      </c>
      <c r="L130" s="320">
        <v>326</v>
      </c>
      <c r="M130" s="320">
        <v>28.159009999999999</v>
      </c>
      <c r="N130" s="1"/>
      <c r="O130" s="1"/>
    </row>
    <row r="131" spans="1:15" ht="12.75" customHeight="1">
      <c r="A131" s="30">
        <v>121</v>
      </c>
      <c r="B131" s="334" t="s">
        <v>252</v>
      </c>
      <c r="C131" s="320">
        <v>67.45</v>
      </c>
      <c r="D131" s="321">
        <v>67.25</v>
      </c>
      <c r="E131" s="321">
        <v>65.150000000000006</v>
      </c>
      <c r="F131" s="321">
        <v>62.850000000000009</v>
      </c>
      <c r="G131" s="321">
        <v>60.750000000000014</v>
      </c>
      <c r="H131" s="321">
        <v>69.55</v>
      </c>
      <c r="I131" s="321">
        <v>71.649999999999991</v>
      </c>
      <c r="J131" s="321">
        <v>73.949999999999989</v>
      </c>
      <c r="K131" s="320">
        <v>69.349999999999994</v>
      </c>
      <c r="L131" s="320">
        <v>64.95</v>
      </c>
      <c r="M131" s="320">
        <v>31.832909999999998</v>
      </c>
      <c r="N131" s="1"/>
      <c r="O131" s="1"/>
    </row>
    <row r="132" spans="1:15" ht="12.75" customHeight="1">
      <c r="A132" s="30">
        <v>122</v>
      </c>
      <c r="B132" s="334" t="s">
        <v>348</v>
      </c>
      <c r="C132" s="320">
        <v>761.7</v>
      </c>
      <c r="D132" s="321">
        <v>760.73333333333346</v>
      </c>
      <c r="E132" s="321">
        <v>753.6166666666669</v>
      </c>
      <c r="F132" s="321">
        <v>745.53333333333342</v>
      </c>
      <c r="G132" s="321">
        <v>738.41666666666686</v>
      </c>
      <c r="H132" s="321">
        <v>768.81666666666695</v>
      </c>
      <c r="I132" s="321">
        <v>775.93333333333351</v>
      </c>
      <c r="J132" s="321">
        <v>784.01666666666699</v>
      </c>
      <c r="K132" s="320">
        <v>767.85</v>
      </c>
      <c r="L132" s="320">
        <v>752.65</v>
      </c>
      <c r="M132" s="320">
        <v>0.51210999999999995</v>
      </c>
      <c r="N132" s="1"/>
      <c r="O132" s="1"/>
    </row>
    <row r="133" spans="1:15" ht="12.75" customHeight="1">
      <c r="A133" s="30">
        <v>123</v>
      </c>
      <c r="B133" s="334" t="s">
        <v>95</v>
      </c>
      <c r="C133" s="320">
        <v>4505.95</v>
      </c>
      <c r="D133" s="321">
        <v>4482.0166666666664</v>
      </c>
      <c r="E133" s="321">
        <v>4435.9333333333325</v>
      </c>
      <c r="F133" s="321">
        <v>4365.9166666666661</v>
      </c>
      <c r="G133" s="321">
        <v>4319.8333333333321</v>
      </c>
      <c r="H133" s="321">
        <v>4552.0333333333328</v>
      </c>
      <c r="I133" s="321">
        <v>4598.1166666666668</v>
      </c>
      <c r="J133" s="321">
        <v>4668.1333333333332</v>
      </c>
      <c r="K133" s="320">
        <v>4528.1000000000004</v>
      </c>
      <c r="L133" s="320">
        <v>4412</v>
      </c>
      <c r="M133" s="320">
        <v>2.4160900000000001</v>
      </c>
      <c r="N133" s="1"/>
      <c r="O133" s="1"/>
    </row>
    <row r="134" spans="1:15" ht="12.75" customHeight="1">
      <c r="A134" s="30">
        <v>124</v>
      </c>
      <c r="B134" s="334" t="s">
        <v>253</v>
      </c>
      <c r="C134" s="320">
        <v>4475.75</v>
      </c>
      <c r="D134" s="321">
        <v>4496.916666666667</v>
      </c>
      <c r="E134" s="321">
        <v>4438.8333333333339</v>
      </c>
      <c r="F134" s="321">
        <v>4401.916666666667</v>
      </c>
      <c r="G134" s="321">
        <v>4343.8333333333339</v>
      </c>
      <c r="H134" s="321">
        <v>4533.8333333333339</v>
      </c>
      <c r="I134" s="321">
        <v>4591.9166666666679</v>
      </c>
      <c r="J134" s="321">
        <v>4628.8333333333339</v>
      </c>
      <c r="K134" s="320">
        <v>4555</v>
      </c>
      <c r="L134" s="320">
        <v>4460</v>
      </c>
      <c r="M134" s="320">
        <v>1.86775</v>
      </c>
      <c r="N134" s="1"/>
      <c r="O134" s="1"/>
    </row>
    <row r="135" spans="1:15" ht="12.75" customHeight="1">
      <c r="A135" s="30">
        <v>125</v>
      </c>
      <c r="B135" s="334" t="s">
        <v>97</v>
      </c>
      <c r="C135" s="320">
        <v>396.1</v>
      </c>
      <c r="D135" s="321">
        <v>398.7</v>
      </c>
      <c r="E135" s="321">
        <v>392.4</v>
      </c>
      <c r="F135" s="321">
        <v>388.7</v>
      </c>
      <c r="G135" s="321">
        <v>382.4</v>
      </c>
      <c r="H135" s="321">
        <v>402.4</v>
      </c>
      <c r="I135" s="321">
        <v>408.70000000000005</v>
      </c>
      <c r="J135" s="321">
        <v>412.4</v>
      </c>
      <c r="K135" s="320">
        <v>405</v>
      </c>
      <c r="L135" s="320">
        <v>395</v>
      </c>
      <c r="M135" s="320">
        <v>65.193569999999994</v>
      </c>
      <c r="N135" s="1"/>
      <c r="O135" s="1"/>
    </row>
    <row r="136" spans="1:15" ht="12.75" customHeight="1">
      <c r="A136" s="30">
        <v>126</v>
      </c>
      <c r="B136" s="334" t="s">
        <v>244</v>
      </c>
      <c r="C136" s="320">
        <v>4146.25</v>
      </c>
      <c r="D136" s="321">
        <v>4157.416666666667</v>
      </c>
      <c r="E136" s="321">
        <v>4106.8333333333339</v>
      </c>
      <c r="F136" s="321">
        <v>4067.416666666667</v>
      </c>
      <c r="G136" s="321">
        <v>4016.8333333333339</v>
      </c>
      <c r="H136" s="321">
        <v>4196.8333333333339</v>
      </c>
      <c r="I136" s="321">
        <v>4247.4166666666679</v>
      </c>
      <c r="J136" s="321">
        <v>4286.8333333333339</v>
      </c>
      <c r="K136" s="320">
        <v>4208</v>
      </c>
      <c r="L136" s="320">
        <v>4118</v>
      </c>
      <c r="M136" s="320">
        <v>3.5803500000000001</v>
      </c>
      <c r="N136" s="1"/>
      <c r="O136" s="1"/>
    </row>
    <row r="137" spans="1:15" ht="12.75" customHeight="1">
      <c r="A137" s="30">
        <v>127</v>
      </c>
      <c r="B137" s="334" t="s">
        <v>98</v>
      </c>
      <c r="C137" s="320">
        <v>4430.3500000000004</v>
      </c>
      <c r="D137" s="321">
        <v>4411.6166666666668</v>
      </c>
      <c r="E137" s="321">
        <v>4345.5833333333339</v>
      </c>
      <c r="F137" s="321">
        <v>4260.8166666666675</v>
      </c>
      <c r="G137" s="321">
        <v>4194.7833333333347</v>
      </c>
      <c r="H137" s="321">
        <v>4496.3833333333332</v>
      </c>
      <c r="I137" s="321">
        <v>4562.4166666666661</v>
      </c>
      <c r="J137" s="321">
        <v>4647.1833333333325</v>
      </c>
      <c r="K137" s="320">
        <v>4477.6499999999996</v>
      </c>
      <c r="L137" s="320">
        <v>4326.8500000000004</v>
      </c>
      <c r="M137" s="320">
        <v>6.7177499999999997</v>
      </c>
      <c r="N137" s="1"/>
      <c r="O137" s="1"/>
    </row>
    <row r="138" spans="1:15" ht="12.75" customHeight="1">
      <c r="A138" s="30">
        <v>128</v>
      </c>
      <c r="B138" s="334" t="s">
        <v>562</v>
      </c>
      <c r="C138" s="320">
        <v>2518.0500000000002</v>
      </c>
      <c r="D138" s="321">
        <v>2501.3666666666668</v>
      </c>
      <c r="E138" s="321">
        <v>2467.7333333333336</v>
      </c>
      <c r="F138" s="321">
        <v>2417.416666666667</v>
      </c>
      <c r="G138" s="321">
        <v>2383.7833333333338</v>
      </c>
      <c r="H138" s="321">
        <v>2551.6833333333334</v>
      </c>
      <c r="I138" s="321">
        <v>2585.3166666666666</v>
      </c>
      <c r="J138" s="321">
        <v>2635.6333333333332</v>
      </c>
      <c r="K138" s="320">
        <v>2535</v>
      </c>
      <c r="L138" s="320">
        <v>2451.0500000000002</v>
      </c>
      <c r="M138" s="320">
        <v>0.23907999999999999</v>
      </c>
      <c r="N138" s="1"/>
      <c r="O138" s="1"/>
    </row>
    <row r="139" spans="1:15" ht="12.75" customHeight="1">
      <c r="A139" s="30">
        <v>129</v>
      </c>
      <c r="B139" s="334" t="s">
        <v>353</v>
      </c>
      <c r="C139" s="320">
        <v>62.6</v>
      </c>
      <c r="D139" s="321">
        <v>62.483333333333327</v>
      </c>
      <c r="E139" s="321">
        <v>60.86666666666666</v>
      </c>
      <c r="F139" s="321">
        <v>59.133333333333333</v>
      </c>
      <c r="G139" s="321">
        <v>57.516666666666666</v>
      </c>
      <c r="H139" s="321">
        <v>64.216666666666654</v>
      </c>
      <c r="I139" s="321">
        <v>65.833333333333314</v>
      </c>
      <c r="J139" s="321">
        <v>67.566666666666649</v>
      </c>
      <c r="K139" s="320">
        <v>64.099999999999994</v>
      </c>
      <c r="L139" s="320">
        <v>60.75</v>
      </c>
      <c r="M139" s="320">
        <v>41.854790000000001</v>
      </c>
      <c r="N139" s="1"/>
      <c r="O139" s="1"/>
    </row>
    <row r="140" spans="1:15" ht="12.75" customHeight="1">
      <c r="A140" s="30">
        <v>130</v>
      </c>
      <c r="B140" s="334" t="s">
        <v>99</v>
      </c>
      <c r="C140" s="320">
        <v>2555.1999999999998</v>
      </c>
      <c r="D140" s="321">
        <v>2548.2166666666667</v>
      </c>
      <c r="E140" s="321">
        <v>2522.5833333333335</v>
      </c>
      <c r="F140" s="321">
        <v>2489.9666666666667</v>
      </c>
      <c r="G140" s="321">
        <v>2464.3333333333335</v>
      </c>
      <c r="H140" s="321">
        <v>2580.8333333333335</v>
      </c>
      <c r="I140" s="321">
        <v>2606.4666666666667</v>
      </c>
      <c r="J140" s="321">
        <v>2639.0833333333335</v>
      </c>
      <c r="K140" s="320">
        <v>2573.85</v>
      </c>
      <c r="L140" s="320">
        <v>2515.6</v>
      </c>
      <c r="M140" s="320">
        <v>8.0070700000000006</v>
      </c>
      <c r="N140" s="1"/>
      <c r="O140" s="1"/>
    </row>
    <row r="141" spans="1:15" ht="12.75" customHeight="1">
      <c r="A141" s="30">
        <v>131</v>
      </c>
      <c r="B141" s="334" t="s">
        <v>350</v>
      </c>
      <c r="C141" s="320">
        <v>480.05</v>
      </c>
      <c r="D141" s="321">
        <v>479.86666666666662</v>
      </c>
      <c r="E141" s="321">
        <v>474.18333333333322</v>
      </c>
      <c r="F141" s="321">
        <v>468.31666666666661</v>
      </c>
      <c r="G141" s="321">
        <v>462.63333333333321</v>
      </c>
      <c r="H141" s="321">
        <v>485.73333333333323</v>
      </c>
      <c r="I141" s="321">
        <v>491.41666666666663</v>
      </c>
      <c r="J141" s="321">
        <v>497.28333333333325</v>
      </c>
      <c r="K141" s="320">
        <v>485.55</v>
      </c>
      <c r="L141" s="320">
        <v>474</v>
      </c>
      <c r="M141" s="320">
        <v>2.67374</v>
      </c>
      <c r="N141" s="1"/>
      <c r="O141" s="1"/>
    </row>
    <row r="142" spans="1:15" ht="12.75" customHeight="1">
      <c r="A142" s="30">
        <v>132</v>
      </c>
      <c r="B142" s="334" t="s">
        <v>351</v>
      </c>
      <c r="C142" s="320">
        <v>167.2</v>
      </c>
      <c r="D142" s="321">
        <v>166.26666666666665</v>
      </c>
      <c r="E142" s="321">
        <v>163.93333333333331</v>
      </c>
      <c r="F142" s="321">
        <v>160.66666666666666</v>
      </c>
      <c r="G142" s="321">
        <v>158.33333333333331</v>
      </c>
      <c r="H142" s="321">
        <v>169.5333333333333</v>
      </c>
      <c r="I142" s="321">
        <v>171.86666666666667</v>
      </c>
      <c r="J142" s="321">
        <v>175.1333333333333</v>
      </c>
      <c r="K142" s="320">
        <v>168.6</v>
      </c>
      <c r="L142" s="320">
        <v>163</v>
      </c>
      <c r="M142" s="320">
        <v>7.1691900000000004</v>
      </c>
      <c r="N142" s="1"/>
      <c r="O142" s="1"/>
    </row>
    <row r="143" spans="1:15" ht="12.75" customHeight="1">
      <c r="A143" s="30">
        <v>133</v>
      </c>
      <c r="B143" s="334" t="s">
        <v>354</v>
      </c>
      <c r="C143" s="320">
        <v>303.10000000000002</v>
      </c>
      <c r="D143" s="321">
        <v>304.84999999999997</v>
      </c>
      <c r="E143" s="321">
        <v>299.79999999999995</v>
      </c>
      <c r="F143" s="321">
        <v>296.5</v>
      </c>
      <c r="G143" s="321">
        <v>291.45</v>
      </c>
      <c r="H143" s="321">
        <v>308.14999999999992</v>
      </c>
      <c r="I143" s="321">
        <v>313.2</v>
      </c>
      <c r="J143" s="321">
        <v>316.49999999999989</v>
      </c>
      <c r="K143" s="320">
        <v>309.89999999999998</v>
      </c>
      <c r="L143" s="320">
        <v>301.55</v>
      </c>
      <c r="M143" s="320">
        <v>2.50129</v>
      </c>
      <c r="N143" s="1"/>
      <c r="O143" s="1"/>
    </row>
    <row r="144" spans="1:15" ht="12.75" customHeight="1">
      <c r="A144" s="30">
        <v>134</v>
      </c>
      <c r="B144" s="334" t="s">
        <v>254</v>
      </c>
      <c r="C144" s="320">
        <v>462.55</v>
      </c>
      <c r="D144" s="321">
        <v>460.84999999999997</v>
      </c>
      <c r="E144" s="321">
        <v>456.74999999999994</v>
      </c>
      <c r="F144" s="321">
        <v>450.95</v>
      </c>
      <c r="G144" s="321">
        <v>446.84999999999997</v>
      </c>
      <c r="H144" s="321">
        <v>466.64999999999992</v>
      </c>
      <c r="I144" s="321">
        <v>470.74999999999994</v>
      </c>
      <c r="J144" s="321">
        <v>476.5499999999999</v>
      </c>
      <c r="K144" s="320">
        <v>464.95</v>
      </c>
      <c r="L144" s="320">
        <v>455.05</v>
      </c>
      <c r="M144" s="320">
        <v>2.45478</v>
      </c>
      <c r="N144" s="1"/>
      <c r="O144" s="1"/>
    </row>
    <row r="145" spans="1:15" ht="12.75" customHeight="1">
      <c r="A145" s="30">
        <v>135</v>
      </c>
      <c r="B145" s="334" t="s">
        <v>255</v>
      </c>
      <c r="C145" s="320">
        <v>1207.1500000000001</v>
      </c>
      <c r="D145" s="321">
        <v>1196.7666666666667</v>
      </c>
      <c r="E145" s="321">
        <v>1172.8833333333332</v>
      </c>
      <c r="F145" s="321">
        <v>1138.6166666666666</v>
      </c>
      <c r="G145" s="321">
        <v>1114.7333333333331</v>
      </c>
      <c r="H145" s="321">
        <v>1231.0333333333333</v>
      </c>
      <c r="I145" s="321">
        <v>1254.916666666667</v>
      </c>
      <c r="J145" s="321">
        <v>1289.1833333333334</v>
      </c>
      <c r="K145" s="320">
        <v>1220.6500000000001</v>
      </c>
      <c r="L145" s="320">
        <v>1162.5</v>
      </c>
      <c r="M145" s="320">
        <v>2.17781</v>
      </c>
      <c r="N145" s="1"/>
      <c r="O145" s="1"/>
    </row>
    <row r="146" spans="1:15" ht="12.75" customHeight="1">
      <c r="A146" s="30">
        <v>136</v>
      </c>
      <c r="B146" s="334" t="s">
        <v>355</v>
      </c>
      <c r="C146" s="320">
        <v>68.650000000000006</v>
      </c>
      <c r="D146" s="321">
        <v>68.866666666666674</v>
      </c>
      <c r="E146" s="321">
        <v>67.983333333333348</v>
      </c>
      <c r="F146" s="321">
        <v>67.316666666666677</v>
      </c>
      <c r="G146" s="321">
        <v>66.433333333333351</v>
      </c>
      <c r="H146" s="321">
        <v>69.533333333333346</v>
      </c>
      <c r="I146" s="321">
        <v>70.416666666666671</v>
      </c>
      <c r="J146" s="321">
        <v>71.083333333333343</v>
      </c>
      <c r="K146" s="320">
        <v>69.75</v>
      </c>
      <c r="L146" s="320">
        <v>68.2</v>
      </c>
      <c r="M146" s="320">
        <v>10.57878</v>
      </c>
      <c r="N146" s="1"/>
      <c r="O146" s="1"/>
    </row>
    <row r="147" spans="1:15" ht="12.75" customHeight="1">
      <c r="A147" s="30">
        <v>137</v>
      </c>
      <c r="B147" s="334" t="s">
        <v>352</v>
      </c>
      <c r="C147" s="320">
        <v>183.85</v>
      </c>
      <c r="D147" s="321">
        <v>184.26666666666665</v>
      </c>
      <c r="E147" s="321">
        <v>182.6333333333333</v>
      </c>
      <c r="F147" s="321">
        <v>181.41666666666666</v>
      </c>
      <c r="G147" s="321">
        <v>179.7833333333333</v>
      </c>
      <c r="H147" s="321">
        <v>185.48333333333329</v>
      </c>
      <c r="I147" s="321">
        <v>187.11666666666662</v>
      </c>
      <c r="J147" s="321">
        <v>188.33333333333329</v>
      </c>
      <c r="K147" s="320">
        <v>185.9</v>
      </c>
      <c r="L147" s="320">
        <v>183.05</v>
      </c>
      <c r="M147" s="320">
        <v>2.0329199999999998</v>
      </c>
      <c r="N147" s="1"/>
      <c r="O147" s="1"/>
    </row>
    <row r="148" spans="1:15" ht="12.75" customHeight="1">
      <c r="A148" s="30">
        <v>138</v>
      </c>
      <c r="B148" s="334" t="s">
        <v>356</v>
      </c>
      <c r="C148" s="320">
        <v>119.4</v>
      </c>
      <c r="D148" s="321">
        <v>118.33333333333333</v>
      </c>
      <c r="E148" s="321">
        <v>114.36666666666666</v>
      </c>
      <c r="F148" s="321">
        <v>109.33333333333333</v>
      </c>
      <c r="G148" s="321">
        <v>105.36666666666666</v>
      </c>
      <c r="H148" s="321">
        <v>123.36666666666666</v>
      </c>
      <c r="I148" s="321">
        <v>127.33333333333333</v>
      </c>
      <c r="J148" s="321">
        <v>132.36666666666667</v>
      </c>
      <c r="K148" s="320">
        <v>122.3</v>
      </c>
      <c r="L148" s="320">
        <v>113.3</v>
      </c>
      <c r="M148" s="320">
        <v>32.410080000000001</v>
      </c>
      <c r="N148" s="1"/>
      <c r="O148" s="1"/>
    </row>
    <row r="149" spans="1:15" ht="12.75" customHeight="1">
      <c r="A149" s="30">
        <v>139</v>
      </c>
      <c r="B149" s="334" t="s">
        <v>829</v>
      </c>
      <c r="C149" s="320">
        <v>56.55</v>
      </c>
      <c r="D149" s="321">
        <v>56.35</v>
      </c>
      <c r="E149" s="321">
        <v>55.45</v>
      </c>
      <c r="F149" s="321">
        <v>54.35</v>
      </c>
      <c r="G149" s="321">
        <v>53.45</v>
      </c>
      <c r="H149" s="321">
        <v>57.45</v>
      </c>
      <c r="I149" s="321">
        <v>58.349999999999994</v>
      </c>
      <c r="J149" s="321">
        <v>59.45</v>
      </c>
      <c r="K149" s="320">
        <v>57.25</v>
      </c>
      <c r="L149" s="320">
        <v>55.25</v>
      </c>
      <c r="M149" s="320">
        <v>8.8123900000000006</v>
      </c>
      <c r="N149" s="1"/>
      <c r="O149" s="1"/>
    </row>
    <row r="150" spans="1:15" ht="12.75" customHeight="1">
      <c r="A150" s="30">
        <v>140</v>
      </c>
      <c r="B150" s="334" t="s">
        <v>357</v>
      </c>
      <c r="C150" s="320">
        <v>714.5</v>
      </c>
      <c r="D150" s="321">
        <v>716.16666666666663</v>
      </c>
      <c r="E150" s="321">
        <v>708.33333333333326</v>
      </c>
      <c r="F150" s="321">
        <v>702.16666666666663</v>
      </c>
      <c r="G150" s="321">
        <v>694.33333333333326</v>
      </c>
      <c r="H150" s="321">
        <v>722.33333333333326</v>
      </c>
      <c r="I150" s="321">
        <v>730.16666666666652</v>
      </c>
      <c r="J150" s="321">
        <v>736.33333333333326</v>
      </c>
      <c r="K150" s="320">
        <v>724</v>
      </c>
      <c r="L150" s="320">
        <v>710</v>
      </c>
      <c r="M150" s="320">
        <v>0.17182</v>
      </c>
      <c r="N150" s="1"/>
      <c r="O150" s="1"/>
    </row>
    <row r="151" spans="1:15" ht="12.75" customHeight="1">
      <c r="A151" s="30">
        <v>141</v>
      </c>
      <c r="B151" s="334" t="s">
        <v>100</v>
      </c>
      <c r="C151" s="320">
        <v>1610.2</v>
      </c>
      <c r="D151" s="321">
        <v>1616</v>
      </c>
      <c r="E151" s="321">
        <v>1592</v>
      </c>
      <c r="F151" s="321">
        <v>1573.8</v>
      </c>
      <c r="G151" s="321">
        <v>1549.8</v>
      </c>
      <c r="H151" s="321">
        <v>1634.2</v>
      </c>
      <c r="I151" s="321">
        <v>1658.2</v>
      </c>
      <c r="J151" s="321">
        <v>1676.4</v>
      </c>
      <c r="K151" s="320">
        <v>1640</v>
      </c>
      <c r="L151" s="320">
        <v>1597.8</v>
      </c>
      <c r="M151" s="320">
        <v>24.552790000000002</v>
      </c>
      <c r="N151" s="1"/>
      <c r="O151" s="1"/>
    </row>
    <row r="152" spans="1:15" ht="12.75" customHeight="1">
      <c r="A152" s="30">
        <v>142</v>
      </c>
      <c r="B152" s="334" t="s">
        <v>101</v>
      </c>
      <c r="C152" s="320">
        <v>162.05000000000001</v>
      </c>
      <c r="D152" s="321">
        <v>161.73333333333335</v>
      </c>
      <c r="E152" s="321">
        <v>160.66666666666669</v>
      </c>
      <c r="F152" s="321">
        <v>159.28333333333333</v>
      </c>
      <c r="G152" s="321">
        <v>158.21666666666667</v>
      </c>
      <c r="H152" s="321">
        <v>163.1166666666667</v>
      </c>
      <c r="I152" s="321">
        <v>164.18333333333337</v>
      </c>
      <c r="J152" s="321">
        <v>165.56666666666672</v>
      </c>
      <c r="K152" s="320">
        <v>162.80000000000001</v>
      </c>
      <c r="L152" s="320">
        <v>160.35</v>
      </c>
      <c r="M152" s="320">
        <v>20.852650000000001</v>
      </c>
      <c r="N152" s="1"/>
      <c r="O152" s="1"/>
    </row>
    <row r="153" spans="1:15" ht="12.75" customHeight="1">
      <c r="A153" s="30">
        <v>143</v>
      </c>
      <c r="B153" s="334" t="s">
        <v>830</v>
      </c>
      <c r="C153" s="320">
        <v>137.44999999999999</v>
      </c>
      <c r="D153" s="321">
        <v>138.16666666666666</v>
      </c>
      <c r="E153" s="321">
        <v>136.33333333333331</v>
      </c>
      <c r="F153" s="321">
        <v>135.21666666666667</v>
      </c>
      <c r="G153" s="321">
        <v>133.38333333333333</v>
      </c>
      <c r="H153" s="321">
        <v>139.2833333333333</v>
      </c>
      <c r="I153" s="321">
        <v>141.11666666666662</v>
      </c>
      <c r="J153" s="321">
        <v>142.23333333333329</v>
      </c>
      <c r="K153" s="320">
        <v>140</v>
      </c>
      <c r="L153" s="320">
        <v>137.05000000000001</v>
      </c>
      <c r="M153" s="320">
        <v>2.6551399999999998</v>
      </c>
      <c r="N153" s="1"/>
      <c r="O153" s="1"/>
    </row>
    <row r="154" spans="1:15" ht="12.75" customHeight="1">
      <c r="A154" s="30">
        <v>144</v>
      </c>
      <c r="B154" s="334" t="s">
        <v>358</v>
      </c>
      <c r="C154" s="320">
        <v>281.95</v>
      </c>
      <c r="D154" s="321">
        <v>282.8</v>
      </c>
      <c r="E154" s="321">
        <v>278.15000000000003</v>
      </c>
      <c r="F154" s="321">
        <v>274.35000000000002</v>
      </c>
      <c r="G154" s="321">
        <v>269.70000000000005</v>
      </c>
      <c r="H154" s="321">
        <v>286.60000000000002</v>
      </c>
      <c r="I154" s="321">
        <v>291.25</v>
      </c>
      <c r="J154" s="321">
        <v>295.05</v>
      </c>
      <c r="K154" s="320">
        <v>287.45</v>
      </c>
      <c r="L154" s="320">
        <v>279</v>
      </c>
      <c r="M154" s="320">
        <v>1.92841</v>
      </c>
      <c r="N154" s="1"/>
      <c r="O154" s="1"/>
    </row>
    <row r="155" spans="1:15" ht="12.75" customHeight="1">
      <c r="A155" s="30">
        <v>145</v>
      </c>
      <c r="B155" s="334" t="s">
        <v>102</v>
      </c>
      <c r="C155" s="320">
        <v>100.2</v>
      </c>
      <c r="D155" s="321">
        <v>100.03333333333335</v>
      </c>
      <c r="E155" s="321">
        <v>99.166666666666686</v>
      </c>
      <c r="F155" s="321">
        <v>98.13333333333334</v>
      </c>
      <c r="G155" s="321">
        <v>97.26666666666668</v>
      </c>
      <c r="H155" s="321">
        <v>101.06666666666669</v>
      </c>
      <c r="I155" s="321">
        <v>101.93333333333334</v>
      </c>
      <c r="J155" s="321">
        <v>102.9666666666667</v>
      </c>
      <c r="K155" s="320">
        <v>100.9</v>
      </c>
      <c r="L155" s="320">
        <v>99</v>
      </c>
      <c r="M155" s="320">
        <v>151.20901000000001</v>
      </c>
      <c r="N155" s="1"/>
      <c r="O155" s="1"/>
    </row>
    <row r="156" spans="1:15" ht="12.75" customHeight="1">
      <c r="A156" s="30">
        <v>146</v>
      </c>
      <c r="B156" s="334" t="s">
        <v>360</v>
      </c>
      <c r="C156" s="320">
        <v>417.25</v>
      </c>
      <c r="D156" s="321">
        <v>418.61666666666662</v>
      </c>
      <c r="E156" s="321">
        <v>413.63333333333321</v>
      </c>
      <c r="F156" s="321">
        <v>410.01666666666659</v>
      </c>
      <c r="G156" s="321">
        <v>405.03333333333319</v>
      </c>
      <c r="H156" s="321">
        <v>422.23333333333323</v>
      </c>
      <c r="I156" s="321">
        <v>427.2166666666667</v>
      </c>
      <c r="J156" s="321">
        <v>430.83333333333326</v>
      </c>
      <c r="K156" s="320">
        <v>423.6</v>
      </c>
      <c r="L156" s="320">
        <v>415</v>
      </c>
      <c r="M156" s="320">
        <v>2.8108300000000002</v>
      </c>
      <c r="N156" s="1"/>
      <c r="O156" s="1"/>
    </row>
    <row r="157" spans="1:15" ht="12.75" customHeight="1">
      <c r="A157" s="30">
        <v>147</v>
      </c>
      <c r="B157" s="334" t="s">
        <v>359</v>
      </c>
      <c r="C157" s="320">
        <v>4217.8500000000004</v>
      </c>
      <c r="D157" s="321">
        <v>4212.6166666666668</v>
      </c>
      <c r="E157" s="321">
        <v>4175.2333333333336</v>
      </c>
      <c r="F157" s="321">
        <v>4132.6166666666668</v>
      </c>
      <c r="G157" s="321">
        <v>4095.2333333333336</v>
      </c>
      <c r="H157" s="321">
        <v>4255.2333333333336</v>
      </c>
      <c r="I157" s="321">
        <v>4292.6166666666668</v>
      </c>
      <c r="J157" s="321">
        <v>4335.2333333333336</v>
      </c>
      <c r="K157" s="320">
        <v>4250</v>
      </c>
      <c r="L157" s="320">
        <v>4170</v>
      </c>
      <c r="M157" s="320">
        <v>0.42792999999999998</v>
      </c>
      <c r="N157" s="1"/>
      <c r="O157" s="1"/>
    </row>
    <row r="158" spans="1:15" ht="12.75" customHeight="1">
      <c r="A158" s="30">
        <v>148</v>
      </c>
      <c r="B158" s="334" t="s">
        <v>361</v>
      </c>
      <c r="C158" s="320">
        <v>165.6</v>
      </c>
      <c r="D158" s="321">
        <v>165.61666666666667</v>
      </c>
      <c r="E158" s="321">
        <v>163.73333333333335</v>
      </c>
      <c r="F158" s="321">
        <v>161.86666666666667</v>
      </c>
      <c r="G158" s="321">
        <v>159.98333333333335</v>
      </c>
      <c r="H158" s="321">
        <v>167.48333333333335</v>
      </c>
      <c r="I158" s="321">
        <v>169.36666666666667</v>
      </c>
      <c r="J158" s="321">
        <v>171.23333333333335</v>
      </c>
      <c r="K158" s="320">
        <v>167.5</v>
      </c>
      <c r="L158" s="320">
        <v>163.75</v>
      </c>
      <c r="M158" s="320">
        <v>14.323600000000001</v>
      </c>
      <c r="N158" s="1"/>
      <c r="O158" s="1"/>
    </row>
    <row r="159" spans="1:15" ht="12.75" customHeight="1">
      <c r="A159" s="30">
        <v>149</v>
      </c>
      <c r="B159" s="334" t="s">
        <v>378</v>
      </c>
      <c r="C159" s="320">
        <v>2945</v>
      </c>
      <c r="D159" s="321">
        <v>2910</v>
      </c>
      <c r="E159" s="321">
        <v>2860</v>
      </c>
      <c r="F159" s="321">
        <v>2775</v>
      </c>
      <c r="G159" s="321">
        <v>2725</v>
      </c>
      <c r="H159" s="321">
        <v>2995</v>
      </c>
      <c r="I159" s="321">
        <v>3045</v>
      </c>
      <c r="J159" s="321">
        <v>3130</v>
      </c>
      <c r="K159" s="320">
        <v>2960</v>
      </c>
      <c r="L159" s="320">
        <v>2825</v>
      </c>
      <c r="M159" s="320">
        <v>0.42724000000000001</v>
      </c>
      <c r="N159" s="1"/>
      <c r="O159" s="1"/>
    </row>
    <row r="160" spans="1:15" ht="12.75" customHeight="1">
      <c r="A160" s="30">
        <v>150</v>
      </c>
      <c r="B160" s="334" t="s">
        <v>256</v>
      </c>
      <c r="C160" s="320">
        <v>271.89999999999998</v>
      </c>
      <c r="D160" s="321">
        <v>271</v>
      </c>
      <c r="E160" s="321">
        <v>268.2</v>
      </c>
      <c r="F160" s="321">
        <v>264.5</v>
      </c>
      <c r="G160" s="321">
        <v>261.7</v>
      </c>
      <c r="H160" s="321">
        <v>274.7</v>
      </c>
      <c r="I160" s="321">
        <v>277.49999999999994</v>
      </c>
      <c r="J160" s="321">
        <v>281.2</v>
      </c>
      <c r="K160" s="320">
        <v>273.8</v>
      </c>
      <c r="L160" s="320">
        <v>267.3</v>
      </c>
      <c r="M160" s="320">
        <v>10.742559999999999</v>
      </c>
      <c r="N160" s="1"/>
      <c r="O160" s="1"/>
    </row>
    <row r="161" spans="1:15" ht="12.75" customHeight="1">
      <c r="A161" s="30">
        <v>151</v>
      </c>
      <c r="B161" s="334" t="s">
        <v>364</v>
      </c>
      <c r="C161" s="320">
        <v>30.2</v>
      </c>
      <c r="D161" s="321">
        <v>30.7</v>
      </c>
      <c r="E161" s="321">
        <v>29.45</v>
      </c>
      <c r="F161" s="321">
        <v>28.7</v>
      </c>
      <c r="G161" s="321">
        <v>27.45</v>
      </c>
      <c r="H161" s="321">
        <v>31.45</v>
      </c>
      <c r="I161" s="321">
        <v>32.700000000000003</v>
      </c>
      <c r="J161" s="321">
        <v>33.450000000000003</v>
      </c>
      <c r="K161" s="320">
        <v>31.95</v>
      </c>
      <c r="L161" s="320">
        <v>29.95</v>
      </c>
      <c r="M161" s="320">
        <v>52.669879999999999</v>
      </c>
      <c r="N161" s="1"/>
      <c r="O161" s="1"/>
    </row>
    <row r="162" spans="1:15" ht="12.75" customHeight="1">
      <c r="A162" s="30">
        <v>152</v>
      </c>
      <c r="B162" s="334" t="s">
        <v>362</v>
      </c>
      <c r="C162" s="320">
        <v>135.30000000000001</v>
      </c>
      <c r="D162" s="321">
        <v>135.85</v>
      </c>
      <c r="E162" s="321">
        <v>133.94999999999999</v>
      </c>
      <c r="F162" s="321">
        <v>132.6</v>
      </c>
      <c r="G162" s="321">
        <v>130.69999999999999</v>
      </c>
      <c r="H162" s="321">
        <v>137.19999999999999</v>
      </c>
      <c r="I162" s="321">
        <v>139.10000000000002</v>
      </c>
      <c r="J162" s="321">
        <v>140.44999999999999</v>
      </c>
      <c r="K162" s="320">
        <v>137.75</v>
      </c>
      <c r="L162" s="320">
        <v>134.5</v>
      </c>
      <c r="M162" s="320">
        <v>39.35266</v>
      </c>
      <c r="N162" s="1"/>
      <c r="O162" s="1"/>
    </row>
    <row r="163" spans="1:15" ht="12.75" customHeight="1">
      <c r="A163" s="30">
        <v>153</v>
      </c>
      <c r="B163" s="334" t="s">
        <v>377</v>
      </c>
      <c r="C163" s="320">
        <v>261.39999999999998</v>
      </c>
      <c r="D163" s="321">
        <v>260.46666666666664</v>
      </c>
      <c r="E163" s="321">
        <v>256.93333333333328</v>
      </c>
      <c r="F163" s="321">
        <v>252.46666666666664</v>
      </c>
      <c r="G163" s="321">
        <v>248.93333333333328</v>
      </c>
      <c r="H163" s="321">
        <v>264.93333333333328</v>
      </c>
      <c r="I163" s="321">
        <v>268.4666666666667</v>
      </c>
      <c r="J163" s="321">
        <v>272.93333333333328</v>
      </c>
      <c r="K163" s="320">
        <v>264</v>
      </c>
      <c r="L163" s="320">
        <v>256</v>
      </c>
      <c r="M163" s="320">
        <v>1.8257399999999999</v>
      </c>
      <c r="N163" s="1"/>
      <c r="O163" s="1"/>
    </row>
    <row r="164" spans="1:15" ht="12.75" customHeight="1">
      <c r="A164" s="30">
        <v>154</v>
      </c>
      <c r="B164" s="334" t="s">
        <v>103</v>
      </c>
      <c r="C164" s="320">
        <v>162.15</v>
      </c>
      <c r="D164" s="321">
        <v>161.68333333333331</v>
      </c>
      <c r="E164" s="321">
        <v>160.61666666666662</v>
      </c>
      <c r="F164" s="321">
        <v>159.08333333333331</v>
      </c>
      <c r="G164" s="321">
        <v>158.01666666666662</v>
      </c>
      <c r="H164" s="321">
        <v>163.21666666666661</v>
      </c>
      <c r="I164" s="321">
        <v>164.28333333333327</v>
      </c>
      <c r="J164" s="321">
        <v>165.81666666666661</v>
      </c>
      <c r="K164" s="320">
        <v>162.75</v>
      </c>
      <c r="L164" s="320">
        <v>160.15</v>
      </c>
      <c r="M164" s="320">
        <v>72.23912</v>
      </c>
      <c r="N164" s="1"/>
      <c r="O164" s="1"/>
    </row>
    <row r="165" spans="1:15" ht="12.75" customHeight="1">
      <c r="A165" s="30">
        <v>155</v>
      </c>
      <c r="B165" s="334" t="s">
        <v>366</v>
      </c>
      <c r="C165" s="320">
        <v>3062.5</v>
      </c>
      <c r="D165" s="321">
        <v>3065.7999999999997</v>
      </c>
      <c r="E165" s="321">
        <v>3036.6999999999994</v>
      </c>
      <c r="F165" s="321">
        <v>3010.8999999999996</v>
      </c>
      <c r="G165" s="321">
        <v>2981.7999999999993</v>
      </c>
      <c r="H165" s="321">
        <v>3091.5999999999995</v>
      </c>
      <c r="I165" s="321">
        <v>3120.7</v>
      </c>
      <c r="J165" s="321">
        <v>3146.4999999999995</v>
      </c>
      <c r="K165" s="320">
        <v>3094.9</v>
      </c>
      <c r="L165" s="320">
        <v>3040</v>
      </c>
      <c r="M165" s="320">
        <v>1.13225</v>
      </c>
      <c r="N165" s="1"/>
      <c r="O165" s="1"/>
    </row>
    <row r="166" spans="1:15" ht="12.75" customHeight="1">
      <c r="A166" s="30">
        <v>156</v>
      </c>
      <c r="B166" s="334" t="s">
        <v>367</v>
      </c>
      <c r="C166" s="320">
        <v>3071.95</v>
      </c>
      <c r="D166" s="321">
        <v>3039.0166666666664</v>
      </c>
      <c r="E166" s="321">
        <v>2988.0333333333328</v>
      </c>
      <c r="F166" s="321">
        <v>2904.1166666666663</v>
      </c>
      <c r="G166" s="321">
        <v>2853.1333333333328</v>
      </c>
      <c r="H166" s="321">
        <v>3122.9333333333329</v>
      </c>
      <c r="I166" s="321">
        <v>3173.9166666666665</v>
      </c>
      <c r="J166" s="321">
        <v>3257.833333333333</v>
      </c>
      <c r="K166" s="320">
        <v>3090</v>
      </c>
      <c r="L166" s="320">
        <v>2955.1</v>
      </c>
      <c r="M166" s="320">
        <v>0.14877000000000001</v>
      </c>
      <c r="N166" s="1"/>
      <c r="O166" s="1"/>
    </row>
    <row r="167" spans="1:15" ht="12.75" customHeight="1">
      <c r="A167" s="30">
        <v>157</v>
      </c>
      <c r="B167" s="334" t="s">
        <v>373</v>
      </c>
      <c r="C167" s="320">
        <v>365.05</v>
      </c>
      <c r="D167" s="321">
        <v>363.41666666666669</v>
      </c>
      <c r="E167" s="321">
        <v>360.63333333333338</v>
      </c>
      <c r="F167" s="321">
        <v>356.2166666666667</v>
      </c>
      <c r="G167" s="321">
        <v>353.43333333333339</v>
      </c>
      <c r="H167" s="321">
        <v>367.83333333333337</v>
      </c>
      <c r="I167" s="321">
        <v>370.61666666666667</v>
      </c>
      <c r="J167" s="321">
        <v>375.03333333333336</v>
      </c>
      <c r="K167" s="320">
        <v>366.2</v>
      </c>
      <c r="L167" s="320">
        <v>359</v>
      </c>
      <c r="M167" s="320">
        <v>1.6087199999999999</v>
      </c>
      <c r="N167" s="1"/>
      <c r="O167" s="1"/>
    </row>
    <row r="168" spans="1:15" ht="12.75" customHeight="1">
      <c r="A168" s="30">
        <v>158</v>
      </c>
      <c r="B168" s="334" t="s">
        <v>368</v>
      </c>
      <c r="C168" s="320">
        <v>125.9</v>
      </c>
      <c r="D168" s="321">
        <v>126.75</v>
      </c>
      <c r="E168" s="321">
        <v>124.55000000000001</v>
      </c>
      <c r="F168" s="321">
        <v>123.20000000000002</v>
      </c>
      <c r="G168" s="321">
        <v>121.00000000000003</v>
      </c>
      <c r="H168" s="321">
        <v>128.1</v>
      </c>
      <c r="I168" s="321">
        <v>130.29999999999998</v>
      </c>
      <c r="J168" s="321">
        <v>131.64999999999998</v>
      </c>
      <c r="K168" s="320">
        <v>128.94999999999999</v>
      </c>
      <c r="L168" s="320">
        <v>125.4</v>
      </c>
      <c r="M168" s="320">
        <v>4.2987799999999998</v>
      </c>
      <c r="N168" s="1"/>
      <c r="O168" s="1"/>
    </row>
    <row r="169" spans="1:15" ht="12.75" customHeight="1">
      <c r="A169" s="30">
        <v>159</v>
      </c>
      <c r="B169" s="334" t="s">
        <v>369</v>
      </c>
      <c r="C169" s="320">
        <v>5203.1000000000004</v>
      </c>
      <c r="D169" s="321">
        <v>5195.0166666666664</v>
      </c>
      <c r="E169" s="321">
        <v>5165.0333333333328</v>
      </c>
      <c r="F169" s="321">
        <v>5126.9666666666662</v>
      </c>
      <c r="G169" s="321">
        <v>5096.9833333333327</v>
      </c>
      <c r="H169" s="321">
        <v>5233.083333333333</v>
      </c>
      <c r="I169" s="321">
        <v>5263.0666666666666</v>
      </c>
      <c r="J169" s="321">
        <v>5301.1333333333332</v>
      </c>
      <c r="K169" s="320">
        <v>5225</v>
      </c>
      <c r="L169" s="320">
        <v>5156.95</v>
      </c>
      <c r="M169" s="320">
        <v>2.0539999999999999E-2</v>
      </c>
      <c r="N169" s="1"/>
      <c r="O169" s="1"/>
    </row>
    <row r="170" spans="1:15" ht="12.75" customHeight="1">
      <c r="A170" s="30">
        <v>160</v>
      </c>
      <c r="B170" s="334" t="s">
        <v>257</v>
      </c>
      <c r="C170" s="320">
        <v>3266</v>
      </c>
      <c r="D170" s="321">
        <v>3280.2166666666667</v>
      </c>
      <c r="E170" s="321">
        <v>3241.4333333333334</v>
      </c>
      <c r="F170" s="321">
        <v>3216.8666666666668</v>
      </c>
      <c r="G170" s="321">
        <v>3178.0833333333335</v>
      </c>
      <c r="H170" s="321">
        <v>3304.7833333333333</v>
      </c>
      <c r="I170" s="321">
        <v>3343.5666666666671</v>
      </c>
      <c r="J170" s="321">
        <v>3368.1333333333332</v>
      </c>
      <c r="K170" s="320">
        <v>3319</v>
      </c>
      <c r="L170" s="320">
        <v>3255.65</v>
      </c>
      <c r="M170" s="320">
        <v>0.64256999999999997</v>
      </c>
      <c r="N170" s="1"/>
      <c r="O170" s="1"/>
    </row>
    <row r="171" spans="1:15" ht="12.75" customHeight="1">
      <c r="A171" s="30">
        <v>161</v>
      </c>
      <c r="B171" s="334" t="s">
        <v>370</v>
      </c>
      <c r="C171" s="320">
        <v>1616.05</v>
      </c>
      <c r="D171" s="321">
        <v>1617.3166666666666</v>
      </c>
      <c r="E171" s="321">
        <v>1606.7333333333331</v>
      </c>
      <c r="F171" s="321">
        <v>1597.4166666666665</v>
      </c>
      <c r="G171" s="321">
        <v>1586.833333333333</v>
      </c>
      <c r="H171" s="321">
        <v>1626.6333333333332</v>
      </c>
      <c r="I171" s="321">
        <v>1637.2166666666667</v>
      </c>
      <c r="J171" s="321">
        <v>1646.5333333333333</v>
      </c>
      <c r="K171" s="320">
        <v>1627.9</v>
      </c>
      <c r="L171" s="320">
        <v>1608</v>
      </c>
      <c r="M171" s="320">
        <v>0.15708</v>
      </c>
      <c r="N171" s="1"/>
      <c r="O171" s="1"/>
    </row>
    <row r="172" spans="1:15" ht="12.75" customHeight="1">
      <c r="A172" s="30">
        <v>162</v>
      </c>
      <c r="B172" s="334" t="s">
        <v>104</v>
      </c>
      <c r="C172" s="320">
        <v>479.15</v>
      </c>
      <c r="D172" s="321">
        <v>478.46666666666664</v>
      </c>
      <c r="E172" s="321">
        <v>474.73333333333329</v>
      </c>
      <c r="F172" s="321">
        <v>470.31666666666666</v>
      </c>
      <c r="G172" s="321">
        <v>466.58333333333331</v>
      </c>
      <c r="H172" s="321">
        <v>482.88333333333327</v>
      </c>
      <c r="I172" s="321">
        <v>486.61666666666662</v>
      </c>
      <c r="J172" s="321">
        <v>491.03333333333325</v>
      </c>
      <c r="K172" s="320">
        <v>482.2</v>
      </c>
      <c r="L172" s="320">
        <v>474.05</v>
      </c>
      <c r="M172" s="320">
        <v>4.1128400000000003</v>
      </c>
      <c r="N172" s="1"/>
      <c r="O172" s="1"/>
    </row>
    <row r="173" spans="1:15" ht="12.75" customHeight="1">
      <c r="A173" s="30">
        <v>163</v>
      </c>
      <c r="B173" s="334" t="s">
        <v>365</v>
      </c>
      <c r="C173" s="320">
        <v>4824.95</v>
      </c>
      <c r="D173" s="321">
        <v>4835.5666666666666</v>
      </c>
      <c r="E173" s="321">
        <v>4789.3833333333332</v>
      </c>
      <c r="F173" s="321">
        <v>4753.8166666666666</v>
      </c>
      <c r="G173" s="321">
        <v>4707.6333333333332</v>
      </c>
      <c r="H173" s="321">
        <v>4871.1333333333332</v>
      </c>
      <c r="I173" s="321">
        <v>4917.3166666666657</v>
      </c>
      <c r="J173" s="321">
        <v>4952.8833333333332</v>
      </c>
      <c r="K173" s="320">
        <v>4881.75</v>
      </c>
      <c r="L173" s="320">
        <v>4800</v>
      </c>
      <c r="M173" s="320">
        <v>0.14691000000000001</v>
      </c>
      <c r="N173" s="1"/>
      <c r="O173" s="1"/>
    </row>
    <row r="174" spans="1:15" ht="12.75" customHeight="1">
      <c r="A174" s="30">
        <v>164</v>
      </c>
      <c r="B174" s="334" t="s">
        <v>379</v>
      </c>
      <c r="C174" s="320">
        <v>883.05</v>
      </c>
      <c r="D174" s="321">
        <v>880.7166666666667</v>
      </c>
      <c r="E174" s="321">
        <v>871.08333333333337</v>
      </c>
      <c r="F174" s="321">
        <v>859.11666666666667</v>
      </c>
      <c r="G174" s="321">
        <v>849.48333333333335</v>
      </c>
      <c r="H174" s="321">
        <v>892.68333333333339</v>
      </c>
      <c r="I174" s="321">
        <v>902.31666666666661</v>
      </c>
      <c r="J174" s="321">
        <v>914.28333333333342</v>
      </c>
      <c r="K174" s="320">
        <v>890.35</v>
      </c>
      <c r="L174" s="320">
        <v>868.75</v>
      </c>
      <c r="M174" s="320">
        <v>19.283850000000001</v>
      </c>
      <c r="N174" s="1"/>
      <c r="O174" s="1"/>
    </row>
    <row r="175" spans="1:15" ht="12.75" customHeight="1">
      <c r="A175" s="30">
        <v>165</v>
      </c>
      <c r="B175" s="334" t="s">
        <v>371</v>
      </c>
      <c r="C175" s="320">
        <v>1087.75</v>
      </c>
      <c r="D175" s="321">
        <v>1084.8999999999999</v>
      </c>
      <c r="E175" s="321">
        <v>1064.7999999999997</v>
      </c>
      <c r="F175" s="321">
        <v>1041.8499999999999</v>
      </c>
      <c r="G175" s="321">
        <v>1021.7499999999998</v>
      </c>
      <c r="H175" s="321">
        <v>1107.8499999999997</v>
      </c>
      <c r="I175" s="321">
        <v>1127.9499999999996</v>
      </c>
      <c r="J175" s="321">
        <v>1150.8999999999996</v>
      </c>
      <c r="K175" s="320">
        <v>1105</v>
      </c>
      <c r="L175" s="320">
        <v>1061.95</v>
      </c>
      <c r="M175" s="320">
        <v>0.24265</v>
      </c>
      <c r="N175" s="1"/>
      <c r="O175" s="1"/>
    </row>
    <row r="176" spans="1:15" ht="12.75" customHeight="1">
      <c r="A176" s="30">
        <v>166</v>
      </c>
      <c r="B176" s="334" t="s">
        <v>258</v>
      </c>
      <c r="C176" s="320">
        <v>510.9</v>
      </c>
      <c r="D176" s="321">
        <v>518.30000000000007</v>
      </c>
      <c r="E176" s="321">
        <v>502.60000000000014</v>
      </c>
      <c r="F176" s="321">
        <v>494.30000000000007</v>
      </c>
      <c r="G176" s="321">
        <v>478.60000000000014</v>
      </c>
      <c r="H176" s="321">
        <v>526.60000000000014</v>
      </c>
      <c r="I176" s="321">
        <v>542.30000000000018</v>
      </c>
      <c r="J176" s="321">
        <v>550.60000000000014</v>
      </c>
      <c r="K176" s="320">
        <v>534</v>
      </c>
      <c r="L176" s="320">
        <v>510</v>
      </c>
      <c r="M176" s="320">
        <v>4.6100399999999997</v>
      </c>
      <c r="N176" s="1"/>
      <c r="O176" s="1"/>
    </row>
    <row r="177" spans="1:15" ht="12.75" customHeight="1">
      <c r="A177" s="30">
        <v>167</v>
      </c>
      <c r="B177" s="334" t="s">
        <v>107</v>
      </c>
      <c r="C177" s="320">
        <v>811.65</v>
      </c>
      <c r="D177" s="321">
        <v>811.95000000000016</v>
      </c>
      <c r="E177" s="321">
        <v>791.15000000000032</v>
      </c>
      <c r="F177" s="321">
        <v>770.6500000000002</v>
      </c>
      <c r="G177" s="321">
        <v>749.85000000000036</v>
      </c>
      <c r="H177" s="321">
        <v>832.45000000000027</v>
      </c>
      <c r="I177" s="321">
        <v>853.25000000000023</v>
      </c>
      <c r="J177" s="321">
        <v>873.75000000000023</v>
      </c>
      <c r="K177" s="320">
        <v>832.75</v>
      </c>
      <c r="L177" s="320">
        <v>791.45</v>
      </c>
      <c r="M177" s="320">
        <v>62.650300000000001</v>
      </c>
      <c r="N177" s="1"/>
      <c r="O177" s="1"/>
    </row>
    <row r="178" spans="1:15" ht="12.75" customHeight="1">
      <c r="A178" s="30">
        <v>168</v>
      </c>
      <c r="B178" s="334" t="s">
        <v>259</v>
      </c>
      <c r="C178" s="320">
        <v>488.15</v>
      </c>
      <c r="D178" s="321">
        <v>490.14999999999992</v>
      </c>
      <c r="E178" s="321">
        <v>482.89999999999986</v>
      </c>
      <c r="F178" s="321">
        <v>477.64999999999992</v>
      </c>
      <c r="G178" s="321">
        <v>470.39999999999986</v>
      </c>
      <c r="H178" s="321">
        <v>495.39999999999986</v>
      </c>
      <c r="I178" s="321">
        <v>502.65</v>
      </c>
      <c r="J178" s="321">
        <v>507.89999999999986</v>
      </c>
      <c r="K178" s="320">
        <v>497.4</v>
      </c>
      <c r="L178" s="320">
        <v>484.9</v>
      </c>
      <c r="M178" s="320">
        <v>3.12941</v>
      </c>
      <c r="N178" s="1"/>
      <c r="O178" s="1"/>
    </row>
    <row r="179" spans="1:15" ht="12.75" customHeight="1">
      <c r="A179" s="30">
        <v>169</v>
      </c>
      <c r="B179" s="334" t="s">
        <v>108</v>
      </c>
      <c r="C179" s="320">
        <v>1665.25</v>
      </c>
      <c r="D179" s="321">
        <v>1668.6833333333334</v>
      </c>
      <c r="E179" s="321">
        <v>1654.8666666666668</v>
      </c>
      <c r="F179" s="321">
        <v>1644.4833333333333</v>
      </c>
      <c r="G179" s="321">
        <v>1630.6666666666667</v>
      </c>
      <c r="H179" s="321">
        <v>1679.0666666666668</v>
      </c>
      <c r="I179" s="321">
        <v>1692.8833333333334</v>
      </c>
      <c r="J179" s="321">
        <v>1703.2666666666669</v>
      </c>
      <c r="K179" s="320">
        <v>1682.5</v>
      </c>
      <c r="L179" s="320">
        <v>1658.3</v>
      </c>
      <c r="M179" s="320">
        <v>3.77738</v>
      </c>
      <c r="N179" s="1"/>
      <c r="O179" s="1"/>
    </row>
    <row r="180" spans="1:15" ht="12.75" customHeight="1">
      <c r="A180" s="30">
        <v>170</v>
      </c>
      <c r="B180" s="334" t="s">
        <v>380</v>
      </c>
      <c r="C180" s="320">
        <v>91.95</v>
      </c>
      <c r="D180" s="321">
        <v>92.733333333333334</v>
      </c>
      <c r="E180" s="321">
        <v>90.966666666666669</v>
      </c>
      <c r="F180" s="321">
        <v>89.983333333333334</v>
      </c>
      <c r="G180" s="321">
        <v>88.216666666666669</v>
      </c>
      <c r="H180" s="321">
        <v>93.716666666666669</v>
      </c>
      <c r="I180" s="321">
        <v>95.483333333333348</v>
      </c>
      <c r="J180" s="321">
        <v>96.466666666666669</v>
      </c>
      <c r="K180" s="320">
        <v>94.5</v>
      </c>
      <c r="L180" s="320">
        <v>91.75</v>
      </c>
      <c r="M180" s="320">
        <v>11.41362</v>
      </c>
      <c r="N180" s="1"/>
      <c r="O180" s="1"/>
    </row>
    <row r="181" spans="1:15" ht="12.75" customHeight="1">
      <c r="A181" s="30">
        <v>171</v>
      </c>
      <c r="B181" s="334" t="s">
        <v>109</v>
      </c>
      <c r="C181" s="320">
        <v>314.45</v>
      </c>
      <c r="D181" s="321">
        <v>313.85000000000002</v>
      </c>
      <c r="E181" s="321">
        <v>311.70000000000005</v>
      </c>
      <c r="F181" s="321">
        <v>308.95000000000005</v>
      </c>
      <c r="G181" s="321">
        <v>306.80000000000007</v>
      </c>
      <c r="H181" s="321">
        <v>316.60000000000002</v>
      </c>
      <c r="I181" s="321">
        <v>318.75</v>
      </c>
      <c r="J181" s="321">
        <v>321.5</v>
      </c>
      <c r="K181" s="320">
        <v>316</v>
      </c>
      <c r="L181" s="320">
        <v>311.10000000000002</v>
      </c>
      <c r="M181" s="320">
        <v>4.7788500000000003</v>
      </c>
      <c r="N181" s="1"/>
      <c r="O181" s="1"/>
    </row>
    <row r="182" spans="1:15" ht="12.75" customHeight="1">
      <c r="A182" s="30">
        <v>172</v>
      </c>
      <c r="B182" s="334" t="s">
        <v>372</v>
      </c>
      <c r="C182" s="320">
        <v>569.29999999999995</v>
      </c>
      <c r="D182" s="321">
        <v>566.81666666666672</v>
      </c>
      <c r="E182" s="321">
        <v>561.28333333333342</v>
      </c>
      <c r="F182" s="321">
        <v>553.26666666666665</v>
      </c>
      <c r="G182" s="321">
        <v>547.73333333333335</v>
      </c>
      <c r="H182" s="321">
        <v>574.83333333333348</v>
      </c>
      <c r="I182" s="321">
        <v>580.36666666666679</v>
      </c>
      <c r="J182" s="321">
        <v>588.38333333333355</v>
      </c>
      <c r="K182" s="320">
        <v>572.35</v>
      </c>
      <c r="L182" s="320">
        <v>558.79999999999995</v>
      </c>
      <c r="M182" s="320">
        <v>13.04801</v>
      </c>
      <c r="N182" s="1"/>
      <c r="O182" s="1"/>
    </row>
    <row r="183" spans="1:15" ht="12.75" customHeight="1">
      <c r="A183" s="30">
        <v>173</v>
      </c>
      <c r="B183" s="334" t="s">
        <v>110</v>
      </c>
      <c r="C183" s="320">
        <v>1771.25</v>
      </c>
      <c r="D183" s="321">
        <v>1744.3500000000001</v>
      </c>
      <c r="E183" s="321">
        <v>1702.9000000000003</v>
      </c>
      <c r="F183" s="321">
        <v>1634.5500000000002</v>
      </c>
      <c r="G183" s="321">
        <v>1593.1000000000004</v>
      </c>
      <c r="H183" s="321">
        <v>1812.7000000000003</v>
      </c>
      <c r="I183" s="321">
        <v>1854.15</v>
      </c>
      <c r="J183" s="321">
        <v>1922.5000000000002</v>
      </c>
      <c r="K183" s="320">
        <v>1785.8</v>
      </c>
      <c r="L183" s="320">
        <v>1676</v>
      </c>
      <c r="M183" s="320">
        <v>24.980830000000001</v>
      </c>
      <c r="N183" s="1"/>
      <c r="O183" s="1"/>
    </row>
    <row r="184" spans="1:15" ht="12.75" customHeight="1">
      <c r="A184" s="30">
        <v>174</v>
      </c>
      <c r="B184" s="334" t="s">
        <v>374</v>
      </c>
      <c r="C184" s="320">
        <v>205.2</v>
      </c>
      <c r="D184" s="321">
        <v>201.48333333333335</v>
      </c>
      <c r="E184" s="321">
        <v>196.16666666666669</v>
      </c>
      <c r="F184" s="321">
        <v>187.13333333333333</v>
      </c>
      <c r="G184" s="321">
        <v>181.81666666666666</v>
      </c>
      <c r="H184" s="321">
        <v>210.51666666666671</v>
      </c>
      <c r="I184" s="321">
        <v>215.83333333333337</v>
      </c>
      <c r="J184" s="321">
        <v>224.86666666666673</v>
      </c>
      <c r="K184" s="320">
        <v>206.8</v>
      </c>
      <c r="L184" s="320">
        <v>192.45</v>
      </c>
      <c r="M184" s="320">
        <v>80.641909999999996</v>
      </c>
      <c r="N184" s="1"/>
      <c r="O184" s="1"/>
    </row>
    <row r="185" spans="1:15" ht="12.75" customHeight="1">
      <c r="A185" s="30">
        <v>175</v>
      </c>
      <c r="B185" s="334" t="s">
        <v>375</v>
      </c>
      <c r="C185" s="320">
        <v>1905.25</v>
      </c>
      <c r="D185" s="321">
        <v>1907.7666666666667</v>
      </c>
      <c r="E185" s="321">
        <v>1878.5333333333333</v>
      </c>
      <c r="F185" s="321">
        <v>1851.8166666666666</v>
      </c>
      <c r="G185" s="321">
        <v>1822.5833333333333</v>
      </c>
      <c r="H185" s="321">
        <v>1934.4833333333333</v>
      </c>
      <c r="I185" s="321">
        <v>1963.7166666666665</v>
      </c>
      <c r="J185" s="321">
        <v>1990.4333333333334</v>
      </c>
      <c r="K185" s="320">
        <v>1937</v>
      </c>
      <c r="L185" s="320">
        <v>1881.05</v>
      </c>
      <c r="M185" s="320">
        <v>1.0357099999999999</v>
      </c>
      <c r="N185" s="1"/>
      <c r="O185" s="1"/>
    </row>
    <row r="186" spans="1:15" ht="12.75" customHeight="1">
      <c r="A186" s="30">
        <v>176</v>
      </c>
      <c r="B186" s="334" t="s">
        <v>381</v>
      </c>
      <c r="C186" s="320">
        <v>176.95</v>
      </c>
      <c r="D186" s="321">
        <v>176.35</v>
      </c>
      <c r="E186" s="321">
        <v>172.7</v>
      </c>
      <c r="F186" s="321">
        <v>168.45</v>
      </c>
      <c r="G186" s="321">
        <v>164.79999999999998</v>
      </c>
      <c r="H186" s="321">
        <v>180.6</v>
      </c>
      <c r="I186" s="321">
        <v>184.25000000000003</v>
      </c>
      <c r="J186" s="321">
        <v>188.5</v>
      </c>
      <c r="K186" s="320">
        <v>180</v>
      </c>
      <c r="L186" s="320">
        <v>172.1</v>
      </c>
      <c r="M186" s="320">
        <v>59.653860000000002</v>
      </c>
      <c r="N186" s="1"/>
      <c r="O186" s="1"/>
    </row>
    <row r="187" spans="1:15" ht="12.75" customHeight="1">
      <c r="A187" s="30">
        <v>177</v>
      </c>
      <c r="B187" s="334" t="s">
        <v>260</v>
      </c>
      <c r="C187" s="320">
        <v>283.95</v>
      </c>
      <c r="D187" s="321">
        <v>284.14999999999998</v>
      </c>
      <c r="E187" s="321">
        <v>280.64999999999998</v>
      </c>
      <c r="F187" s="321">
        <v>277.35000000000002</v>
      </c>
      <c r="G187" s="321">
        <v>273.85000000000002</v>
      </c>
      <c r="H187" s="321">
        <v>287.44999999999993</v>
      </c>
      <c r="I187" s="321">
        <v>290.94999999999993</v>
      </c>
      <c r="J187" s="321">
        <v>294.24999999999989</v>
      </c>
      <c r="K187" s="320">
        <v>287.64999999999998</v>
      </c>
      <c r="L187" s="320">
        <v>280.85000000000002</v>
      </c>
      <c r="M187" s="320">
        <v>13.269869999999999</v>
      </c>
      <c r="N187" s="1"/>
      <c r="O187" s="1"/>
    </row>
    <row r="188" spans="1:15" ht="12.75" customHeight="1">
      <c r="A188" s="30">
        <v>178</v>
      </c>
      <c r="B188" s="334" t="s">
        <v>376</v>
      </c>
      <c r="C188" s="320">
        <v>912.9</v>
      </c>
      <c r="D188" s="321">
        <v>907.30000000000007</v>
      </c>
      <c r="E188" s="321">
        <v>890.60000000000014</v>
      </c>
      <c r="F188" s="321">
        <v>868.30000000000007</v>
      </c>
      <c r="G188" s="321">
        <v>851.60000000000014</v>
      </c>
      <c r="H188" s="321">
        <v>929.60000000000014</v>
      </c>
      <c r="I188" s="321">
        <v>946.30000000000018</v>
      </c>
      <c r="J188" s="321">
        <v>968.60000000000014</v>
      </c>
      <c r="K188" s="320">
        <v>924</v>
      </c>
      <c r="L188" s="320">
        <v>885</v>
      </c>
      <c r="M188" s="320">
        <v>10.26263</v>
      </c>
      <c r="N188" s="1"/>
      <c r="O188" s="1"/>
    </row>
    <row r="189" spans="1:15" ht="12.75" customHeight="1">
      <c r="A189" s="30">
        <v>179</v>
      </c>
      <c r="B189" s="334" t="s">
        <v>111</v>
      </c>
      <c r="C189" s="320">
        <v>528.45000000000005</v>
      </c>
      <c r="D189" s="321">
        <v>526.4</v>
      </c>
      <c r="E189" s="321">
        <v>520.5</v>
      </c>
      <c r="F189" s="321">
        <v>512.55000000000007</v>
      </c>
      <c r="G189" s="321">
        <v>506.65000000000009</v>
      </c>
      <c r="H189" s="321">
        <v>534.34999999999991</v>
      </c>
      <c r="I189" s="321">
        <v>540.24999999999977</v>
      </c>
      <c r="J189" s="321">
        <v>548.19999999999982</v>
      </c>
      <c r="K189" s="320">
        <v>532.29999999999995</v>
      </c>
      <c r="L189" s="320">
        <v>518.45000000000005</v>
      </c>
      <c r="M189" s="320">
        <v>20.73255</v>
      </c>
      <c r="N189" s="1"/>
      <c r="O189" s="1"/>
    </row>
    <row r="190" spans="1:15" ht="12.75" customHeight="1">
      <c r="A190" s="30">
        <v>180</v>
      </c>
      <c r="B190" s="334" t="s">
        <v>261</v>
      </c>
      <c r="C190" s="320">
        <v>1620.2</v>
      </c>
      <c r="D190" s="321">
        <v>1612.5833333333333</v>
      </c>
      <c r="E190" s="321">
        <v>1593.1666666666665</v>
      </c>
      <c r="F190" s="321">
        <v>1566.1333333333332</v>
      </c>
      <c r="G190" s="321">
        <v>1546.7166666666665</v>
      </c>
      <c r="H190" s="321">
        <v>1639.6166666666666</v>
      </c>
      <c r="I190" s="321">
        <v>1659.0333333333331</v>
      </c>
      <c r="J190" s="321">
        <v>1686.0666666666666</v>
      </c>
      <c r="K190" s="320">
        <v>1632</v>
      </c>
      <c r="L190" s="320">
        <v>1585.55</v>
      </c>
      <c r="M190" s="320">
        <v>20.052759999999999</v>
      </c>
      <c r="N190" s="1"/>
      <c r="O190" s="1"/>
    </row>
    <row r="191" spans="1:15" ht="12.75" customHeight="1">
      <c r="A191" s="30">
        <v>181</v>
      </c>
      <c r="B191" s="334" t="s">
        <v>385</v>
      </c>
      <c r="C191" s="320">
        <v>1142.8499999999999</v>
      </c>
      <c r="D191" s="321">
        <v>1150.1833333333334</v>
      </c>
      <c r="E191" s="321">
        <v>1130.6666666666667</v>
      </c>
      <c r="F191" s="321">
        <v>1118.4833333333333</v>
      </c>
      <c r="G191" s="321">
        <v>1098.9666666666667</v>
      </c>
      <c r="H191" s="321">
        <v>1162.3666666666668</v>
      </c>
      <c r="I191" s="321">
        <v>1181.8833333333332</v>
      </c>
      <c r="J191" s="321">
        <v>1194.0666666666668</v>
      </c>
      <c r="K191" s="320">
        <v>1169.7</v>
      </c>
      <c r="L191" s="320">
        <v>1138</v>
      </c>
      <c r="M191" s="320">
        <v>2.8770600000000002</v>
      </c>
      <c r="N191" s="1"/>
      <c r="O191" s="1"/>
    </row>
    <row r="192" spans="1:15" ht="12.75" customHeight="1">
      <c r="A192" s="30">
        <v>182</v>
      </c>
      <c r="B192" s="334" t="s">
        <v>831</v>
      </c>
      <c r="C192" s="320">
        <v>20.399999999999999</v>
      </c>
      <c r="D192" s="321">
        <v>20.033333333333331</v>
      </c>
      <c r="E192" s="321">
        <v>19.316666666666663</v>
      </c>
      <c r="F192" s="321">
        <v>18.233333333333331</v>
      </c>
      <c r="G192" s="321">
        <v>17.516666666666662</v>
      </c>
      <c r="H192" s="321">
        <v>21.116666666666664</v>
      </c>
      <c r="I192" s="321">
        <v>21.833333333333332</v>
      </c>
      <c r="J192" s="321">
        <v>22.916666666666664</v>
      </c>
      <c r="K192" s="320">
        <v>20.75</v>
      </c>
      <c r="L192" s="320">
        <v>18.95</v>
      </c>
      <c r="M192" s="320">
        <v>280.88610999999997</v>
      </c>
      <c r="N192" s="1"/>
      <c r="O192" s="1"/>
    </row>
    <row r="193" spans="1:15" ht="12.75" customHeight="1">
      <c r="A193" s="30">
        <v>183</v>
      </c>
      <c r="B193" s="334" t="s">
        <v>386</v>
      </c>
      <c r="C193" s="320">
        <v>1090.8499999999999</v>
      </c>
      <c r="D193" s="321">
        <v>1094.8</v>
      </c>
      <c r="E193" s="321">
        <v>1071.8499999999999</v>
      </c>
      <c r="F193" s="321">
        <v>1052.8499999999999</v>
      </c>
      <c r="G193" s="321">
        <v>1029.8999999999999</v>
      </c>
      <c r="H193" s="321">
        <v>1113.8</v>
      </c>
      <c r="I193" s="321">
        <v>1136.7500000000002</v>
      </c>
      <c r="J193" s="321">
        <v>1155.75</v>
      </c>
      <c r="K193" s="320">
        <v>1117.75</v>
      </c>
      <c r="L193" s="320">
        <v>1075.8</v>
      </c>
      <c r="M193" s="320">
        <v>0.29688999999999999</v>
      </c>
      <c r="N193" s="1"/>
      <c r="O193" s="1"/>
    </row>
    <row r="194" spans="1:15" ht="12.75" customHeight="1">
      <c r="A194" s="30">
        <v>184</v>
      </c>
      <c r="B194" s="334" t="s">
        <v>112</v>
      </c>
      <c r="C194" s="320">
        <v>1267.95</v>
      </c>
      <c r="D194" s="321">
        <v>1266.3500000000001</v>
      </c>
      <c r="E194" s="321">
        <v>1253.8500000000004</v>
      </c>
      <c r="F194" s="321">
        <v>1239.7500000000002</v>
      </c>
      <c r="G194" s="321">
        <v>1227.2500000000005</v>
      </c>
      <c r="H194" s="321">
        <v>1280.4500000000003</v>
      </c>
      <c r="I194" s="321">
        <v>1292.9499999999998</v>
      </c>
      <c r="J194" s="321">
        <v>1307.0500000000002</v>
      </c>
      <c r="K194" s="320">
        <v>1278.8499999999999</v>
      </c>
      <c r="L194" s="320">
        <v>1252.25</v>
      </c>
      <c r="M194" s="320">
        <v>7.41622</v>
      </c>
      <c r="N194" s="1"/>
      <c r="O194" s="1"/>
    </row>
    <row r="195" spans="1:15" ht="12.75" customHeight="1">
      <c r="A195" s="30">
        <v>185</v>
      </c>
      <c r="B195" s="334" t="s">
        <v>113</v>
      </c>
      <c r="C195" s="320">
        <v>1165.3499999999999</v>
      </c>
      <c r="D195" s="321">
        <v>1169.3</v>
      </c>
      <c r="E195" s="321">
        <v>1158.5999999999999</v>
      </c>
      <c r="F195" s="321">
        <v>1151.8499999999999</v>
      </c>
      <c r="G195" s="321">
        <v>1141.1499999999999</v>
      </c>
      <c r="H195" s="321">
        <v>1176.05</v>
      </c>
      <c r="I195" s="321">
        <v>1186.7500000000002</v>
      </c>
      <c r="J195" s="321">
        <v>1193.5</v>
      </c>
      <c r="K195" s="320">
        <v>1180</v>
      </c>
      <c r="L195" s="320">
        <v>1162.55</v>
      </c>
      <c r="M195" s="320">
        <v>26.56091</v>
      </c>
      <c r="N195" s="1"/>
      <c r="O195" s="1"/>
    </row>
    <row r="196" spans="1:15" ht="12.75" customHeight="1">
      <c r="A196" s="30">
        <v>186</v>
      </c>
      <c r="B196" s="334" t="s">
        <v>114</v>
      </c>
      <c r="C196" s="320">
        <v>2458.25</v>
      </c>
      <c r="D196" s="321">
        <v>2458.6166666666668</v>
      </c>
      <c r="E196" s="321">
        <v>2427.2333333333336</v>
      </c>
      <c r="F196" s="321">
        <v>2396.2166666666667</v>
      </c>
      <c r="G196" s="321">
        <v>2364.8333333333335</v>
      </c>
      <c r="H196" s="321">
        <v>2489.6333333333337</v>
      </c>
      <c r="I196" s="321">
        <v>2521.0166666666669</v>
      </c>
      <c r="J196" s="321">
        <v>2552.0333333333338</v>
      </c>
      <c r="K196" s="320">
        <v>2490</v>
      </c>
      <c r="L196" s="320">
        <v>2427.6</v>
      </c>
      <c r="M196" s="320">
        <v>95.683030000000002</v>
      </c>
      <c r="N196" s="1"/>
      <c r="O196" s="1"/>
    </row>
    <row r="197" spans="1:15" ht="12.75" customHeight="1">
      <c r="A197" s="30">
        <v>187</v>
      </c>
      <c r="B197" s="334" t="s">
        <v>115</v>
      </c>
      <c r="C197" s="320">
        <v>2272.6</v>
      </c>
      <c r="D197" s="321">
        <v>2283.7000000000003</v>
      </c>
      <c r="E197" s="321">
        <v>2246.9000000000005</v>
      </c>
      <c r="F197" s="321">
        <v>2221.2000000000003</v>
      </c>
      <c r="G197" s="321">
        <v>2184.4000000000005</v>
      </c>
      <c r="H197" s="321">
        <v>2309.4000000000005</v>
      </c>
      <c r="I197" s="321">
        <v>2346.2000000000007</v>
      </c>
      <c r="J197" s="321">
        <v>2371.9000000000005</v>
      </c>
      <c r="K197" s="320">
        <v>2320.5</v>
      </c>
      <c r="L197" s="320">
        <v>2258</v>
      </c>
      <c r="M197" s="320">
        <v>2.4388100000000001</v>
      </c>
      <c r="N197" s="1"/>
      <c r="O197" s="1"/>
    </row>
    <row r="198" spans="1:15" ht="12.75" customHeight="1">
      <c r="A198" s="30">
        <v>188</v>
      </c>
      <c r="B198" s="334" t="s">
        <v>116</v>
      </c>
      <c r="C198" s="320">
        <v>1514.65</v>
      </c>
      <c r="D198" s="321">
        <v>1512.5666666666666</v>
      </c>
      <c r="E198" s="321">
        <v>1499.3833333333332</v>
      </c>
      <c r="F198" s="321">
        <v>1484.1166666666666</v>
      </c>
      <c r="G198" s="321">
        <v>1470.9333333333332</v>
      </c>
      <c r="H198" s="321">
        <v>1527.8333333333333</v>
      </c>
      <c r="I198" s="321">
        <v>1541.0166666666667</v>
      </c>
      <c r="J198" s="321">
        <v>1556.2833333333333</v>
      </c>
      <c r="K198" s="320">
        <v>1525.75</v>
      </c>
      <c r="L198" s="320">
        <v>1497.3</v>
      </c>
      <c r="M198" s="320">
        <v>206.28161</v>
      </c>
      <c r="N198" s="1"/>
      <c r="O198" s="1"/>
    </row>
    <row r="199" spans="1:15" ht="12.75" customHeight="1">
      <c r="A199" s="30">
        <v>189</v>
      </c>
      <c r="B199" s="334" t="s">
        <v>117</v>
      </c>
      <c r="C199" s="320">
        <v>564.79999999999995</v>
      </c>
      <c r="D199" s="321">
        <v>561.81666666666672</v>
      </c>
      <c r="E199" s="321">
        <v>556.78333333333342</v>
      </c>
      <c r="F199" s="321">
        <v>548.76666666666665</v>
      </c>
      <c r="G199" s="321">
        <v>543.73333333333335</v>
      </c>
      <c r="H199" s="321">
        <v>569.83333333333348</v>
      </c>
      <c r="I199" s="321">
        <v>574.86666666666679</v>
      </c>
      <c r="J199" s="321">
        <v>582.88333333333355</v>
      </c>
      <c r="K199" s="320">
        <v>566.85</v>
      </c>
      <c r="L199" s="320">
        <v>553.79999999999995</v>
      </c>
      <c r="M199" s="320">
        <v>32.3292</v>
      </c>
      <c r="N199" s="1"/>
      <c r="O199" s="1"/>
    </row>
    <row r="200" spans="1:15" ht="12.75" customHeight="1">
      <c r="A200" s="30">
        <v>190</v>
      </c>
      <c r="B200" s="334" t="s">
        <v>383</v>
      </c>
      <c r="C200" s="320">
        <v>1375.05</v>
      </c>
      <c r="D200" s="321">
        <v>1378.45</v>
      </c>
      <c r="E200" s="321">
        <v>1362.2</v>
      </c>
      <c r="F200" s="321">
        <v>1349.35</v>
      </c>
      <c r="G200" s="321">
        <v>1333.1</v>
      </c>
      <c r="H200" s="321">
        <v>1391.3000000000002</v>
      </c>
      <c r="I200" s="321">
        <v>1407.5500000000002</v>
      </c>
      <c r="J200" s="321">
        <v>1420.4000000000003</v>
      </c>
      <c r="K200" s="320">
        <v>1394.7</v>
      </c>
      <c r="L200" s="320">
        <v>1365.6</v>
      </c>
      <c r="M200" s="320">
        <v>2.6677300000000002</v>
      </c>
      <c r="N200" s="1"/>
      <c r="O200" s="1"/>
    </row>
    <row r="201" spans="1:15" ht="12.75" customHeight="1">
      <c r="A201" s="30">
        <v>191</v>
      </c>
      <c r="B201" s="334" t="s">
        <v>387</v>
      </c>
      <c r="C201" s="320">
        <v>205.35</v>
      </c>
      <c r="D201" s="321">
        <v>205.08333333333334</v>
      </c>
      <c r="E201" s="321">
        <v>203.16666666666669</v>
      </c>
      <c r="F201" s="321">
        <v>200.98333333333335</v>
      </c>
      <c r="G201" s="321">
        <v>199.06666666666669</v>
      </c>
      <c r="H201" s="321">
        <v>207.26666666666668</v>
      </c>
      <c r="I201" s="321">
        <v>209.18333333333337</v>
      </c>
      <c r="J201" s="321">
        <v>211.36666666666667</v>
      </c>
      <c r="K201" s="320">
        <v>207</v>
      </c>
      <c r="L201" s="320">
        <v>202.9</v>
      </c>
      <c r="M201" s="320">
        <v>0.91200999999999999</v>
      </c>
      <c r="N201" s="1"/>
      <c r="O201" s="1"/>
    </row>
    <row r="202" spans="1:15" ht="12.75" customHeight="1">
      <c r="A202" s="30">
        <v>192</v>
      </c>
      <c r="B202" s="334" t="s">
        <v>388</v>
      </c>
      <c r="C202" s="320">
        <v>125.7</v>
      </c>
      <c r="D202" s="321">
        <v>126.28333333333335</v>
      </c>
      <c r="E202" s="321">
        <v>123.51666666666668</v>
      </c>
      <c r="F202" s="321">
        <v>121.33333333333333</v>
      </c>
      <c r="G202" s="321">
        <v>118.56666666666666</v>
      </c>
      <c r="H202" s="321">
        <v>128.4666666666667</v>
      </c>
      <c r="I202" s="321">
        <v>131.23333333333338</v>
      </c>
      <c r="J202" s="321">
        <v>133.41666666666671</v>
      </c>
      <c r="K202" s="320">
        <v>129.05000000000001</v>
      </c>
      <c r="L202" s="320">
        <v>124.1</v>
      </c>
      <c r="M202" s="320">
        <v>10.10863</v>
      </c>
      <c r="N202" s="1"/>
      <c r="O202" s="1"/>
    </row>
    <row r="203" spans="1:15" ht="12.75" customHeight="1">
      <c r="A203" s="30">
        <v>193</v>
      </c>
      <c r="B203" s="334" t="s">
        <v>118</v>
      </c>
      <c r="C203" s="320">
        <v>2362.4499999999998</v>
      </c>
      <c r="D203" s="321">
        <v>2357.6666666666665</v>
      </c>
      <c r="E203" s="321">
        <v>2335.333333333333</v>
      </c>
      <c r="F203" s="321">
        <v>2308.2166666666667</v>
      </c>
      <c r="G203" s="321">
        <v>2285.8833333333332</v>
      </c>
      <c r="H203" s="321">
        <v>2384.7833333333328</v>
      </c>
      <c r="I203" s="321">
        <v>2407.1166666666659</v>
      </c>
      <c r="J203" s="321">
        <v>2434.2333333333327</v>
      </c>
      <c r="K203" s="320">
        <v>2380</v>
      </c>
      <c r="L203" s="320">
        <v>2330.5500000000002</v>
      </c>
      <c r="M203" s="320">
        <v>6.9494600000000002</v>
      </c>
      <c r="N203" s="1"/>
      <c r="O203" s="1"/>
    </row>
    <row r="204" spans="1:15" ht="12.75" customHeight="1">
      <c r="A204" s="30">
        <v>194</v>
      </c>
      <c r="B204" s="334" t="s">
        <v>384</v>
      </c>
      <c r="C204" s="320">
        <v>81</v>
      </c>
      <c r="D204" s="321">
        <v>81.283333333333346</v>
      </c>
      <c r="E204" s="321">
        <v>80.266666666666694</v>
      </c>
      <c r="F204" s="321">
        <v>79.533333333333346</v>
      </c>
      <c r="G204" s="321">
        <v>78.516666666666694</v>
      </c>
      <c r="H204" s="321">
        <v>82.016666666666694</v>
      </c>
      <c r="I204" s="321">
        <v>83.033333333333346</v>
      </c>
      <c r="J204" s="321">
        <v>83.766666666666694</v>
      </c>
      <c r="K204" s="320">
        <v>82.3</v>
      </c>
      <c r="L204" s="320">
        <v>80.55</v>
      </c>
      <c r="M204" s="320">
        <v>97.861630000000005</v>
      </c>
      <c r="N204" s="1"/>
      <c r="O204" s="1"/>
    </row>
    <row r="205" spans="1:15" ht="12.75" customHeight="1">
      <c r="A205" s="30">
        <v>195</v>
      </c>
      <c r="B205" s="334" t="s">
        <v>832</v>
      </c>
      <c r="C205" s="320">
        <v>1121.8499999999999</v>
      </c>
      <c r="D205" s="321">
        <v>1121.6666666666667</v>
      </c>
      <c r="E205" s="321">
        <v>1109.4333333333334</v>
      </c>
      <c r="F205" s="321">
        <v>1097.0166666666667</v>
      </c>
      <c r="G205" s="321">
        <v>1084.7833333333333</v>
      </c>
      <c r="H205" s="321">
        <v>1134.0833333333335</v>
      </c>
      <c r="I205" s="321">
        <v>1146.3166666666666</v>
      </c>
      <c r="J205" s="321">
        <v>1158.7333333333336</v>
      </c>
      <c r="K205" s="320">
        <v>1133.9000000000001</v>
      </c>
      <c r="L205" s="320">
        <v>1109.25</v>
      </c>
      <c r="M205" s="320">
        <v>0.66456999999999999</v>
      </c>
      <c r="N205" s="1"/>
      <c r="O205" s="1"/>
    </row>
    <row r="206" spans="1:15" ht="12.75" customHeight="1">
      <c r="A206" s="30">
        <v>196</v>
      </c>
      <c r="B206" s="334" t="s">
        <v>821</v>
      </c>
      <c r="C206" s="320">
        <v>446.6</v>
      </c>
      <c r="D206" s="321">
        <v>444.86666666666662</v>
      </c>
      <c r="E206" s="321">
        <v>433.73333333333323</v>
      </c>
      <c r="F206" s="321">
        <v>420.86666666666662</v>
      </c>
      <c r="G206" s="321">
        <v>409.73333333333323</v>
      </c>
      <c r="H206" s="321">
        <v>457.73333333333323</v>
      </c>
      <c r="I206" s="321">
        <v>468.86666666666656</v>
      </c>
      <c r="J206" s="321">
        <v>481.73333333333323</v>
      </c>
      <c r="K206" s="320">
        <v>456</v>
      </c>
      <c r="L206" s="320">
        <v>432</v>
      </c>
      <c r="M206" s="320">
        <v>3.4614099999999999</v>
      </c>
      <c r="N206" s="1"/>
      <c r="O206" s="1"/>
    </row>
    <row r="207" spans="1:15" ht="12.75" customHeight="1">
      <c r="A207" s="30">
        <v>197</v>
      </c>
      <c r="B207" s="334" t="s">
        <v>120</v>
      </c>
      <c r="C207" s="320">
        <v>581.75</v>
      </c>
      <c r="D207" s="321">
        <v>581.5333333333333</v>
      </c>
      <c r="E207" s="321">
        <v>578.51666666666665</v>
      </c>
      <c r="F207" s="321">
        <v>575.2833333333333</v>
      </c>
      <c r="G207" s="321">
        <v>572.26666666666665</v>
      </c>
      <c r="H207" s="321">
        <v>584.76666666666665</v>
      </c>
      <c r="I207" s="321">
        <v>587.7833333333333</v>
      </c>
      <c r="J207" s="321">
        <v>591.01666666666665</v>
      </c>
      <c r="K207" s="320">
        <v>584.54999999999995</v>
      </c>
      <c r="L207" s="320">
        <v>578.29999999999995</v>
      </c>
      <c r="M207" s="320">
        <v>71.575760000000002</v>
      </c>
      <c r="N207" s="1"/>
      <c r="O207" s="1"/>
    </row>
    <row r="208" spans="1:15" ht="12.75" customHeight="1">
      <c r="A208" s="30">
        <v>198</v>
      </c>
      <c r="B208" s="334" t="s">
        <v>389</v>
      </c>
      <c r="C208" s="320">
        <v>122.6</v>
      </c>
      <c r="D208" s="321">
        <v>122.73333333333333</v>
      </c>
      <c r="E208" s="321">
        <v>121.66666666666667</v>
      </c>
      <c r="F208" s="321">
        <v>120.73333333333333</v>
      </c>
      <c r="G208" s="321">
        <v>119.66666666666667</v>
      </c>
      <c r="H208" s="321">
        <v>123.66666666666667</v>
      </c>
      <c r="I208" s="321">
        <v>124.73333333333333</v>
      </c>
      <c r="J208" s="321">
        <v>125.66666666666667</v>
      </c>
      <c r="K208" s="320">
        <v>123.8</v>
      </c>
      <c r="L208" s="320">
        <v>121.8</v>
      </c>
      <c r="M208" s="320">
        <v>37.612279999999998</v>
      </c>
      <c r="N208" s="1"/>
      <c r="O208" s="1"/>
    </row>
    <row r="209" spans="1:15" ht="12.75" customHeight="1">
      <c r="A209" s="30">
        <v>199</v>
      </c>
      <c r="B209" s="334" t="s">
        <v>121</v>
      </c>
      <c r="C209" s="320">
        <v>296.39999999999998</v>
      </c>
      <c r="D209" s="321">
        <v>294.05</v>
      </c>
      <c r="E209" s="321">
        <v>290.60000000000002</v>
      </c>
      <c r="F209" s="321">
        <v>284.8</v>
      </c>
      <c r="G209" s="321">
        <v>281.35000000000002</v>
      </c>
      <c r="H209" s="321">
        <v>299.85000000000002</v>
      </c>
      <c r="I209" s="321">
        <v>303.29999999999995</v>
      </c>
      <c r="J209" s="321">
        <v>309.10000000000002</v>
      </c>
      <c r="K209" s="320">
        <v>297.5</v>
      </c>
      <c r="L209" s="320">
        <v>288.25</v>
      </c>
      <c r="M209" s="320">
        <v>58.100819999999999</v>
      </c>
      <c r="N209" s="1"/>
      <c r="O209" s="1"/>
    </row>
    <row r="210" spans="1:15" ht="12.75" customHeight="1">
      <c r="A210" s="30">
        <v>200</v>
      </c>
      <c r="B210" s="334" t="s">
        <v>122</v>
      </c>
      <c r="C210" s="320">
        <v>2183.0500000000002</v>
      </c>
      <c r="D210" s="321">
        <v>2180.0166666666669</v>
      </c>
      <c r="E210" s="321">
        <v>2166.5333333333338</v>
      </c>
      <c r="F210" s="321">
        <v>2150.0166666666669</v>
      </c>
      <c r="G210" s="321">
        <v>2136.5333333333338</v>
      </c>
      <c r="H210" s="321">
        <v>2196.5333333333338</v>
      </c>
      <c r="I210" s="321">
        <v>2210.0166666666664</v>
      </c>
      <c r="J210" s="321">
        <v>2226.5333333333338</v>
      </c>
      <c r="K210" s="320">
        <v>2193.5</v>
      </c>
      <c r="L210" s="320">
        <v>2163.5</v>
      </c>
      <c r="M210" s="320">
        <v>16.934619999999999</v>
      </c>
      <c r="N210" s="1"/>
      <c r="O210" s="1"/>
    </row>
    <row r="211" spans="1:15" ht="12.75" customHeight="1">
      <c r="A211" s="30">
        <v>201</v>
      </c>
      <c r="B211" s="334" t="s">
        <v>262</v>
      </c>
      <c r="C211" s="320">
        <v>338.75</v>
      </c>
      <c r="D211" s="321">
        <v>337.7833333333333</v>
      </c>
      <c r="E211" s="321">
        <v>334.76666666666659</v>
      </c>
      <c r="F211" s="321">
        <v>330.7833333333333</v>
      </c>
      <c r="G211" s="321">
        <v>327.76666666666659</v>
      </c>
      <c r="H211" s="321">
        <v>341.76666666666659</v>
      </c>
      <c r="I211" s="321">
        <v>344.78333333333325</v>
      </c>
      <c r="J211" s="321">
        <v>348.76666666666659</v>
      </c>
      <c r="K211" s="320">
        <v>340.8</v>
      </c>
      <c r="L211" s="320">
        <v>333.8</v>
      </c>
      <c r="M211" s="320">
        <v>8.9012899999999995</v>
      </c>
      <c r="N211" s="1"/>
      <c r="O211" s="1"/>
    </row>
    <row r="212" spans="1:15" ht="12.75" customHeight="1">
      <c r="A212" s="30">
        <v>202</v>
      </c>
      <c r="B212" s="334" t="s">
        <v>833</v>
      </c>
      <c r="C212" s="320">
        <v>776.85</v>
      </c>
      <c r="D212" s="321">
        <v>777.61666666666667</v>
      </c>
      <c r="E212" s="321">
        <v>770.63333333333333</v>
      </c>
      <c r="F212" s="321">
        <v>764.41666666666663</v>
      </c>
      <c r="G212" s="321">
        <v>757.43333333333328</v>
      </c>
      <c r="H212" s="321">
        <v>783.83333333333337</v>
      </c>
      <c r="I212" s="321">
        <v>790.81666666666672</v>
      </c>
      <c r="J212" s="321">
        <v>797.03333333333342</v>
      </c>
      <c r="K212" s="320">
        <v>784.6</v>
      </c>
      <c r="L212" s="320">
        <v>771.4</v>
      </c>
      <c r="M212" s="320">
        <v>0.41704999999999998</v>
      </c>
      <c r="N212" s="1"/>
      <c r="O212" s="1"/>
    </row>
    <row r="213" spans="1:15" ht="12.75" customHeight="1">
      <c r="A213" s="30">
        <v>203</v>
      </c>
      <c r="B213" s="334" t="s">
        <v>390</v>
      </c>
      <c r="C213" s="320">
        <v>40794.6</v>
      </c>
      <c r="D213" s="321">
        <v>40995.966666666667</v>
      </c>
      <c r="E213" s="321">
        <v>40340.933333333334</v>
      </c>
      <c r="F213" s="321">
        <v>39887.26666666667</v>
      </c>
      <c r="G213" s="321">
        <v>39232.233333333337</v>
      </c>
      <c r="H213" s="321">
        <v>41449.633333333331</v>
      </c>
      <c r="I213" s="321">
        <v>42104.666666666672</v>
      </c>
      <c r="J213" s="321">
        <v>42558.333333333328</v>
      </c>
      <c r="K213" s="320">
        <v>41651</v>
      </c>
      <c r="L213" s="320">
        <v>40542.300000000003</v>
      </c>
      <c r="M213" s="320">
        <v>4.3889999999999998E-2</v>
      </c>
      <c r="N213" s="1"/>
      <c r="O213" s="1"/>
    </row>
    <row r="214" spans="1:15" ht="12.75" customHeight="1">
      <c r="A214" s="30">
        <v>204</v>
      </c>
      <c r="B214" s="334" t="s">
        <v>391</v>
      </c>
      <c r="C214" s="320">
        <v>37.35</v>
      </c>
      <c r="D214" s="321">
        <v>37.35</v>
      </c>
      <c r="E214" s="321">
        <v>36.950000000000003</v>
      </c>
      <c r="F214" s="321">
        <v>36.550000000000004</v>
      </c>
      <c r="G214" s="321">
        <v>36.150000000000006</v>
      </c>
      <c r="H214" s="321">
        <v>37.75</v>
      </c>
      <c r="I214" s="321">
        <v>38.149999999999991</v>
      </c>
      <c r="J214" s="321">
        <v>38.549999999999997</v>
      </c>
      <c r="K214" s="320">
        <v>37.75</v>
      </c>
      <c r="L214" s="320">
        <v>36.950000000000003</v>
      </c>
      <c r="M214" s="320">
        <v>20.01906</v>
      </c>
      <c r="N214" s="1"/>
      <c r="O214" s="1"/>
    </row>
    <row r="215" spans="1:15" ht="12.75" customHeight="1">
      <c r="A215" s="30">
        <v>205</v>
      </c>
      <c r="B215" s="334" t="s">
        <v>403</v>
      </c>
      <c r="C215" s="320">
        <v>111.9</v>
      </c>
      <c r="D215" s="321">
        <v>111.40000000000002</v>
      </c>
      <c r="E215" s="321">
        <v>108.85000000000004</v>
      </c>
      <c r="F215" s="321">
        <v>105.80000000000001</v>
      </c>
      <c r="G215" s="321">
        <v>103.25000000000003</v>
      </c>
      <c r="H215" s="321">
        <v>114.45000000000005</v>
      </c>
      <c r="I215" s="321">
        <v>117.00000000000003</v>
      </c>
      <c r="J215" s="321">
        <v>120.05000000000005</v>
      </c>
      <c r="K215" s="320">
        <v>113.95</v>
      </c>
      <c r="L215" s="320">
        <v>108.35</v>
      </c>
      <c r="M215" s="320">
        <v>218.16256000000001</v>
      </c>
      <c r="N215" s="1"/>
      <c r="O215" s="1"/>
    </row>
    <row r="216" spans="1:15" ht="12.75" customHeight="1">
      <c r="A216" s="30">
        <v>206</v>
      </c>
      <c r="B216" s="334" t="s">
        <v>123</v>
      </c>
      <c r="C216" s="320">
        <v>172.4</v>
      </c>
      <c r="D216" s="321">
        <v>174.04999999999998</v>
      </c>
      <c r="E216" s="321">
        <v>170.34999999999997</v>
      </c>
      <c r="F216" s="321">
        <v>168.29999999999998</v>
      </c>
      <c r="G216" s="321">
        <v>164.59999999999997</v>
      </c>
      <c r="H216" s="321">
        <v>176.09999999999997</v>
      </c>
      <c r="I216" s="321">
        <v>179.79999999999995</v>
      </c>
      <c r="J216" s="321">
        <v>181.84999999999997</v>
      </c>
      <c r="K216" s="320">
        <v>177.75</v>
      </c>
      <c r="L216" s="320">
        <v>172</v>
      </c>
      <c r="M216" s="320">
        <v>80.447739999999996</v>
      </c>
      <c r="N216" s="1"/>
      <c r="O216" s="1"/>
    </row>
    <row r="217" spans="1:15" ht="12.75" customHeight="1">
      <c r="A217" s="30">
        <v>207</v>
      </c>
      <c r="B217" s="334" t="s">
        <v>124</v>
      </c>
      <c r="C217" s="320">
        <v>754.3</v>
      </c>
      <c r="D217" s="321">
        <v>751.30000000000007</v>
      </c>
      <c r="E217" s="321">
        <v>746.60000000000014</v>
      </c>
      <c r="F217" s="321">
        <v>738.90000000000009</v>
      </c>
      <c r="G217" s="321">
        <v>734.20000000000016</v>
      </c>
      <c r="H217" s="321">
        <v>759.00000000000011</v>
      </c>
      <c r="I217" s="321">
        <v>763.70000000000016</v>
      </c>
      <c r="J217" s="321">
        <v>771.40000000000009</v>
      </c>
      <c r="K217" s="320">
        <v>756</v>
      </c>
      <c r="L217" s="320">
        <v>743.6</v>
      </c>
      <c r="M217" s="320">
        <v>154.80705</v>
      </c>
      <c r="N217" s="1"/>
      <c r="O217" s="1"/>
    </row>
    <row r="218" spans="1:15" ht="12.75" customHeight="1">
      <c r="A218" s="30">
        <v>208</v>
      </c>
      <c r="B218" s="334" t="s">
        <v>125</v>
      </c>
      <c r="C218" s="320">
        <v>1380.2</v>
      </c>
      <c r="D218" s="321">
        <v>1384.9333333333332</v>
      </c>
      <c r="E218" s="321">
        <v>1365.8666666666663</v>
      </c>
      <c r="F218" s="321">
        <v>1351.5333333333331</v>
      </c>
      <c r="G218" s="321">
        <v>1332.4666666666662</v>
      </c>
      <c r="H218" s="321">
        <v>1399.2666666666664</v>
      </c>
      <c r="I218" s="321">
        <v>1418.3333333333335</v>
      </c>
      <c r="J218" s="321">
        <v>1432.6666666666665</v>
      </c>
      <c r="K218" s="320">
        <v>1404</v>
      </c>
      <c r="L218" s="320">
        <v>1370.6</v>
      </c>
      <c r="M218" s="320">
        <v>3.12378</v>
      </c>
      <c r="N218" s="1"/>
      <c r="O218" s="1"/>
    </row>
    <row r="219" spans="1:15" ht="12.75" customHeight="1">
      <c r="A219" s="30">
        <v>209</v>
      </c>
      <c r="B219" s="334" t="s">
        <v>126</v>
      </c>
      <c r="C219" s="320">
        <v>533.79999999999995</v>
      </c>
      <c r="D219" s="321">
        <v>531</v>
      </c>
      <c r="E219" s="321">
        <v>525.9</v>
      </c>
      <c r="F219" s="321">
        <v>518</v>
      </c>
      <c r="G219" s="321">
        <v>512.9</v>
      </c>
      <c r="H219" s="321">
        <v>538.9</v>
      </c>
      <c r="I219" s="321">
        <v>543.99999999999989</v>
      </c>
      <c r="J219" s="321">
        <v>551.9</v>
      </c>
      <c r="K219" s="320">
        <v>536.1</v>
      </c>
      <c r="L219" s="320">
        <v>523.1</v>
      </c>
      <c r="M219" s="320">
        <v>13.73146</v>
      </c>
      <c r="N219" s="1"/>
      <c r="O219" s="1"/>
    </row>
    <row r="220" spans="1:15" ht="12.75" customHeight="1">
      <c r="A220" s="30">
        <v>210</v>
      </c>
      <c r="B220" s="334" t="s">
        <v>407</v>
      </c>
      <c r="C220" s="320">
        <v>182.4</v>
      </c>
      <c r="D220" s="321">
        <v>183.05000000000004</v>
      </c>
      <c r="E220" s="321">
        <v>180.55000000000007</v>
      </c>
      <c r="F220" s="321">
        <v>178.70000000000002</v>
      </c>
      <c r="G220" s="321">
        <v>176.20000000000005</v>
      </c>
      <c r="H220" s="321">
        <v>184.90000000000009</v>
      </c>
      <c r="I220" s="321">
        <v>187.40000000000003</v>
      </c>
      <c r="J220" s="321">
        <v>189.25000000000011</v>
      </c>
      <c r="K220" s="320">
        <v>185.55</v>
      </c>
      <c r="L220" s="320">
        <v>181.2</v>
      </c>
      <c r="M220" s="320">
        <v>2.2000700000000002</v>
      </c>
      <c r="N220" s="1"/>
      <c r="O220" s="1"/>
    </row>
    <row r="221" spans="1:15" ht="12.75" customHeight="1">
      <c r="A221" s="30">
        <v>211</v>
      </c>
      <c r="B221" s="334" t="s">
        <v>393</v>
      </c>
      <c r="C221" s="320">
        <v>47.55</v>
      </c>
      <c r="D221" s="321">
        <v>47.716666666666661</v>
      </c>
      <c r="E221" s="321">
        <v>47.033333333333324</v>
      </c>
      <c r="F221" s="321">
        <v>46.516666666666666</v>
      </c>
      <c r="G221" s="321">
        <v>45.833333333333329</v>
      </c>
      <c r="H221" s="321">
        <v>48.23333333333332</v>
      </c>
      <c r="I221" s="321">
        <v>48.916666666666657</v>
      </c>
      <c r="J221" s="321">
        <v>49.433333333333316</v>
      </c>
      <c r="K221" s="320">
        <v>48.4</v>
      </c>
      <c r="L221" s="320">
        <v>47.2</v>
      </c>
      <c r="M221" s="320">
        <v>59.121940000000002</v>
      </c>
      <c r="N221" s="1"/>
      <c r="O221" s="1"/>
    </row>
    <row r="222" spans="1:15" ht="12.75" customHeight="1">
      <c r="A222" s="30">
        <v>212</v>
      </c>
      <c r="B222" s="334" t="s">
        <v>127</v>
      </c>
      <c r="C222" s="320">
        <v>11.2</v>
      </c>
      <c r="D222" s="321">
        <v>11.183333333333332</v>
      </c>
      <c r="E222" s="321">
        <v>10.816666666666663</v>
      </c>
      <c r="F222" s="321">
        <v>10.433333333333332</v>
      </c>
      <c r="G222" s="321">
        <v>10.066666666666663</v>
      </c>
      <c r="H222" s="321">
        <v>11.566666666666663</v>
      </c>
      <c r="I222" s="321">
        <v>11.933333333333334</v>
      </c>
      <c r="J222" s="321">
        <v>12.316666666666663</v>
      </c>
      <c r="K222" s="320">
        <v>11.55</v>
      </c>
      <c r="L222" s="320">
        <v>10.8</v>
      </c>
      <c r="M222" s="320">
        <v>4148.5881900000004</v>
      </c>
      <c r="N222" s="1"/>
      <c r="O222" s="1"/>
    </row>
    <row r="223" spans="1:15" ht="12.75" customHeight="1">
      <c r="A223" s="30">
        <v>213</v>
      </c>
      <c r="B223" s="334" t="s">
        <v>394</v>
      </c>
      <c r="C223" s="320">
        <v>63.4</v>
      </c>
      <c r="D223" s="321">
        <v>63.85</v>
      </c>
      <c r="E223" s="321">
        <v>62.8</v>
      </c>
      <c r="F223" s="321">
        <v>62.199999999999996</v>
      </c>
      <c r="G223" s="321">
        <v>61.149999999999991</v>
      </c>
      <c r="H223" s="321">
        <v>64.45</v>
      </c>
      <c r="I223" s="321">
        <v>65.5</v>
      </c>
      <c r="J223" s="321">
        <v>66.100000000000009</v>
      </c>
      <c r="K223" s="320">
        <v>64.900000000000006</v>
      </c>
      <c r="L223" s="320">
        <v>63.25</v>
      </c>
      <c r="M223" s="320">
        <v>123.5528</v>
      </c>
      <c r="N223" s="1"/>
      <c r="O223" s="1"/>
    </row>
    <row r="224" spans="1:15" ht="12.75" customHeight="1">
      <c r="A224" s="30">
        <v>214</v>
      </c>
      <c r="B224" s="334" t="s">
        <v>128</v>
      </c>
      <c r="C224" s="320">
        <v>41.9</v>
      </c>
      <c r="D224" s="321">
        <v>42.016666666666673</v>
      </c>
      <c r="E224" s="321">
        <v>41.283333333333346</v>
      </c>
      <c r="F224" s="321">
        <v>40.666666666666671</v>
      </c>
      <c r="G224" s="321">
        <v>39.933333333333344</v>
      </c>
      <c r="H224" s="321">
        <v>42.633333333333347</v>
      </c>
      <c r="I224" s="321">
        <v>43.366666666666681</v>
      </c>
      <c r="J224" s="321">
        <v>43.983333333333348</v>
      </c>
      <c r="K224" s="320">
        <v>42.75</v>
      </c>
      <c r="L224" s="320">
        <v>41.4</v>
      </c>
      <c r="M224" s="320">
        <v>341.30747000000002</v>
      </c>
      <c r="N224" s="1"/>
      <c r="O224" s="1"/>
    </row>
    <row r="225" spans="1:15" ht="12.75" customHeight="1">
      <c r="A225" s="30">
        <v>215</v>
      </c>
      <c r="B225" s="334" t="s">
        <v>405</v>
      </c>
      <c r="C225" s="320">
        <v>241.05</v>
      </c>
      <c r="D225" s="321">
        <v>241.26666666666665</v>
      </c>
      <c r="E225" s="321">
        <v>239.08333333333331</v>
      </c>
      <c r="F225" s="321">
        <v>237.11666666666667</v>
      </c>
      <c r="G225" s="321">
        <v>234.93333333333334</v>
      </c>
      <c r="H225" s="321">
        <v>243.23333333333329</v>
      </c>
      <c r="I225" s="321">
        <v>245.41666666666663</v>
      </c>
      <c r="J225" s="321">
        <v>247.38333333333327</v>
      </c>
      <c r="K225" s="320">
        <v>243.45</v>
      </c>
      <c r="L225" s="320">
        <v>239.3</v>
      </c>
      <c r="M225" s="320">
        <v>53.554040000000001</v>
      </c>
      <c r="N225" s="1"/>
      <c r="O225" s="1"/>
    </row>
    <row r="226" spans="1:15" ht="12.75" customHeight="1">
      <c r="A226" s="30">
        <v>216</v>
      </c>
      <c r="B226" s="334" t="s">
        <v>395</v>
      </c>
      <c r="C226" s="320">
        <v>994.45</v>
      </c>
      <c r="D226" s="321">
        <v>998.4</v>
      </c>
      <c r="E226" s="321">
        <v>986.65</v>
      </c>
      <c r="F226" s="321">
        <v>978.85</v>
      </c>
      <c r="G226" s="321">
        <v>967.1</v>
      </c>
      <c r="H226" s="321">
        <v>1006.1999999999999</v>
      </c>
      <c r="I226" s="321">
        <v>1017.9499999999999</v>
      </c>
      <c r="J226" s="321">
        <v>1025.75</v>
      </c>
      <c r="K226" s="320">
        <v>1010.15</v>
      </c>
      <c r="L226" s="320">
        <v>990.6</v>
      </c>
      <c r="M226" s="320">
        <v>0.10026</v>
      </c>
      <c r="N226" s="1"/>
      <c r="O226" s="1"/>
    </row>
    <row r="227" spans="1:15" ht="12.75" customHeight="1">
      <c r="A227" s="30">
        <v>217</v>
      </c>
      <c r="B227" s="334" t="s">
        <v>129</v>
      </c>
      <c r="C227" s="320">
        <v>383.3</v>
      </c>
      <c r="D227" s="321">
        <v>382.39999999999992</v>
      </c>
      <c r="E227" s="321">
        <v>378.79999999999984</v>
      </c>
      <c r="F227" s="321">
        <v>374.2999999999999</v>
      </c>
      <c r="G227" s="321">
        <v>370.69999999999982</v>
      </c>
      <c r="H227" s="321">
        <v>386.89999999999986</v>
      </c>
      <c r="I227" s="321">
        <v>390.49999999999989</v>
      </c>
      <c r="J227" s="321">
        <v>394.99999999999989</v>
      </c>
      <c r="K227" s="320">
        <v>386</v>
      </c>
      <c r="L227" s="320">
        <v>377.9</v>
      </c>
      <c r="M227" s="320">
        <v>25.70196</v>
      </c>
      <c r="N227" s="1"/>
      <c r="O227" s="1"/>
    </row>
    <row r="228" spans="1:15" ht="12.75" customHeight="1">
      <c r="A228" s="30">
        <v>218</v>
      </c>
      <c r="B228" s="334" t="s">
        <v>396</v>
      </c>
      <c r="C228" s="320">
        <v>332.55</v>
      </c>
      <c r="D228" s="321">
        <v>327.81666666666666</v>
      </c>
      <c r="E228" s="321">
        <v>320.93333333333334</v>
      </c>
      <c r="F228" s="321">
        <v>309.31666666666666</v>
      </c>
      <c r="G228" s="321">
        <v>302.43333333333334</v>
      </c>
      <c r="H228" s="321">
        <v>339.43333333333334</v>
      </c>
      <c r="I228" s="321">
        <v>346.31666666666666</v>
      </c>
      <c r="J228" s="321">
        <v>357.93333333333334</v>
      </c>
      <c r="K228" s="320">
        <v>334.7</v>
      </c>
      <c r="L228" s="320">
        <v>316.2</v>
      </c>
      <c r="M228" s="320">
        <v>16.885470000000002</v>
      </c>
      <c r="N228" s="1"/>
      <c r="O228" s="1"/>
    </row>
    <row r="229" spans="1:15" ht="12.75" customHeight="1">
      <c r="A229" s="30">
        <v>219</v>
      </c>
      <c r="B229" s="334" t="s">
        <v>397</v>
      </c>
      <c r="C229" s="320">
        <v>1810.35</v>
      </c>
      <c r="D229" s="321">
        <v>1773.05</v>
      </c>
      <c r="E229" s="321">
        <v>1721.1</v>
      </c>
      <c r="F229" s="321">
        <v>1631.85</v>
      </c>
      <c r="G229" s="321">
        <v>1579.8999999999999</v>
      </c>
      <c r="H229" s="321">
        <v>1862.3</v>
      </c>
      <c r="I229" s="321">
        <v>1914.2500000000002</v>
      </c>
      <c r="J229" s="321">
        <v>2003.5</v>
      </c>
      <c r="K229" s="320">
        <v>1825</v>
      </c>
      <c r="L229" s="320">
        <v>1683.8</v>
      </c>
      <c r="M229" s="320">
        <v>0.88715999999999995</v>
      </c>
      <c r="N229" s="1"/>
      <c r="O229" s="1"/>
    </row>
    <row r="230" spans="1:15" ht="12.75" customHeight="1">
      <c r="A230" s="30">
        <v>220</v>
      </c>
      <c r="B230" s="334" t="s">
        <v>130</v>
      </c>
      <c r="C230" s="320">
        <v>253.85</v>
      </c>
      <c r="D230" s="321">
        <v>253.38333333333333</v>
      </c>
      <c r="E230" s="321">
        <v>248.96666666666664</v>
      </c>
      <c r="F230" s="321">
        <v>244.08333333333331</v>
      </c>
      <c r="G230" s="321">
        <v>239.66666666666663</v>
      </c>
      <c r="H230" s="321">
        <v>258.26666666666665</v>
      </c>
      <c r="I230" s="321">
        <v>262.68333333333334</v>
      </c>
      <c r="J230" s="321">
        <v>267.56666666666666</v>
      </c>
      <c r="K230" s="320">
        <v>257.8</v>
      </c>
      <c r="L230" s="320">
        <v>248.5</v>
      </c>
      <c r="M230" s="320">
        <v>75.199579999999997</v>
      </c>
      <c r="N230" s="1"/>
      <c r="O230" s="1"/>
    </row>
    <row r="231" spans="1:15" ht="12.75" customHeight="1">
      <c r="A231" s="30">
        <v>221</v>
      </c>
      <c r="B231" s="334" t="s">
        <v>402</v>
      </c>
      <c r="C231" s="320">
        <v>225.7</v>
      </c>
      <c r="D231" s="321">
        <v>224.71666666666667</v>
      </c>
      <c r="E231" s="321">
        <v>221.43333333333334</v>
      </c>
      <c r="F231" s="321">
        <v>217.16666666666666</v>
      </c>
      <c r="G231" s="321">
        <v>213.88333333333333</v>
      </c>
      <c r="H231" s="321">
        <v>228.98333333333335</v>
      </c>
      <c r="I231" s="321">
        <v>232.26666666666671</v>
      </c>
      <c r="J231" s="321">
        <v>236.53333333333336</v>
      </c>
      <c r="K231" s="320">
        <v>228</v>
      </c>
      <c r="L231" s="320">
        <v>220.45</v>
      </c>
      <c r="M231" s="320">
        <v>40.528089999999999</v>
      </c>
      <c r="N231" s="1"/>
      <c r="O231" s="1"/>
    </row>
    <row r="232" spans="1:15" ht="12.75" customHeight="1">
      <c r="A232" s="30">
        <v>222</v>
      </c>
      <c r="B232" s="334" t="s">
        <v>264</v>
      </c>
      <c r="C232" s="320">
        <v>4924.5</v>
      </c>
      <c r="D232" s="321">
        <v>4917.833333333333</v>
      </c>
      <c r="E232" s="321">
        <v>4871.8666666666659</v>
      </c>
      <c r="F232" s="321">
        <v>4819.2333333333327</v>
      </c>
      <c r="G232" s="321">
        <v>4773.2666666666655</v>
      </c>
      <c r="H232" s="321">
        <v>4970.4666666666662</v>
      </c>
      <c r="I232" s="321">
        <v>5016.4333333333334</v>
      </c>
      <c r="J232" s="321">
        <v>5069.0666666666666</v>
      </c>
      <c r="K232" s="320">
        <v>4963.8</v>
      </c>
      <c r="L232" s="320">
        <v>4865.2</v>
      </c>
      <c r="M232" s="320">
        <v>0.99556</v>
      </c>
      <c r="N232" s="1"/>
      <c r="O232" s="1"/>
    </row>
    <row r="233" spans="1:15" ht="12.75" customHeight="1">
      <c r="A233" s="30">
        <v>223</v>
      </c>
      <c r="B233" s="334" t="s">
        <v>404</v>
      </c>
      <c r="C233" s="320">
        <v>170.15</v>
      </c>
      <c r="D233" s="321">
        <v>170.15</v>
      </c>
      <c r="E233" s="321">
        <v>168.5</v>
      </c>
      <c r="F233" s="321">
        <v>166.85</v>
      </c>
      <c r="G233" s="321">
        <v>165.2</v>
      </c>
      <c r="H233" s="321">
        <v>171.8</v>
      </c>
      <c r="I233" s="321">
        <v>173.45000000000005</v>
      </c>
      <c r="J233" s="321">
        <v>175.10000000000002</v>
      </c>
      <c r="K233" s="320">
        <v>171.8</v>
      </c>
      <c r="L233" s="320">
        <v>168.5</v>
      </c>
      <c r="M233" s="320">
        <v>19.791709999999998</v>
      </c>
      <c r="N233" s="1"/>
      <c r="O233" s="1"/>
    </row>
    <row r="234" spans="1:15" ht="12.75" customHeight="1">
      <c r="A234" s="30">
        <v>224</v>
      </c>
      <c r="B234" s="334" t="s">
        <v>131</v>
      </c>
      <c r="C234" s="320">
        <v>2000.15</v>
      </c>
      <c r="D234" s="321">
        <v>2007.2166666666665</v>
      </c>
      <c r="E234" s="321">
        <v>1984.9333333333329</v>
      </c>
      <c r="F234" s="321">
        <v>1969.7166666666665</v>
      </c>
      <c r="G234" s="321">
        <v>1947.4333333333329</v>
      </c>
      <c r="H234" s="321">
        <v>2022.4333333333329</v>
      </c>
      <c r="I234" s="321">
        <v>2044.7166666666662</v>
      </c>
      <c r="J234" s="321">
        <v>2059.9333333333329</v>
      </c>
      <c r="K234" s="320">
        <v>2029.5</v>
      </c>
      <c r="L234" s="320">
        <v>1992</v>
      </c>
      <c r="M234" s="320">
        <v>10.07511</v>
      </c>
      <c r="N234" s="1"/>
      <c r="O234" s="1"/>
    </row>
    <row r="235" spans="1:15" ht="12.75" customHeight="1">
      <c r="A235" s="30">
        <v>225</v>
      </c>
      <c r="B235" s="334" t="s">
        <v>834</v>
      </c>
      <c r="C235" s="320">
        <v>1673.65</v>
      </c>
      <c r="D235" s="321">
        <v>1662.8999999999999</v>
      </c>
      <c r="E235" s="321">
        <v>1640.7999999999997</v>
      </c>
      <c r="F235" s="321">
        <v>1607.9499999999998</v>
      </c>
      <c r="G235" s="321">
        <v>1585.8499999999997</v>
      </c>
      <c r="H235" s="321">
        <v>1695.7499999999998</v>
      </c>
      <c r="I235" s="321">
        <v>1717.8499999999997</v>
      </c>
      <c r="J235" s="321">
        <v>1750.6999999999998</v>
      </c>
      <c r="K235" s="320">
        <v>1685</v>
      </c>
      <c r="L235" s="320">
        <v>1630.05</v>
      </c>
      <c r="M235" s="320">
        <v>0.85968999999999995</v>
      </c>
      <c r="N235" s="1"/>
      <c r="O235" s="1"/>
    </row>
    <row r="236" spans="1:15" ht="12.75" customHeight="1">
      <c r="A236" s="30">
        <v>226</v>
      </c>
      <c r="B236" s="334" t="s">
        <v>408</v>
      </c>
      <c r="C236" s="320">
        <v>398.1</v>
      </c>
      <c r="D236" s="321">
        <v>397.25</v>
      </c>
      <c r="E236" s="321">
        <v>391.5</v>
      </c>
      <c r="F236" s="321">
        <v>384.9</v>
      </c>
      <c r="G236" s="321">
        <v>379.15</v>
      </c>
      <c r="H236" s="321">
        <v>403.85</v>
      </c>
      <c r="I236" s="321">
        <v>409.6</v>
      </c>
      <c r="J236" s="321">
        <v>416.20000000000005</v>
      </c>
      <c r="K236" s="320">
        <v>403</v>
      </c>
      <c r="L236" s="320">
        <v>390.65</v>
      </c>
      <c r="M236" s="320">
        <v>1.0414600000000001</v>
      </c>
      <c r="N236" s="1"/>
      <c r="O236" s="1"/>
    </row>
    <row r="237" spans="1:15" ht="12.75" customHeight="1">
      <c r="A237" s="30">
        <v>227</v>
      </c>
      <c r="B237" s="334" t="s">
        <v>132</v>
      </c>
      <c r="C237" s="320">
        <v>985.6</v>
      </c>
      <c r="D237" s="321">
        <v>981.2833333333333</v>
      </c>
      <c r="E237" s="321">
        <v>972.56666666666661</v>
      </c>
      <c r="F237" s="321">
        <v>959.5333333333333</v>
      </c>
      <c r="G237" s="321">
        <v>950.81666666666661</v>
      </c>
      <c r="H237" s="321">
        <v>994.31666666666661</v>
      </c>
      <c r="I237" s="321">
        <v>1003.0333333333333</v>
      </c>
      <c r="J237" s="321">
        <v>1016.0666666666666</v>
      </c>
      <c r="K237" s="320">
        <v>990</v>
      </c>
      <c r="L237" s="320">
        <v>968.25</v>
      </c>
      <c r="M237" s="320">
        <v>26.598780000000001</v>
      </c>
      <c r="N237" s="1"/>
      <c r="O237" s="1"/>
    </row>
    <row r="238" spans="1:15" ht="12.75" customHeight="1">
      <c r="A238" s="30">
        <v>228</v>
      </c>
      <c r="B238" s="334" t="s">
        <v>133</v>
      </c>
      <c r="C238" s="320">
        <v>219.75</v>
      </c>
      <c r="D238" s="321">
        <v>220.63333333333333</v>
      </c>
      <c r="E238" s="321">
        <v>217.86666666666665</v>
      </c>
      <c r="F238" s="321">
        <v>215.98333333333332</v>
      </c>
      <c r="G238" s="321">
        <v>213.21666666666664</v>
      </c>
      <c r="H238" s="321">
        <v>222.51666666666665</v>
      </c>
      <c r="I238" s="321">
        <v>225.2833333333333</v>
      </c>
      <c r="J238" s="321">
        <v>227.16666666666666</v>
      </c>
      <c r="K238" s="320">
        <v>223.4</v>
      </c>
      <c r="L238" s="320">
        <v>218.75</v>
      </c>
      <c r="M238" s="320">
        <v>66.890979999999999</v>
      </c>
      <c r="N238" s="1"/>
      <c r="O238" s="1"/>
    </row>
    <row r="239" spans="1:15" ht="12.75" customHeight="1">
      <c r="A239" s="30">
        <v>229</v>
      </c>
      <c r="B239" s="334" t="s">
        <v>409</v>
      </c>
      <c r="C239" s="320">
        <v>20.149999999999999</v>
      </c>
      <c r="D239" s="321">
        <v>20.233333333333331</v>
      </c>
      <c r="E239" s="321">
        <v>20.016666666666662</v>
      </c>
      <c r="F239" s="321">
        <v>19.883333333333333</v>
      </c>
      <c r="G239" s="321">
        <v>19.666666666666664</v>
      </c>
      <c r="H239" s="321">
        <v>20.36666666666666</v>
      </c>
      <c r="I239" s="321">
        <v>20.583333333333329</v>
      </c>
      <c r="J239" s="321">
        <v>20.716666666666658</v>
      </c>
      <c r="K239" s="320">
        <v>20.45</v>
      </c>
      <c r="L239" s="320">
        <v>20.100000000000001</v>
      </c>
      <c r="M239" s="320">
        <v>30.370740000000001</v>
      </c>
      <c r="N239" s="1"/>
      <c r="O239" s="1"/>
    </row>
    <row r="240" spans="1:15" ht="12.75" customHeight="1">
      <c r="A240" s="30">
        <v>230</v>
      </c>
      <c r="B240" s="334" t="s">
        <v>134</v>
      </c>
      <c r="C240" s="320">
        <v>1814.6</v>
      </c>
      <c r="D240" s="321">
        <v>1820.2</v>
      </c>
      <c r="E240" s="321">
        <v>1802.4</v>
      </c>
      <c r="F240" s="321">
        <v>1790.2</v>
      </c>
      <c r="G240" s="321">
        <v>1772.4</v>
      </c>
      <c r="H240" s="321">
        <v>1832.4</v>
      </c>
      <c r="I240" s="321">
        <v>1850.1999999999998</v>
      </c>
      <c r="J240" s="321">
        <v>1862.4</v>
      </c>
      <c r="K240" s="320">
        <v>1838</v>
      </c>
      <c r="L240" s="320">
        <v>1808</v>
      </c>
      <c r="M240" s="320">
        <v>51.314459999999997</v>
      </c>
      <c r="N240" s="1"/>
      <c r="O240" s="1"/>
    </row>
    <row r="241" spans="1:15" ht="12.75" customHeight="1">
      <c r="A241" s="30">
        <v>231</v>
      </c>
      <c r="B241" s="334" t="s">
        <v>410</v>
      </c>
      <c r="C241" s="320">
        <v>1606.65</v>
      </c>
      <c r="D241" s="321">
        <v>1607.5166666666667</v>
      </c>
      <c r="E241" s="321">
        <v>1580.0333333333333</v>
      </c>
      <c r="F241" s="321">
        <v>1553.4166666666667</v>
      </c>
      <c r="G241" s="321">
        <v>1525.9333333333334</v>
      </c>
      <c r="H241" s="321">
        <v>1634.1333333333332</v>
      </c>
      <c r="I241" s="321">
        <v>1661.6166666666663</v>
      </c>
      <c r="J241" s="321">
        <v>1688.2333333333331</v>
      </c>
      <c r="K241" s="320">
        <v>1635</v>
      </c>
      <c r="L241" s="320">
        <v>1580.9</v>
      </c>
      <c r="M241" s="320">
        <v>0.23705000000000001</v>
      </c>
      <c r="N241" s="1"/>
      <c r="O241" s="1"/>
    </row>
    <row r="242" spans="1:15" ht="12.75" customHeight="1">
      <c r="A242" s="30">
        <v>232</v>
      </c>
      <c r="B242" s="334" t="s">
        <v>411</v>
      </c>
      <c r="C242" s="320">
        <v>504.9</v>
      </c>
      <c r="D242" s="321">
        <v>507</v>
      </c>
      <c r="E242" s="321">
        <v>501</v>
      </c>
      <c r="F242" s="321">
        <v>497.1</v>
      </c>
      <c r="G242" s="321">
        <v>491.1</v>
      </c>
      <c r="H242" s="321">
        <v>510.9</v>
      </c>
      <c r="I242" s="321">
        <v>516.9</v>
      </c>
      <c r="J242" s="321">
        <v>520.79999999999995</v>
      </c>
      <c r="K242" s="320">
        <v>513</v>
      </c>
      <c r="L242" s="320">
        <v>503.1</v>
      </c>
      <c r="M242" s="320">
        <v>5.7120899999999999</v>
      </c>
      <c r="N242" s="1"/>
      <c r="O242" s="1"/>
    </row>
    <row r="243" spans="1:15" ht="12.75" customHeight="1">
      <c r="A243" s="30">
        <v>233</v>
      </c>
      <c r="B243" s="334" t="s">
        <v>412</v>
      </c>
      <c r="C243" s="320">
        <v>957.5</v>
      </c>
      <c r="D243" s="321">
        <v>959.69999999999993</v>
      </c>
      <c r="E243" s="321">
        <v>947.79999999999984</v>
      </c>
      <c r="F243" s="321">
        <v>938.09999999999991</v>
      </c>
      <c r="G243" s="321">
        <v>926.19999999999982</v>
      </c>
      <c r="H243" s="321">
        <v>969.39999999999986</v>
      </c>
      <c r="I243" s="321">
        <v>981.3</v>
      </c>
      <c r="J243" s="321">
        <v>990.99999999999989</v>
      </c>
      <c r="K243" s="320">
        <v>971.6</v>
      </c>
      <c r="L243" s="320">
        <v>950</v>
      </c>
      <c r="M243" s="320">
        <v>4.0808499999999999</v>
      </c>
      <c r="N243" s="1"/>
      <c r="O243" s="1"/>
    </row>
    <row r="244" spans="1:15" ht="12.75" customHeight="1">
      <c r="A244" s="30">
        <v>234</v>
      </c>
      <c r="B244" s="334" t="s">
        <v>406</v>
      </c>
      <c r="C244" s="320">
        <v>19.350000000000001</v>
      </c>
      <c r="D244" s="321">
        <v>19.45</v>
      </c>
      <c r="E244" s="321">
        <v>19.2</v>
      </c>
      <c r="F244" s="321">
        <v>19.05</v>
      </c>
      <c r="G244" s="321">
        <v>18.8</v>
      </c>
      <c r="H244" s="321">
        <v>19.599999999999998</v>
      </c>
      <c r="I244" s="321">
        <v>19.849999999999998</v>
      </c>
      <c r="J244" s="321">
        <v>19.999999999999996</v>
      </c>
      <c r="K244" s="320">
        <v>19.7</v>
      </c>
      <c r="L244" s="320">
        <v>19.3</v>
      </c>
      <c r="M244" s="320">
        <v>24.840319999999998</v>
      </c>
      <c r="N244" s="1"/>
      <c r="O244" s="1"/>
    </row>
    <row r="245" spans="1:15" ht="12.75" customHeight="1">
      <c r="A245" s="30">
        <v>235</v>
      </c>
      <c r="B245" s="334" t="s">
        <v>135</v>
      </c>
      <c r="C245" s="320">
        <v>126.95</v>
      </c>
      <c r="D245" s="321">
        <v>126.16666666666667</v>
      </c>
      <c r="E245" s="321">
        <v>124.83333333333334</v>
      </c>
      <c r="F245" s="321">
        <v>122.71666666666667</v>
      </c>
      <c r="G245" s="321">
        <v>121.38333333333334</v>
      </c>
      <c r="H245" s="321">
        <v>128.28333333333336</v>
      </c>
      <c r="I245" s="321">
        <v>129.61666666666667</v>
      </c>
      <c r="J245" s="321">
        <v>131.73333333333335</v>
      </c>
      <c r="K245" s="320">
        <v>127.5</v>
      </c>
      <c r="L245" s="320">
        <v>124.05</v>
      </c>
      <c r="M245" s="320">
        <v>144.66488000000001</v>
      </c>
      <c r="N245" s="1"/>
      <c r="O245" s="1"/>
    </row>
    <row r="246" spans="1:15" ht="12.75" customHeight="1">
      <c r="A246" s="30">
        <v>236</v>
      </c>
      <c r="B246" s="334" t="s">
        <v>398</v>
      </c>
      <c r="C246" s="320">
        <v>505.6</v>
      </c>
      <c r="D246" s="321">
        <v>512.23333333333323</v>
      </c>
      <c r="E246" s="321">
        <v>489.46666666666647</v>
      </c>
      <c r="F246" s="321">
        <v>473.33333333333326</v>
      </c>
      <c r="G246" s="321">
        <v>450.56666666666649</v>
      </c>
      <c r="H246" s="321">
        <v>528.36666666666645</v>
      </c>
      <c r="I246" s="321">
        <v>551.1333333333331</v>
      </c>
      <c r="J246" s="321">
        <v>567.26666666666642</v>
      </c>
      <c r="K246" s="320">
        <v>535</v>
      </c>
      <c r="L246" s="320">
        <v>496.1</v>
      </c>
      <c r="M246" s="320">
        <v>18.674479999999999</v>
      </c>
      <c r="N246" s="1"/>
      <c r="O246" s="1"/>
    </row>
    <row r="247" spans="1:15" ht="12.75" customHeight="1">
      <c r="A247" s="30">
        <v>237</v>
      </c>
      <c r="B247" s="334" t="s">
        <v>265</v>
      </c>
      <c r="C247" s="320">
        <v>1027.6500000000001</v>
      </c>
      <c r="D247" s="321">
        <v>1021.7000000000002</v>
      </c>
      <c r="E247" s="321">
        <v>1009.0000000000002</v>
      </c>
      <c r="F247" s="321">
        <v>990.35</v>
      </c>
      <c r="G247" s="321">
        <v>977.65000000000009</v>
      </c>
      <c r="H247" s="321">
        <v>1040.3500000000004</v>
      </c>
      <c r="I247" s="321">
        <v>1053.0500000000004</v>
      </c>
      <c r="J247" s="321">
        <v>1071.7000000000005</v>
      </c>
      <c r="K247" s="320">
        <v>1034.4000000000001</v>
      </c>
      <c r="L247" s="320">
        <v>1003.05</v>
      </c>
      <c r="M247" s="320">
        <v>4.4729099999999997</v>
      </c>
      <c r="N247" s="1"/>
      <c r="O247" s="1"/>
    </row>
    <row r="248" spans="1:15" ht="12.75" customHeight="1">
      <c r="A248" s="30">
        <v>238</v>
      </c>
      <c r="B248" s="334" t="s">
        <v>399</v>
      </c>
      <c r="C248" s="320">
        <v>257.8</v>
      </c>
      <c r="D248" s="321">
        <v>259.31666666666666</v>
      </c>
      <c r="E248" s="321">
        <v>253.73333333333335</v>
      </c>
      <c r="F248" s="321">
        <v>249.66666666666669</v>
      </c>
      <c r="G248" s="321">
        <v>244.08333333333337</v>
      </c>
      <c r="H248" s="321">
        <v>263.38333333333333</v>
      </c>
      <c r="I248" s="321">
        <v>268.9666666666667</v>
      </c>
      <c r="J248" s="321">
        <v>273.0333333333333</v>
      </c>
      <c r="K248" s="320">
        <v>264.89999999999998</v>
      </c>
      <c r="L248" s="320">
        <v>255.25</v>
      </c>
      <c r="M248" s="320">
        <v>19.604389999999999</v>
      </c>
      <c r="N248" s="1"/>
      <c r="O248" s="1"/>
    </row>
    <row r="249" spans="1:15" ht="12.75" customHeight="1">
      <c r="A249" s="30">
        <v>239</v>
      </c>
      <c r="B249" s="334" t="s">
        <v>400</v>
      </c>
      <c r="C249" s="320">
        <v>43.45</v>
      </c>
      <c r="D249" s="321">
        <v>43.166666666666664</v>
      </c>
      <c r="E249" s="321">
        <v>42.333333333333329</v>
      </c>
      <c r="F249" s="321">
        <v>41.216666666666661</v>
      </c>
      <c r="G249" s="321">
        <v>40.383333333333326</v>
      </c>
      <c r="H249" s="321">
        <v>44.283333333333331</v>
      </c>
      <c r="I249" s="321">
        <v>45.11666666666666</v>
      </c>
      <c r="J249" s="321">
        <v>46.233333333333334</v>
      </c>
      <c r="K249" s="320">
        <v>44</v>
      </c>
      <c r="L249" s="320">
        <v>42.05</v>
      </c>
      <c r="M249" s="320">
        <v>24.857060000000001</v>
      </c>
      <c r="N249" s="1"/>
      <c r="O249" s="1"/>
    </row>
    <row r="250" spans="1:15" ht="12.75" customHeight="1">
      <c r="A250" s="30">
        <v>240</v>
      </c>
      <c r="B250" s="334" t="s">
        <v>136</v>
      </c>
      <c r="C250" s="320">
        <v>790.35</v>
      </c>
      <c r="D250" s="321">
        <v>793.06666666666661</v>
      </c>
      <c r="E250" s="321">
        <v>786.33333333333326</v>
      </c>
      <c r="F250" s="321">
        <v>782.31666666666661</v>
      </c>
      <c r="G250" s="321">
        <v>775.58333333333326</v>
      </c>
      <c r="H250" s="321">
        <v>797.08333333333326</v>
      </c>
      <c r="I250" s="321">
        <v>803.81666666666661</v>
      </c>
      <c r="J250" s="321">
        <v>807.83333333333326</v>
      </c>
      <c r="K250" s="320">
        <v>799.8</v>
      </c>
      <c r="L250" s="320">
        <v>789.05</v>
      </c>
      <c r="M250" s="320">
        <v>17.159330000000001</v>
      </c>
      <c r="N250" s="1"/>
      <c r="O250" s="1"/>
    </row>
    <row r="251" spans="1:15" ht="12.75" customHeight="1">
      <c r="A251" s="30">
        <v>241</v>
      </c>
      <c r="B251" s="334" t="s">
        <v>827</v>
      </c>
      <c r="C251" s="320">
        <v>22.5</v>
      </c>
      <c r="D251" s="321">
        <v>22.483333333333334</v>
      </c>
      <c r="E251" s="321">
        <v>22.366666666666667</v>
      </c>
      <c r="F251" s="321">
        <v>22.233333333333334</v>
      </c>
      <c r="G251" s="321">
        <v>22.116666666666667</v>
      </c>
      <c r="H251" s="321">
        <v>22.616666666666667</v>
      </c>
      <c r="I251" s="321">
        <v>22.733333333333334</v>
      </c>
      <c r="J251" s="321">
        <v>22.866666666666667</v>
      </c>
      <c r="K251" s="320">
        <v>22.6</v>
      </c>
      <c r="L251" s="320">
        <v>22.35</v>
      </c>
      <c r="M251" s="320">
        <v>58.122430000000001</v>
      </c>
      <c r="N251" s="1"/>
      <c r="O251" s="1"/>
    </row>
    <row r="252" spans="1:15" ht="12.75" customHeight="1">
      <c r="A252" s="30">
        <v>242</v>
      </c>
      <c r="B252" s="334" t="s">
        <v>263</v>
      </c>
      <c r="C252" s="320">
        <v>626.85</v>
      </c>
      <c r="D252" s="321">
        <v>629.18333333333339</v>
      </c>
      <c r="E252" s="321">
        <v>622.41666666666674</v>
      </c>
      <c r="F252" s="321">
        <v>617.98333333333335</v>
      </c>
      <c r="G252" s="321">
        <v>611.2166666666667</v>
      </c>
      <c r="H252" s="321">
        <v>633.61666666666679</v>
      </c>
      <c r="I252" s="321">
        <v>640.38333333333344</v>
      </c>
      <c r="J252" s="321">
        <v>644.81666666666683</v>
      </c>
      <c r="K252" s="320">
        <v>635.95000000000005</v>
      </c>
      <c r="L252" s="320">
        <v>624.75</v>
      </c>
      <c r="M252" s="320">
        <v>7.84457</v>
      </c>
      <c r="N252" s="1"/>
      <c r="O252" s="1"/>
    </row>
    <row r="253" spans="1:15" ht="12.75" customHeight="1">
      <c r="A253" s="30">
        <v>243</v>
      </c>
      <c r="B253" s="334" t="s">
        <v>137</v>
      </c>
      <c r="C253" s="320">
        <v>267.8</v>
      </c>
      <c r="D253" s="321">
        <v>264.2166666666667</v>
      </c>
      <c r="E253" s="321">
        <v>259.58333333333337</v>
      </c>
      <c r="F253" s="321">
        <v>251.36666666666667</v>
      </c>
      <c r="G253" s="321">
        <v>246.73333333333335</v>
      </c>
      <c r="H253" s="321">
        <v>272.43333333333339</v>
      </c>
      <c r="I253" s="321">
        <v>277.06666666666672</v>
      </c>
      <c r="J253" s="321">
        <v>285.28333333333342</v>
      </c>
      <c r="K253" s="320">
        <v>268.85000000000002</v>
      </c>
      <c r="L253" s="320">
        <v>256</v>
      </c>
      <c r="M253" s="320">
        <v>378.26799999999997</v>
      </c>
      <c r="N253" s="1"/>
      <c r="O253" s="1"/>
    </row>
    <row r="254" spans="1:15" ht="12.75" customHeight="1">
      <c r="A254" s="30">
        <v>244</v>
      </c>
      <c r="B254" s="334" t="s">
        <v>401</v>
      </c>
      <c r="C254" s="320">
        <v>104.55</v>
      </c>
      <c r="D254" s="321">
        <v>104.66666666666667</v>
      </c>
      <c r="E254" s="321">
        <v>103.08333333333334</v>
      </c>
      <c r="F254" s="321">
        <v>101.61666666666667</v>
      </c>
      <c r="G254" s="321">
        <v>100.03333333333335</v>
      </c>
      <c r="H254" s="321">
        <v>106.13333333333334</v>
      </c>
      <c r="I254" s="321">
        <v>107.71666666666668</v>
      </c>
      <c r="J254" s="321">
        <v>109.18333333333334</v>
      </c>
      <c r="K254" s="320">
        <v>106.25</v>
      </c>
      <c r="L254" s="320">
        <v>103.2</v>
      </c>
      <c r="M254" s="320">
        <v>2.4666199999999998</v>
      </c>
      <c r="N254" s="1"/>
      <c r="O254" s="1"/>
    </row>
    <row r="255" spans="1:15" ht="12.75" customHeight="1">
      <c r="A255" s="30">
        <v>245</v>
      </c>
      <c r="B255" s="334" t="s">
        <v>419</v>
      </c>
      <c r="C255" s="320">
        <v>107.6</v>
      </c>
      <c r="D255" s="321">
        <v>107.58333333333333</v>
      </c>
      <c r="E255" s="321">
        <v>106.66666666666666</v>
      </c>
      <c r="F255" s="321">
        <v>105.73333333333333</v>
      </c>
      <c r="G255" s="321">
        <v>104.81666666666666</v>
      </c>
      <c r="H255" s="321">
        <v>108.51666666666665</v>
      </c>
      <c r="I255" s="321">
        <v>109.43333333333331</v>
      </c>
      <c r="J255" s="321">
        <v>110.36666666666665</v>
      </c>
      <c r="K255" s="320">
        <v>108.5</v>
      </c>
      <c r="L255" s="320">
        <v>106.65</v>
      </c>
      <c r="M255" s="320">
        <v>6.0745500000000003</v>
      </c>
      <c r="N255" s="1"/>
      <c r="O255" s="1"/>
    </row>
    <row r="256" spans="1:15" ht="12.75" customHeight="1">
      <c r="A256" s="30">
        <v>246</v>
      </c>
      <c r="B256" s="334" t="s">
        <v>413</v>
      </c>
      <c r="C256" s="320">
        <v>1642.35</v>
      </c>
      <c r="D256" s="321">
        <v>1640.3333333333333</v>
      </c>
      <c r="E256" s="321">
        <v>1612.6666666666665</v>
      </c>
      <c r="F256" s="321">
        <v>1582.9833333333333</v>
      </c>
      <c r="G256" s="321">
        <v>1555.3166666666666</v>
      </c>
      <c r="H256" s="321">
        <v>1670.0166666666664</v>
      </c>
      <c r="I256" s="321">
        <v>1697.6833333333329</v>
      </c>
      <c r="J256" s="321">
        <v>1727.3666666666663</v>
      </c>
      <c r="K256" s="320">
        <v>1668</v>
      </c>
      <c r="L256" s="320">
        <v>1610.65</v>
      </c>
      <c r="M256" s="320">
        <v>1.1006499999999999</v>
      </c>
      <c r="N256" s="1"/>
      <c r="O256" s="1"/>
    </row>
    <row r="257" spans="1:15" ht="12.75" customHeight="1">
      <c r="A257" s="30">
        <v>247</v>
      </c>
      <c r="B257" s="334" t="s">
        <v>423</v>
      </c>
      <c r="C257" s="320">
        <v>2253.75</v>
      </c>
      <c r="D257" s="321">
        <v>2242.35</v>
      </c>
      <c r="E257" s="321">
        <v>2213.6999999999998</v>
      </c>
      <c r="F257" s="321">
        <v>2173.65</v>
      </c>
      <c r="G257" s="321">
        <v>2145</v>
      </c>
      <c r="H257" s="321">
        <v>2282.3999999999996</v>
      </c>
      <c r="I257" s="321">
        <v>2311.0500000000002</v>
      </c>
      <c r="J257" s="321">
        <v>2351.0999999999995</v>
      </c>
      <c r="K257" s="320">
        <v>2271</v>
      </c>
      <c r="L257" s="320">
        <v>2202.3000000000002</v>
      </c>
      <c r="M257" s="320">
        <v>0.70028000000000001</v>
      </c>
      <c r="N257" s="1"/>
      <c r="O257" s="1"/>
    </row>
    <row r="258" spans="1:15" ht="12.75" customHeight="1">
      <c r="A258" s="30">
        <v>248</v>
      </c>
      <c r="B258" s="334" t="s">
        <v>420</v>
      </c>
      <c r="C258" s="320">
        <v>96.75</v>
      </c>
      <c r="D258" s="321">
        <v>96.65000000000002</v>
      </c>
      <c r="E258" s="321">
        <v>96.000000000000043</v>
      </c>
      <c r="F258" s="321">
        <v>95.250000000000028</v>
      </c>
      <c r="G258" s="321">
        <v>94.600000000000051</v>
      </c>
      <c r="H258" s="321">
        <v>97.400000000000034</v>
      </c>
      <c r="I258" s="321">
        <v>98.050000000000011</v>
      </c>
      <c r="J258" s="321">
        <v>98.800000000000026</v>
      </c>
      <c r="K258" s="320">
        <v>97.3</v>
      </c>
      <c r="L258" s="320">
        <v>95.9</v>
      </c>
      <c r="M258" s="320">
        <v>7.9996700000000001</v>
      </c>
      <c r="N258" s="1"/>
      <c r="O258" s="1"/>
    </row>
    <row r="259" spans="1:15" ht="12.75" customHeight="1">
      <c r="A259" s="30">
        <v>249</v>
      </c>
      <c r="B259" s="334" t="s">
        <v>138</v>
      </c>
      <c r="C259" s="320">
        <v>562.79999999999995</v>
      </c>
      <c r="D259" s="321">
        <v>560.93333333333328</v>
      </c>
      <c r="E259" s="321">
        <v>552.36666666666656</v>
      </c>
      <c r="F259" s="321">
        <v>541.93333333333328</v>
      </c>
      <c r="G259" s="321">
        <v>533.36666666666656</v>
      </c>
      <c r="H259" s="321">
        <v>571.36666666666656</v>
      </c>
      <c r="I259" s="321">
        <v>579.93333333333339</v>
      </c>
      <c r="J259" s="321">
        <v>590.36666666666656</v>
      </c>
      <c r="K259" s="320">
        <v>569.5</v>
      </c>
      <c r="L259" s="320">
        <v>550.5</v>
      </c>
      <c r="M259" s="320">
        <v>66.452500000000001</v>
      </c>
      <c r="N259" s="1"/>
      <c r="O259" s="1"/>
    </row>
    <row r="260" spans="1:15" ht="12.75" customHeight="1">
      <c r="A260" s="30">
        <v>250</v>
      </c>
      <c r="B260" s="334" t="s">
        <v>414</v>
      </c>
      <c r="C260" s="320">
        <v>2797.9</v>
      </c>
      <c r="D260" s="321">
        <v>2788.1833333333329</v>
      </c>
      <c r="E260" s="321">
        <v>2748.3666666666659</v>
      </c>
      <c r="F260" s="321">
        <v>2698.833333333333</v>
      </c>
      <c r="G260" s="321">
        <v>2659.016666666666</v>
      </c>
      <c r="H260" s="321">
        <v>2837.7166666666658</v>
      </c>
      <c r="I260" s="321">
        <v>2877.5333333333324</v>
      </c>
      <c r="J260" s="321">
        <v>2927.0666666666657</v>
      </c>
      <c r="K260" s="320">
        <v>2828</v>
      </c>
      <c r="L260" s="320">
        <v>2738.65</v>
      </c>
      <c r="M260" s="320">
        <v>1.8064899999999999</v>
      </c>
      <c r="N260" s="1"/>
      <c r="O260" s="1"/>
    </row>
    <row r="261" spans="1:15" ht="12.75" customHeight="1">
      <c r="A261" s="30">
        <v>251</v>
      </c>
      <c r="B261" s="334" t="s">
        <v>415</v>
      </c>
      <c r="C261" s="320">
        <v>460.05</v>
      </c>
      <c r="D261" s="321">
        <v>461.33333333333331</v>
      </c>
      <c r="E261" s="321">
        <v>455.71666666666664</v>
      </c>
      <c r="F261" s="321">
        <v>451.38333333333333</v>
      </c>
      <c r="G261" s="321">
        <v>445.76666666666665</v>
      </c>
      <c r="H261" s="321">
        <v>465.66666666666663</v>
      </c>
      <c r="I261" s="321">
        <v>471.2833333333333</v>
      </c>
      <c r="J261" s="321">
        <v>475.61666666666662</v>
      </c>
      <c r="K261" s="320">
        <v>466.95</v>
      </c>
      <c r="L261" s="320">
        <v>457</v>
      </c>
      <c r="M261" s="320">
        <v>2.9042599999999998</v>
      </c>
      <c r="N261" s="1"/>
      <c r="O261" s="1"/>
    </row>
    <row r="262" spans="1:15" ht="12.75" customHeight="1">
      <c r="A262" s="30">
        <v>252</v>
      </c>
      <c r="B262" s="334" t="s">
        <v>416</v>
      </c>
      <c r="C262" s="320">
        <v>331.45</v>
      </c>
      <c r="D262" s="321">
        <v>335.5</v>
      </c>
      <c r="E262" s="321">
        <v>325.7</v>
      </c>
      <c r="F262" s="321">
        <v>319.95</v>
      </c>
      <c r="G262" s="321">
        <v>310.14999999999998</v>
      </c>
      <c r="H262" s="321">
        <v>341.25</v>
      </c>
      <c r="I262" s="321">
        <v>351.04999999999995</v>
      </c>
      <c r="J262" s="321">
        <v>356.8</v>
      </c>
      <c r="K262" s="320">
        <v>345.3</v>
      </c>
      <c r="L262" s="320">
        <v>329.75</v>
      </c>
      <c r="M262" s="320">
        <v>8.7160299999999999</v>
      </c>
      <c r="N262" s="1"/>
      <c r="O262" s="1"/>
    </row>
    <row r="263" spans="1:15" ht="12.75" customHeight="1">
      <c r="A263" s="30">
        <v>253</v>
      </c>
      <c r="B263" s="334" t="s">
        <v>417</v>
      </c>
      <c r="C263" s="320">
        <v>135.94999999999999</v>
      </c>
      <c r="D263" s="321">
        <v>131.65</v>
      </c>
      <c r="E263" s="321">
        <v>125.30000000000001</v>
      </c>
      <c r="F263" s="321">
        <v>114.65</v>
      </c>
      <c r="G263" s="321">
        <v>108.30000000000001</v>
      </c>
      <c r="H263" s="321">
        <v>142.30000000000001</v>
      </c>
      <c r="I263" s="321">
        <v>148.64999999999998</v>
      </c>
      <c r="J263" s="321">
        <v>159.30000000000001</v>
      </c>
      <c r="K263" s="320">
        <v>138</v>
      </c>
      <c r="L263" s="320">
        <v>121</v>
      </c>
      <c r="M263" s="320">
        <v>73.389150000000001</v>
      </c>
      <c r="N263" s="1"/>
      <c r="O263" s="1"/>
    </row>
    <row r="264" spans="1:15" ht="12.75" customHeight="1">
      <c r="A264" s="30">
        <v>254</v>
      </c>
      <c r="B264" s="334" t="s">
        <v>418</v>
      </c>
      <c r="C264" s="320">
        <v>70.400000000000006</v>
      </c>
      <c r="D264" s="321">
        <v>70.466666666666683</v>
      </c>
      <c r="E264" s="321">
        <v>69.983333333333363</v>
      </c>
      <c r="F264" s="321">
        <v>69.566666666666677</v>
      </c>
      <c r="G264" s="321">
        <v>69.083333333333357</v>
      </c>
      <c r="H264" s="321">
        <v>70.883333333333368</v>
      </c>
      <c r="I264" s="321">
        <v>71.366666666666688</v>
      </c>
      <c r="J264" s="321">
        <v>71.783333333333374</v>
      </c>
      <c r="K264" s="320">
        <v>70.95</v>
      </c>
      <c r="L264" s="320">
        <v>70.05</v>
      </c>
      <c r="M264" s="320">
        <v>6.4708800000000002</v>
      </c>
      <c r="N264" s="1"/>
      <c r="O264" s="1"/>
    </row>
    <row r="265" spans="1:15" ht="12.75" customHeight="1">
      <c r="A265" s="30">
        <v>255</v>
      </c>
      <c r="B265" s="334" t="s">
        <v>422</v>
      </c>
      <c r="C265" s="320">
        <v>203.45</v>
      </c>
      <c r="D265" s="321">
        <v>202.11666666666665</v>
      </c>
      <c r="E265" s="321">
        <v>199.6333333333333</v>
      </c>
      <c r="F265" s="321">
        <v>195.81666666666666</v>
      </c>
      <c r="G265" s="321">
        <v>193.33333333333331</v>
      </c>
      <c r="H265" s="321">
        <v>205.93333333333328</v>
      </c>
      <c r="I265" s="321">
        <v>208.41666666666663</v>
      </c>
      <c r="J265" s="321">
        <v>212.23333333333326</v>
      </c>
      <c r="K265" s="320">
        <v>204.6</v>
      </c>
      <c r="L265" s="320">
        <v>198.3</v>
      </c>
      <c r="M265" s="320">
        <v>7.4394200000000001</v>
      </c>
      <c r="N265" s="1"/>
      <c r="O265" s="1"/>
    </row>
    <row r="266" spans="1:15" ht="12.75" customHeight="1">
      <c r="A266" s="30">
        <v>256</v>
      </c>
      <c r="B266" s="334" t="s">
        <v>421</v>
      </c>
      <c r="C266" s="320">
        <v>389.85</v>
      </c>
      <c r="D266" s="321">
        <v>389.78333333333336</v>
      </c>
      <c r="E266" s="321">
        <v>384.76666666666671</v>
      </c>
      <c r="F266" s="321">
        <v>379.68333333333334</v>
      </c>
      <c r="G266" s="321">
        <v>374.66666666666669</v>
      </c>
      <c r="H266" s="321">
        <v>394.86666666666673</v>
      </c>
      <c r="I266" s="321">
        <v>399.88333333333338</v>
      </c>
      <c r="J266" s="321">
        <v>404.96666666666675</v>
      </c>
      <c r="K266" s="320">
        <v>394.8</v>
      </c>
      <c r="L266" s="320">
        <v>384.7</v>
      </c>
      <c r="M266" s="320">
        <v>1.2729699999999999</v>
      </c>
      <c r="N266" s="1"/>
      <c r="O266" s="1"/>
    </row>
    <row r="267" spans="1:15" ht="12.75" customHeight="1">
      <c r="A267" s="30">
        <v>257</v>
      </c>
      <c r="B267" s="334" t="s">
        <v>266</v>
      </c>
      <c r="C267" s="320">
        <v>342.75</v>
      </c>
      <c r="D267" s="321">
        <v>338.86666666666667</v>
      </c>
      <c r="E267" s="321">
        <v>333.88333333333333</v>
      </c>
      <c r="F267" s="321">
        <v>325.01666666666665</v>
      </c>
      <c r="G267" s="321">
        <v>320.0333333333333</v>
      </c>
      <c r="H267" s="321">
        <v>347.73333333333335</v>
      </c>
      <c r="I267" s="321">
        <v>352.7166666666667</v>
      </c>
      <c r="J267" s="321">
        <v>361.58333333333337</v>
      </c>
      <c r="K267" s="320">
        <v>343.85</v>
      </c>
      <c r="L267" s="320">
        <v>330</v>
      </c>
      <c r="M267" s="320">
        <v>8.7977799999999995</v>
      </c>
      <c r="N267" s="1"/>
      <c r="O267" s="1"/>
    </row>
    <row r="268" spans="1:15" ht="12.75" customHeight="1">
      <c r="A268" s="30">
        <v>258</v>
      </c>
      <c r="B268" s="334" t="s">
        <v>139</v>
      </c>
      <c r="C268" s="320">
        <v>756.6</v>
      </c>
      <c r="D268" s="321">
        <v>749.95000000000016</v>
      </c>
      <c r="E268" s="321">
        <v>737.85000000000036</v>
      </c>
      <c r="F268" s="321">
        <v>719.10000000000025</v>
      </c>
      <c r="G268" s="321">
        <v>707.00000000000045</v>
      </c>
      <c r="H268" s="321">
        <v>768.70000000000027</v>
      </c>
      <c r="I268" s="321">
        <v>780.8</v>
      </c>
      <c r="J268" s="321">
        <v>799.55000000000018</v>
      </c>
      <c r="K268" s="320">
        <v>762.05</v>
      </c>
      <c r="L268" s="320">
        <v>731.2</v>
      </c>
      <c r="M268" s="320">
        <v>81.252529999999993</v>
      </c>
      <c r="N268" s="1"/>
      <c r="O268" s="1"/>
    </row>
    <row r="269" spans="1:15" ht="12.75" customHeight="1">
      <c r="A269" s="30">
        <v>259</v>
      </c>
      <c r="B269" s="334" t="s">
        <v>140</v>
      </c>
      <c r="C269" s="320">
        <v>2791.85</v>
      </c>
      <c r="D269" s="321">
        <v>2795.1</v>
      </c>
      <c r="E269" s="321">
        <v>2765.2999999999997</v>
      </c>
      <c r="F269" s="321">
        <v>2738.75</v>
      </c>
      <c r="G269" s="321">
        <v>2708.95</v>
      </c>
      <c r="H269" s="321">
        <v>2821.6499999999996</v>
      </c>
      <c r="I269" s="321">
        <v>2851.45</v>
      </c>
      <c r="J269" s="321">
        <v>2877.9999999999995</v>
      </c>
      <c r="K269" s="320">
        <v>2824.9</v>
      </c>
      <c r="L269" s="320">
        <v>2768.55</v>
      </c>
      <c r="M269" s="320">
        <v>9.9921900000000008</v>
      </c>
      <c r="N269" s="1"/>
      <c r="O269" s="1"/>
    </row>
    <row r="270" spans="1:15" ht="12.75" customHeight="1">
      <c r="A270" s="30">
        <v>260</v>
      </c>
      <c r="B270" s="334" t="s">
        <v>835</v>
      </c>
      <c r="C270" s="320">
        <v>517.25</v>
      </c>
      <c r="D270" s="321">
        <v>520.08333333333337</v>
      </c>
      <c r="E270" s="321">
        <v>510.16666666666674</v>
      </c>
      <c r="F270" s="321">
        <v>503.08333333333337</v>
      </c>
      <c r="G270" s="321">
        <v>493.16666666666674</v>
      </c>
      <c r="H270" s="321">
        <v>527.16666666666674</v>
      </c>
      <c r="I270" s="321">
        <v>537.08333333333348</v>
      </c>
      <c r="J270" s="321">
        <v>544.16666666666674</v>
      </c>
      <c r="K270" s="320">
        <v>530</v>
      </c>
      <c r="L270" s="320">
        <v>513</v>
      </c>
      <c r="M270" s="320">
        <v>5.0404799999999996</v>
      </c>
      <c r="N270" s="1"/>
      <c r="O270" s="1"/>
    </row>
    <row r="271" spans="1:15" ht="12.75" customHeight="1">
      <c r="A271" s="30">
        <v>261</v>
      </c>
      <c r="B271" s="334" t="s">
        <v>836</v>
      </c>
      <c r="C271" s="320">
        <v>462.75</v>
      </c>
      <c r="D271" s="321">
        <v>464.25</v>
      </c>
      <c r="E271" s="321">
        <v>457.5</v>
      </c>
      <c r="F271" s="321">
        <v>452.25</v>
      </c>
      <c r="G271" s="321">
        <v>445.5</v>
      </c>
      <c r="H271" s="321">
        <v>469.5</v>
      </c>
      <c r="I271" s="321">
        <v>476.25</v>
      </c>
      <c r="J271" s="321">
        <v>481.5</v>
      </c>
      <c r="K271" s="320">
        <v>471</v>
      </c>
      <c r="L271" s="320">
        <v>459</v>
      </c>
      <c r="M271" s="320">
        <v>1.26224</v>
      </c>
      <c r="N271" s="1"/>
      <c r="O271" s="1"/>
    </row>
    <row r="272" spans="1:15" ht="12.75" customHeight="1">
      <c r="A272" s="30">
        <v>262</v>
      </c>
      <c r="B272" s="334" t="s">
        <v>424</v>
      </c>
      <c r="C272" s="320">
        <v>793.3</v>
      </c>
      <c r="D272" s="321">
        <v>796.9666666666667</v>
      </c>
      <c r="E272" s="321">
        <v>786.33333333333337</v>
      </c>
      <c r="F272" s="321">
        <v>779.36666666666667</v>
      </c>
      <c r="G272" s="321">
        <v>768.73333333333335</v>
      </c>
      <c r="H272" s="321">
        <v>803.93333333333339</v>
      </c>
      <c r="I272" s="321">
        <v>814.56666666666661</v>
      </c>
      <c r="J272" s="321">
        <v>821.53333333333342</v>
      </c>
      <c r="K272" s="320">
        <v>807.6</v>
      </c>
      <c r="L272" s="320">
        <v>790</v>
      </c>
      <c r="M272" s="320">
        <v>3.7468900000000001</v>
      </c>
      <c r="N272" s="1"/>
      <c r="O272" s="1"/>
    </row>
    <row r="273" spans="1:15" ht="12.75" customHeight="1">
      <c r="A273" s="30">
        <v>263</v>
      </c>
      <c r="B273" s="334" t="s">
        <v>425</v>
      </c>
      <c r="C273" s="320">
        <v>153.69999999999999</v>
      </c>
      <c r="D273" s="321">
        <v>152.78333333333333</v>
      </c>
      <c r="E273" s="321">
        <v>151.31666666666666</v>
      </c>
      <c r="F273" s="321">
        <v>148.93333333333334</v>
      </c>
      <c r="G273" s="321">
        <v>147.46666666666667</v>
      </c>
      <c r="H273" s="321">
        <v>155.16666666666666</v>
      </c>
      <c r="I273" s="321">
        <v>156.6333333333333</v>
      </c>
      <c r="J273" s="321">
        <v>159.01666666666665</v>
      </c>
      <c r="K273" s="320">
        <v>154.25</v>
      </c>
      <c r="L273" s="320">
        <v>150.4</v>
      </c>
      <c r="M273" s="320">
        <v>2.78193</v>
      </c>
      <c r="N273" s="1"/>
      <c r="O273" s="1"/>
    </row>
    <row r="274" spans="1:15" ht="12.75" customHeight="1">
      <c r="A274" s="30">
        <v>264</v>
      </c>
      <c r="B274" s="334" t="s">
        <v>432</v>
      </c>
      <c r="C274" s="320">
        <v>1039.3</v>
      </c>
      <c r="D274" s="321">
        <v>1040.2666666666667</v>
      </c>
      <c r="E274" s="321">
        <v>1033.5333333333333</v>
      </c>
      <c r="F274" s="321">
        <v>1027.7666666666667</v>
      </c>
      <c r="G274" s="321">
        <v>1021.0333333333333</v>
      </c>
      <c r="H274" s="321">
        <v>1046.0333333333333</v>
      </c>
      <c r="I274" s="321">
        <v>1052.7666666666664</v>
      </c>
      <c r="J274" s="321">
        <v>1058.5333333333333</v>
      </c>
      <c r="K274" s="320">
        <v>1047</v>
      </c>
      <c r="L274" s="320">
        <v>1034.5</v>
      </c>
      <c r="M274" s="320">
        <v>0.45211000000000001</v>
      </c>
      <c r="N274" s="1"/>
      <c r="O274" s="1"/>
    </row>
    <row r="275" spans="1:15" ht="12.75" customHeight="1">
      <c r="A275" s="30">
        <v>265</v>
      </c>
      <c r="B275" s="334" t="s">
        <v>433</v>
      </c>
      <c r="C275" s="320">
        <v>398.3</v>
      </c>
      <c r="D275" s="321">
        <v>397.23333333333335</v>
      </c>
      <c r="E275" s="321">
        <v>393.36666666666667</v>
      </c>
      <c r="F275" s="321">
        <v>388.43333333333334</v>
      </c>
      <c r="G275" s="321">
        <v>384.56666666666666</v>
      </c>
      <c r="H275" s="321">
        <v>402.16666666666669</v>
      </c>
      <c r="I275" s="321">
        <v>406.03333333333336</v>
      </c>
      <c r="J275" s="321">
        <v>410.9666666666667</v>
      </c>
      <c r="K275" s="320">
        <v>401.1</v>
      </c>
      <c r="L275" s="320">
        <v>392.3</v>
      </c>
      <c r="M275" s="320">
        <v>1.0758300000000001</v>
      </c>
      <c r="N275" s="1"/>
      <c r="O275" s="1"/>
    </row>
    <row r="276" spans="1:15" ht="12.75" customHeight="1">
      <c r="A276" s="30">
        <v>266</v>
      </c>
      <c r="B276" s="334" t="s">
        <v>837</v>
      </c>
      <c r="C276" s="320">
        <v>66.2</v>
      </c>
      <c r="D276" s="321">
        <v>66.266666666666666</v>
      </c>
      <c r="E276" s="321">
        <v>65.533333333333331</v>
      </c>
      <c r="F276" s="321">
        <v>64.86666666666666</v>
      </c>
      <c r="G276" s="321">
        <v>64.133333333333326</v>
      </c>
      <c r="H276" s="321">
        <v>66.933333333333337</v>
      </c>
      <c r="I276" s="321">
        <v>67.666666666666657</v>
      </c>
      <c r="J276" s="321">
        <v>68.333333333333343</v>
      </c>
      <c r="K276" s="320">
        <v>67</v>
      </c>
      <c r="L276" s="320">
        <v>65.599999999999994</v>
      </c>
      <c r="M276" s="320">
        <v>8.4871300000000005</v>
      </c>
      <c r="N276" s="1"/>
      <c r="O276" s="1"/>
    </row>
    <row r="277" spans="1:15" ht="12.75" customHeight="1">
      <c r="A277" s="30">
        <v>267</v>
      </c>
      <c r="B277" s="334" t="s">
        <v>434</v>
      </c>
      <c r="C277" s="320">
        <v>464.2</v>
      </c>
      <c r="D277" s="321">
        <v>463.48333333333335</v>
      </c>
      <c r="E277" s="321">
        <v>459.2166666666667</v>
      </c>
      <c r="F277" s="321">
        <v>454.23333333333335</v>
      </c>
      <c r="G277" s="321">
        <v>449.9666666666667</v>
      </c>
      <c r="H277" s="321">
        <v>468.4666666666667</v>
      </c>
      <c r="I277" s="321">
        <v>472.73333333333335</v>
      </c>
      <c r="J277" s="321">
        <v>477.7166666666667</v>
      </c>
      <c r="K277" s="320">
        <v>467.75</v>
      </c>
      <c r="L277" s="320">
        <v>458.5</v>
      </c>
      <c r="M277" s="320">
        <v>1.31409</v>
      </c>
      <c r="N277" s="1"/>
      <c r="O277" s="1"/>
    </row>
    <row r="278" spans="1:15" ht="12.75" customHeight="1">
      <c r="A278" s="30">
        <v>268</v>
      </c>
      <c r="B278" s="334" t="s">
        <v>435</v>
      </c>
      <c r="C278" s="320">
        <v>52.15</v>
      </c>
      <c r="D278" s="321">
        <v>52.383333333333333</v>
      </c>
      <c r="E278" s="321">
        <v>51.366666666666667</v>
      </c>
      <c r="F278" s="321">
        <v>50.583333333333336</v>
      </c>
      <c r="G278" s="321">
        <v>49.56666666666667</v>
      </c>
      <c r="H278" s="321">
        <v>53.166666666666664</v>
      </c>
      <c r="I278" s="321">
        <v>54.18333333333333</v>
      </c>
      <c r="J278" s="321">
        <v>54.966666666666661</v>
      </c>
      <c r="K278" s="320">
        <v>53.4</v>
      </c>
      <c r="L278" s="320">
        <v>51.6</v>
      </c>
      <c r="M278" s="320">
        <v>34.528100000000002</v>
      </c>
      <c r="N278" s="1"/>
      <c r="O278" s="1"/>
    </row>
    <row r="279" spans="1:15" ht="12.75" customHeight="1">
      <c r="A279" s="30">
        <v>269</v>
      </c>
      <c r="B279" s="334" t="s">
        <v>437</v>
      </c>
      <c r="C279" s="320">
        <v>397.85</v>
      </c>
      <c r="D279" s="321">
        <v>398.8</v>
      </c>
      <c r="E279" s="321">
        <v>394.35</v>
      </c>
      <c r="F279" s="321">
        <v>390.85</v>
      </c>
      <c r="G279" s="321">
        <v>386.40000000000003</v>
      </c>
      <c r="H279" s="321">
        <v>402.3</v>
      </c>
      <c r="I279" s="321">
        <v>406.74999999999994</v>
      </c>
      <c r="J279" s="321">
        <v>410.25</v>
      </c>
      <c r="K279" s="320">
        <v>403.25</v>
      </c>
      <c r="L279" s="320">
        <v>395.3</v>
      </c>
      <c r="M279" s="320">
        <v>2.15333</v>
      </c>
      <c r="N279" s="1"/>
      <c r="O279" s="1"/>
    </row>
    <row r="280" spans="1:15" ht="12.75" customHeight="1">
      <c r="A280" s="30">
        <v>270</v>
      </c>
      <c r="B280" s="334" t="s">
        <v>427</v>
      </c>
      <c r="C280" s="320">
        <v>1275.75</v>
      </c>
      <c r="D280" s="321">
        <v>1273.95</v>
      </c>
      <c r="E280" s="321">
        <v>1239.1000000000001</v>
      </c>
      <c r="F280" s="321">
        <v>1202.45</v>
      </c>
      <c r="G280" s="321">
        <v>1167.6000000000001</v>
      </c>
      <c r="H280" s="321">
        <v>1310.6000000000001</v>
      </c>
      <c r="I280" s="321">
        <v>1345.45</v>
      </c>
      <c r="J280" s="321">
        <v>1382.1000000000001</v>
      </c>
      <c r="K280" s="320">
        <v>1308.8</v>
      </c>
      <c r="L280" s="320">
        <v>1237.3</v>
      </c>
      <c r="M280" s="320">
        <v>7.5528000000000004</v>
      </c>
      <c r="N280" s="1"/>
      <c r="O280" s="1"/>
    </row>
    <row r="281" spans="1:15" ht="12.75" customHeight="1">
      <c r="A281" s="30">
        <v>271</v>
      </c>
      <c r="B281" s="334" t="s">
        <v>428</v>
      </c>
      <c r="C281" s="320">
        <v>287.39999999999998</v>
      </c>
      <c r="D281" s="321">
        <v>287.34999999999997</v>
      </c>
      <c r="E281" s="321">
        <v>285.69999999999993</v>
      </c>
      <c r="F281" s="321">
        <v>283.99999999999994</v>
      </c>
      <c r="G281" s="321">
        <v>282.34999999999991</v>
      </c>
      <c r="H281" s="321">
        <v>289.04999999999995</v>
      </c>
      <c r="I281" s="321">
        <v>290.69999999999993</v>
      </c>
      <c r="J281" s="321">
        <v>292.39999999999998</v>
      </c>
      <c r="K281" s="320">
        <v>289</v>
      </c>
      <c r="L281" s="320">
        <v>285.64999999999998</v>
      </c>
      <c r="M281" s="320">
        <v>1.2955099999999999</v>
      </c>
      <c r="N281" s="1"/>
      <c r="O281" s="1"/>
    </row>
    <row r="282" spans="1:15" ht="12.75" customHeight="1">
      <c r="A282" s="30">
        <v>272</v>
      </c>
      <c r="B282" s="334" t="s">
        <v>141</v>
      </c>
      <c r="C282" s="320">
        <v>1784.5</v>
      </c>
      <c r="D282" s="321">
        <v>1776.8666666666668</v>
      </c>
      <c r="E282" s="321">
        <v>1763.7333333333336</v>
      </c>
      <c r="F282" s="321">
        <v>1742.9666666666667</v>
      </c>
      <c r="G282" s="321">
        <v>1729.8333333333335</v>
      </c>
      <c r="H282" s="321">
        <v>1797.6333333333337</v>
      </c>
      <c r="I282" s="321">
        <v>1810.7666666666669</v>
      </c>
      <c r="J282" s="321">
        <v>1831.5333333333338</v>
      </c>
      <c r="K282" s="320">
        <v>1790</v>
      </c>
      <c r="L282" s="320">
        <v>1756.1</v>
      </c>
      <c r="M282" s="320">
        <v>23.81671</v>
      </c>
      <c r="N282" s="1"/>
      <c r="O282" s="1"/>
    </row>
    <row r="283" spans="1:15" ht="12.75" customHeight="1">
      <c r="A283" s="30">
        <v>273</v>
      </c>
      <c r="B283" s="334" t="s">
        <v>429</v>
      </c>
      <c r="C283" s="320">
        <v>615.29999999999995</v>
      </c>
      <c r="D283" s="321">
        <v>611.80000000000007</v>
      </c>
      <c r="E283" s="321">
        <v>606.85000000000014</v>
      </c>
      <c r="F283" s="321">
        <v>598.40000000000009</v>
      </c>
      <c r="G283" s="321">
        <v>593.45000000000016</v>
      </c>
      <c r="H283" s="321">
        <v>620.25000000000011</v>
      </c>
      <c r="I283" s="321">
        <v>625.20000000000016</v>
      </c>
      <c r="J283" s="321">
        <v>633.65000000000009</v>
      </c>
      <c r="K283" s="320">
        <v>616.75</v>
      </c>
      <c r="L283" s="320">
        <v>603.35</v>
      </c>
      <c r="M283" s="320">
        <v>11.68261</v>
      </c>
      <c r="N283" s="1"/>
      <c r="O283" s="1"/>
    </row>
    <row r="284" spans="1:15" ht="12.75" customHeight="1">
      <c r="A284" s="30">
        <v>274</v>
      </c>
      <c r="B284" s="334" t="s">
        <v>426</v>
      </c>
      <c r="C284" s="320">
        <v>672.3</v>
      </c>
      <c r="D284" s="321">
        <v>670.41666666666663</v>
      </c>
      <c r="E284" s="321">
        <v>661.88333333333321</v>
      </c>
      <c r="F284" s="321">
        <v>651.46666666666658</v>
      </c>
      <c r="G284" s="321">
        <v>642.93333333333317</v>
      </c>
      <c r="H284" s="321">
        <v>680.83333333333326</v>
      </c>
      <c r="I284" s="321">
        <v>689.36666666666679</v>
      </c>
      <c r="J284" s="321">
        <v>699.7833333333333</v>
      </c>
      <c r="K284" s="320">
        <v>678.95</v>
      </c>
      <c r="L284" s="320">
        <v>660</v>
      </c>
      <c r="M284" s="320">
        <v>1.5330999999999999</v>
      </c>
      <c r="N284" s="1"/>
      <c r="O284" s="1"/>
    </row>
    <row r="285" spans="1:15" ht="12.75" customHeight="1">
      <c r="A285" s="30">
        <v>275</v>
      </c>
      <c r="B285" s="334" t="s">
        <v>430</v>
      </c>
      <c r="C285" s="320">
        <v>228.4</v>
      </c>
      <c r="D285" s="321">
        <v>229.76666666666665</v>
      </c>
      <c r="E285" s="321">
        <v>224.5333333333333</v>
      </c>
      <c r="F285" s="321">
        <v>220.66666666666666</v>
      </c>
      <c r="G285" s="321">
        <v>215.43333333333331</v>
      </c>
      <c r="H285" s="321">
        <v>233.6333333333333</v>
      </c>
      <c r="I285" s="321">
        <v>238.86666666666665</v>
      </c>
      <c r="J285" s="321">
        <v>242.73333333333329</v>
      </c>
      <c r="K285" s="320">
        <v>235</v>
      </c>
      <c r="L285" s="320">
        <v>225.9</v>
      </c>
      <c r="M285" s="320">
        <v>9.0062899999999999</v>
      </c>
      <c r="N285" s="1"/>
      <c r="O285" s="1"/>
    </row>
    <row r="286" spans="1:15" ht="12.75" customHeight="1">
      <c r="A286" s="30">
        <v>276</v>
      </c>
      <c r="B286" s="334" t="s">
        <v>431</v>
      </c>
      <c r="C286" s="320">
        <v>1322.15</v>
      </c>
      <c r="D286" s="321">
        <v>1322.6833333333334</v>
      </c>
      <c r="E286" s="321">
        <v>1310.4166666666667</v>
      </c>
      <c r="F286" s="321">
        <v>1298.6833333333334</v>
      </c>
      <c r="G286" s="321">
        <v>1286.4166666666667</v>
      </c>
      <c r="H286" s="321">
        <v>1334.4166666666667</v>
      </c>
      <c r="I286" s="321">
        <v>1346.6833333333332</v>
      </c>
      <c r="J286" s="321">
        <v>1358.4166666666667</v>
      </c>
      <c r="K286" s="320">
        <v>1334.95</v>
      </c>
      <c r="L286" s="320">
        <v>1310.95</v>
      </c>
      <c r="M286" s="320">
        <v>9.7420000000000007E-2</v>
      </c>
      <c r="N286" s="1"/>
      <c r="O286" s="1"/>
    </row>
    <row r="287" spans="1:15" ht="12.75" customHeight="1">
      <c r="A287" s="30">
        <v>277</v>
      </c>
      <c r="B287" s="334" t="s">
        <v>436</v>
      </c>
      <c r="C287" s="320">
        <v>604.15</v>
      </c>
      <c r="D287" s="321">
        <v>603.08333333333337</v>
      </c>
      <c r="E287" s="321">
        <v>592.16666666666674</v>
      </c>
      <c r="F287" s="321">
        <v>580.18333333333339</v>
      </c>
      <c r="G287" s="321">
        <v>569.26666666666677</v>
      </c>
      <c r="H287" s="321">
        <v>615.06666666666672</v>
      </c>
      <c r="I287" s="321">
        <v>625.98333333333346</v>
      </c>
      <c r="J287" s="321">
        <v>637.9666666666667</v>
      </c>
      <c r="K287" s="320">
        <v>614</v>
      </c>
      <c r="L287" s="320">
        <v>591.1</v>
      </c>
      <c r="M287" s="320">
        <v>2.6158399999999999</v>
      </c>
      <c r="N287" s="1"/>
      <c r="O287" s="1"/>
    </row>
    <row r="288" spans="1:15" ht="12.75" customHeight="1">
      <c r="A288" s="30">
        <v>278</v>
      </c>
      <c r="B288" s="334" t="s">
        <v>142</v>
      </c>
      <c r="C288" s="320">
        <v>85.1</v>
      </c>
      <c r="D288" s="321">
        <v>85.55</v>
      </c>
      <c r="E288" s="321">
        <v>84.399999999999991</v>
      </c>
      <c r="F288" s="321">
        <v>83.699999999999989</v>
      </c>
      <c r="G288" s="321">
        <v>82.549999999999983</v>
      </c>
      <c r="H288" s="321">
        <v>86.25</v>
      </c>
      <c r="I288" s="321">
        <v>87.4</v>
      </c>
      <c r="J288" s="321">
        <v>88.100000000000009</v>
      </c>
      <c r="K288" s="320">
        <v>86.7</v>
      </c>
      <c r="L288" s="320">
        <v>84.85</v>
      </c>
      <c r="M288" s="320">
        <v>59.286740000000002</v>
      </c>
      <c r="N288" s="1"/>
      <c r="O288" s="1"/>
    </row>
    <row r="289" spans="1:15" ht="12.75" customHeight="1">
      <c r="A289" s="30">
        <v>279</v>
      </c>
      <c r="B289" s="334" t="s">
        <v>143</v>
      </c>
      <c r="C289" s="320">
        <v>2803.75</v>
      </c>
      <c r="D289" s="321">
        <v>2819.9333333333329</v>
      </c>
      <c r="E289" s="321">
        <v>2761.3166666666657</v>
      </c>
      <c r="F289" s="321">
        <v>2718.8833333333328</v>
      </c>
      <c r="G289" s="321">
        <v>2660.2666666666655</v>
      </c>
      <c r="H289" s="321">
        <v>2862.3666666666659</v>
      </c>
      <c r="I289" s="321">
        <v>2920.9833333333336</v>
      </c>
      <c r="J289" s="321">
        <v>2963.4166666666661</v>
      </c>
      <c r="K289" s="320">
        <v>2878.55</v>
      </c>
      <c r="L289" s="320">
        <v>2777.5</v>
      </c>
      <c r="M289" s="320">
        <v>2.7250200000000002</v>
      </c>
      <c r="N289" s="1"/>
      <c r="O289" s="1"/>
    </row>
    <row r="290" spans="1:15" ht="12.75" customHeight="1">
      <c r="A290" s="30">
        <v>280</v>
      </c>
      <c r="B290" s="334" t="s">
        <v>438</v>
      </c>
      <c r="C290" s="320">
        <v>381.25</v>
      </c>
      <c r="D290" s="321">
        <v>379.56666666666666</v>
      </c>
      <c r="E290" s="321">
        <v>375.13333333333333</v>
      </c>
      <c r="F290" s="321">
        <v>369.01666666666665</v>
      </c>
      <c r="G290" s="321">
        <v>364.58333333333331</v>
      </c>
      <c r="H290" s="321">
        <v>385.68333333333334</v>
      </c>
      <c r="I290" s="321">
        <v>390.11666666666662</v>
      </c>
      <c r="J290" s="321">
        <v>396.23333333333335</v>
      </c>
      <c r="K290" s="320">
        <v>384</v>
      </c>
      <c r="L290" s="320">
        <v>373.45</v>
      </c>
      <c r="M290" s="320">
        <v>1.99349</v>
      </c>
      <c r="N290" s="1"/>
      <c r="O290" s="1"/>
    </row>
    <row r="291" spans="1:15" ht="12.75" customHeight="1">
      <c r="A291" s="30">
        <v>281</v>
      </c>
      <c r="B291" s="334" t="s">
        <v>267</v>
      </c>
      <c r="C291" s="320">
        <v>605.1</v>
      </c>
      <c r="D291" s="321">
        <v>603.0333333333333</v>
      </c>
      <c r="E291" s="321">
        <v>597.06666666666661</v>
      </c>
      <c r="F291" s="321">
        <v>589.0333333333333</v>
      </c>
      <c r="G291" s="321">
        <v>583.06666666666661</v>
      </c>
      <c r="H291" s="321">
        <v>611.06666666666661</v>
      </c>
      <c r="I291" s="321">
        <v>617.0333333333333</v>
      </c>
      <c r="J291" s="321">
        <v>625.06666666666661</v>
      </c>
      <c r="K291" s="320">
        <v>609</v>
      </c>
      <c r="L291" s="320">
        <v>595</v>
      </c>
      <c r="M291" s="320">
        <v>10.699590000000001</v>
      </c>
      <c r="N291" s="1"/>
      <c r="O291" s="1"/>
    </row>
    <row r="292" spans="1:15" ht="12.75" customHeight="1">
      <c r="A292" s="30">
        <v>282</v>
      </c>
      <c r="B292" s="334" t="s">
        <v>439</v>
      </c>
      <c r="C292" s="320">
        <v>9794.5499999999993</v>
      </c>
      <c r="D292" s="321">
        <v>9847.15</v>
      </c>
      <c r="E292" s="321">
        <v>9697.2999999999993</v>
      </c>
      <c r="F292" s="321">
        <v>9600.0499999999993</v>
      </c>
      <c r="G292" s="321">
        <v>9450.1999999999989</v>
      </c>
      <c r="H292" s="321">
        <v>9944.4</v>
      </c>
      <c r="I292" s="321">
        <v>10094.250000000002</v>
      </c>
      <c r="J292" s="321">
        <v>10191.5</v>
      </c>
      <c r="K292" s="320">
        <v>9997</v>
      </c>
      <c r="L292" s="320">
        <v>9749.9</v>
      </c>
      <c r="M292" s="320">
        <v>9.0880000000000002E-2</v>
      </c>
      <c r="N292" s="1"/>
      <c r="O292" s="1"/>
    </row>
    <row r="293" spans="1:15" ht="12.75" customHeight="1">
      <c r="A293" s="30">
        <v>283</v>
      </c>
      <c r="B293" s="334" t="s">
        <v>440</v>
      </c>
      <c r="C293" s="320">
        <v>66.7</v>
      </c>
      <c r="D293" s="321">
        <v>67.05</v>
      </c>
      <c r="E293" s="321">
        <v>65.649999999999991</v>
      </c>
      <c r="F293" s="321">
        <v>64.599999999999994</v>
      </c>
      <c r="G293" s="321">
        <v>63.199999999999989</v>
      </c>
      <c r="H293" s="321">
        <v>68.099999999999994</v>
      </c>
      <c r="I293" s="321">
        <v>69.5</v>
      </c>
      <c r="J293" s="321">
        <v>70.55</v>
      </c>
      <c r="K293" s="320">
        <v>68.45</v>
      </c>
      <c r="L293" s="320">
        <v>66</v>
      </c>
      <c r="M293" s="320">
        <v>79.504300000000001</v>
      </c>
      <c r="N293" s="1"/>
      <c r="O293" s="1"/>
    </row>
    <row r="294" spans="1:15" ht="12.75" customHeight="1">
      <c r="A294" s="30">
        <v>284</v>
      </c>
      <c r="B294" s="334" t="s">
        <v>144</v>
      </c>
      <c r="C294" s="320">
        <v>391.2</v>
      </c>
      <c r="D294" s="321">
        <v>392.08333333333331</v>
      </c>
      <c r="E294" s="321">
        <v>387.51666666666665</v>
      </c>
      <c r="F294" s="321">
        <v>383.83333333333331</v>
      </c>
      <c r="G294" s="321">
        <v>379.26666666666665</v>
      </c>
      <c r="H294" s="321">
        <v>395.76666666666665</v>
      </c>
      <c r="I294" s="321">
        <v>400.33333333333337</v>
      </c>
      <c r="J294" s="321">
        <v>404.01666666666665</v>
      </c>
      <c r="K294" s="320">
        <v>396.65</v>
      </c>
      <c r="L294" s="320">
        <v>388.4</v>
      </c>
      <c r="M294" s="320">
        <v>53.646419999999999</v>
      </c>
      <c r="N294" s="1"/>
      <c r="O294" s="1"/>
    </row>
    <row r="295" spans="1:15" ht="12.75" customHeight="1">
      <c r="A295" s="30">
        <v>285</v>
      </c>
      <c r="B295" s="334" t="s">
        <v>441</v>
      </c>
      <c r="C295" s="320">
        <v>3938.8</v>
      </c>
      <c r="D295" s="321">
        <v>3954.6666666666665</v>
      </c>
      <c r="E295" s="321">
        <v>3724.333333333333</v>
      </c>
      <c r="F295" s="321">
        <v>3509.8666666666663</v>
      </c>
      <c r="G295" s="321">
        <v>3279.5333333333328</v>
      </c>
      <c r="H295" s="321">
        <v>4169.1333333333332</v>
      </c>
      <c r="I295" s="321">
        <v>4399.4666666666662</v>
      </c>
      <c r="J295" s="321">
        <v>4613.9333333333334</v>
      </c>
      <c r="K295" s="320">
        <v>4185</v>
      </c>
      <c r="L295" s="320">
        <v>3740.2</v>
      </c>
      <c r="M295" s="320">
        <v>6.2943699999999998</v>
      </c>
      <c r="N295" s="1"/>
      <c r="O295" s="1"/>
    </row>
    <row r="296" spans="1:15" ht="12.75" customHeight="1">
      <c r="A296" s="30">
        <v>286</v>
      </c>
      <c r="B296" s="334" t="s">
        <v>838</v>
      </c>
      <c r="C296" s="320">
        <v>1168.9000000000001</v>
      </c>
      <c r="D296" s="321">
        <v>1173.2666666666667</v>
      </c>
      <c r="E296" s="321">
        <v>1157.5333333333333</v>
      </c>
      <c r="F296" s="321">
        <v>1146.1666666666667</v>
      </c>
      <c r="G296" s="321">
        <v>1130.4333333333334</v>
      </c>
      <c r="H296" s="321">
        <v>1184.6333333333332</v>
      </c>
      <c r="I296" s="321">
        <v>1200.3666666666663</v>
      </c>
      <c r="J296" s="321">
        <v>1211.7333333333331</v>
      </c>
      <c r="K296" s="320">
        <v>1189</v>
      </c>
      <c r="L296" s="320">
        <v>1161.9000000000001</v>
      </c>
      <c r="M296" s="320">
        <v>1.76231</v>
      </c>
      <c r="N296" s="1"/>
      <c r="O296" s="1"/>
    </row>
    <row r="297" spans="1:15" ht="12.75" customHeight="1">
      <c r="A297" s="30">
        <v>287</v>
      </c>
      <c r="B297" s="334" t="s">
        <v>145</v>
      </c>
      <c r="C297" s="320">
        <v>1830.75</v>
      </c>
      <c r="D297" s="321">
        <v>1829.2333333333333</v>
      </c>
      <c r="E297" s="321">
        <v>1819.5666666666666</v>
      </c>
      <c r="F297" s="321">
        <v>1808.3833333333332</v>
      </c>
      <c r="G297" s="321">
        <v>1798.7166666666665</v>
      </c>
      <c r="H297" s="321">
        <v>1840.4166666666667</v>
      </c>
      <c r="I297" s="321">
        <v>1850.0833333333333</v>
      </c>
      <c r="J297" s="321">
        <v>1861.2666666666669</v>
      </c>
      <c r="K297" s="320">
        <v>1838.9</v>
      </c>
      <c r="L297" s="320">
        <v>1818.05</v>
      </c>
      <c r="M297" s="320">
        <v>19.03321</v>
      </c>
      <c r="N297" s="1"/>
      <c r="O297" s="1"/>
    </row>
    <row r="298" spans="1:15" ht="12.75" customHeight="1">
      <c r="A298" s="30">
        <v>288</v>
      </c>
      <c r="B298" s="334" t="s">
        <v>146</v>
      </c>
      <c r="C298" s="320">
        <v>6153.2</v>
      </c>
      <c r="D298" s="321">
        <v>6166.9833333333336</v>
      </c>
      <c r="E298" s="321">
        <v>6077.2166666666672</v>
      </c>
      <c r="F298" s="321">
        <v>6001.2333333333336</v>
      </c>
      <c r="G298" s="321">
        <v>5911.4666666666672</v>
      </c>
      <c r="H298" s="321">
        <v>6242.9666666666672</v>
      </c>
      <c r="I298" s="321">
        <v>6332.7333333333336</v>
      </c>
      <c r="J298" s="321">
        <v>6408.7166666666672</v>
      </c>
      <c r="K298" s="320">
        <v>6256.75</v>
      </c>
      <c r="L298" s="320">
        <v>6091</v>
      </c>
      <c r="M298" s="320">
        <v>2.8100900000000002</v>
      </c>
      <c r="N298" s="1"/>
      <c r="O298" s="1"/>
    </row>
    <row r="299" spans="1:15" ht="12.75" customHeight="1">
      <c r="A299" s="30">
        <v>289</v>
      </c>
      <c r="B299" s="334" t="s">
        <v>147</v>
      </c>
      <c r="C299" s="320">
        <v>4993</v>
      </c>
      <c r="D299" s="321">
        <v>4967.3833333333332</v>
      </c>
      <c r="E299" s="321">
        <v>4901.1166666666668</v>
      </c>
      <c r="F299" s="321">
        <v>4809.2333333333336</v>
      </c>
      <c r="G299" s="321">
        <v>4742.9666666666672</v>
      </c>
      <c r="H299" s="321">
        <v>5059.2666666666664</v>
      </c>
      <c r="I299" s="321">
        <v>5125.5333333333328</v>
      </c>
      <c r="J299" s="321">
        <v>5217.4166666666661</v>
      </c>
      <c r="K299" s="320">
        <v>5033.6499999999996</v>
      </c>
      <c r="L299" s="320">
        <v>4875.5</v>
      </c>
      <c r="M299" s="320">
        <v>2.64689</v>
      </c>
      <c r="N299" s="1"/>
      <c r="O299" s="1"/>
    </row>
    <row r="300" spans="1:15" ht="12.75" customHeight="1">
      <c r="A300" s="30">
        <v>290</v>
      </c>
      <c r="B300" s="334" t="s">
        <v>148</v>
      </c>
      <c r="C300" s="320">
        <v>782.05</v>
      </c>
      <c r="D300" s="321">
        <v>784.0333333333333</v>
      </c>
      <c r="E300" s="321">
        <v>776.26666666666665</v>
      </c>
      <c r="F300" s="321">
        <v>770.48333333333335</v>
      </c>
      <c r="G300" s="321">
        <v>762.7166666666667</v>
      </c>
      <c r="H300" s="321">
        <v>789.81666666666661</v>
      </c>
      <c r="I300" s="321">
        <v>797.58333333333326</v>
      </c>
      <c r="J300" s="321">
        <v>803.36666666666656</v>
      </c>
      <c r="K300" s="320">
        <v>791.8</v>
      </c>
      <c r="L300" s="320">
        <v>778.25</v>
      </c>
      <c r="M300" s="320">
        <v>7.9035399999999996</v>
      </c>
      <c r="N300" s="1"/>
      <c r="O300" s="1"/>
    </row>
    <row r="301" spans="1:15" ht="12.75" customHeight="1">
      <c r="A301" s="30">
        <v>291</v>
      </c>
      <c r="B301" s="334" t="s">
        <v>442</v>
      </c>
      <c r="C301" s="320">
        <v>2413.0500000000002</v>
      </c>
      <c r="D301" s="321">
        <v>2420</v>
      </c>
      <c r="E301" s="321">
        <v>2393</v>
      </c>
      <c r="F301" s="321">
        <v>2372.9499999999998</v>
      </c>
      <c r="G301" s="321">
        <v>2345.9499999999998</v>
      </c>
      <c r="H301" s="321">
        <v>2440.0500000000002</v>
      </c>
      <c r="I301" s="321">
        <v>2467.0500000000002</v>
      </c>
      <c r="J301" s="321">
        <v>2487.1000000000004</v>
      </c>
      <c r="K301" s="320">
        <v>2447</v>
      </c>
      <c r="L301" s="320">
        <v>2399.9499999999998</v>
      </c>
      <c r="M301" s="320">
        <v>0.50183</v>
      </c>
      <c r="N301" s="1"/>
      <c r="O301" s="1"/>
    </row>
    <row r="302" spans="1:15" ht="12.75" customHeight="1">
      <c r="A302" s="30">
        <v>292</v>
      </c>
      <c r="B302" s="334" t="s">
        <v>839</v>
      </c>
      <c r="C302" s="320">
        <v>470.2</v>
      </c>
      <c r="D302" s="321">
        <v>473.40000000000003</v>
      </c>
      <c r="E302" s="321">
        <v>463.80000000000007</v>
      </c>
      <c r="F302" s="321">
        <v>457.40000000000003</v>
      </c>
      <c r="G302" s="321">
        <v>447.80000000000007</v>
      </c>
      <c r="H302" s="321">
        <v>479.80000000000007</v>
      </c>
      <c r="I302" s="321">
        <v>489.40000000000009</v>
      </c>
      <c r="J302" s="321">
        <v>495.80000000000007</v>
      </c>
      <c r="K302" s="320">
        <v>483</v>
      </c>
      <c r="L302" s="320">
        <v>467</v>
      </c>
      <c r="M302" s="320">
        <v>16.356359999999999</v>
      </c>
      <c r="N302" s="1"/>
      <c r="O302" s="1"/>
    </row>
    <row r="303" spans="1:15" ht="12.75" customHeight="1">
      <c r="A303" s="30">
        <v>293</v>
      </c>
      <c r="B303" s="334" t="s">
        <v>149</v>
      </c>
      <c r="C303" s="320">
        <v>857.4</v>
      </c>
      <c r="D303" s="321">
        <v>848.36666666666667</v>
      </c>
      <c r="E303" s="321">
        <v>836.08333333333337</v>
      </c>
      <c r="F303" s="321">
        <v>814.76666666666665</v>
      </c>
      <c r="G303" s="321">
        <v>802.48333333333335</v>
      </c>
      <c r="H303" s="321">
        <v>869.68333333333339</v>
      </c>
      <c r="I303" s="321">
        <v>881.9666666666667</v>
      </c>
      <c r="J303" s="321">
        <v>903.28333333333342</v>
      </c>
      <c r="K303" s="320">
        <v>860.65</v>
      </c>
      <c r="L303" s="320">
        <v>827.05</v>
      </c>
      <c r="M303" s="320">
        <v>41.455219999999997</v>
      </c>
      <c r="N303" s="1"/>
      <c r="O303" s="1"/>
    </row>
    <row r="304" spans="1:15" ht="12.75" customHeight="1">
      <c r="A304" s="30">
        <v>294</v>
      </c>
      <c r="B304" s="334" t="s">
        <v>150</v>
      </c>
      <c r="C304" s="320">
        <v>175.05</v>
      </c>
      <c r="D304" s="321">
        <v>173.5</v>
      </c>
      <c r="E304" s="321">
        <v>171.55</v>
      </c>
      <c r="F304" s="321">
        <v>168.05</v>
      </c>
      <c r="G304" s="321">
        <v>166.10000000000002</v>
      </c>
      <c r="H304" s="321">
        <v>177</v>
      </c>
      <c r="I304" s="321">
        <v>178.95</v>
      </c>
      <c r="J304" s="321">
        <v>182.45</v>
      </c>
      <c r="K304" s="320">
        <v>175.45</v>
      </c>
      <c r="L304" s="320">
        <v>170</v>
      </c>
      <c r="M304" s="320">
        <v>100.23264</v>
      </c>
      <c r="N304" s="1"/>
      <c r="O304" s="1"/>
    </row>
    <row r="305" spans="1:15" ht="12.75" customHeight="1">
      <c r="A305" s="30">
        <v>295</v>
      </c>
      <c r="B305" s="334" t="s">
        <v>316</v>
      </c>
      <c r="C305" s="320">
        <v>18.8</v>
      </c>
      <c r="D305" s="321">
        <v>18.883333333333333</v>
      </c>
      <c r="E305" s="321">
        <v>18.566666666666666</v>
      </c>
      <c r="F305" s="321">
        <v>18.333333333333332</v>
      </c>
      <c r="G305" s="321">
        <v>18.016666666666666</v>
      </c>
      <c r="H305" s="321">
        <v>19.116666666666667</v>
      </c>
      <c r="I305" s="321">
        <v>19.43333333333333</v>
      </c>
      <c r="J305" s="321">
        <v>19.666666666666668</v>
      </c>
      <c r="K305" s="320">
        <v>19.2</v>
      </c>
      <c r="L305" s="320">
        <v>18.649999999999999</v>
      </c>
      <c r="M305" s="320">
        <v>42.531230000000001</v>
      </c>
      <c r="N305" s="1"/>
      <c r="O305" s="1"/>
    </row>
    <row r="306" spans="1:15" ht="12.75" customHeight="1">
      <c r="A306" s="30">
        <v>296</v>
      </c>
      <c r="B306" s="334" t="s">
        <v>445</v>
      </c>
      <c r="C306" s="320">
        <v>202.75</v>
      </c>
      <c r="D306" s="321">
        <v>200.71666666666667</v>
      </c>
      <c r="E306" s="321">
        <v>196.53333333333333</v>
      </c>
      <c r="F306" s="321">
        <v>190.31666666666666</v>
      </c>
      <c r="G306" s="321">
        <v>186.13333333333333</v>
      </c>
      <c r="H306" s="321">
        <v>206.93333333333334</v>
      </c>
      <c r="I306" s="321">
        <v>211.11666666666667</v>
      </c>
      <c r="J306" s="321">
        <v>217.33333333333334</v>
      </c>
      <c r="K306" s="320">
        <v>204.9</v>
      </c>
      <c r="L306" s="320">
        <v>194.5</v>
      </c>
      <c r="M306" s="320">
        <v>5.4798799999999996</v>
      </c>
      <c r="N306" s="1"/>
      <c r="O306" s="1"/>
    </row>
    <row r="307" spans="1:15" ht="12.75" customHeight="1">
      <c r="A307" s="30">
        <v>297</v>
      </c>
      <c r="B307" s="334" t="s">
        <v>447</v>
      </c>
      <c r="C307" s="320">
        <v>518.45000000000005</v>
      </c>
      <c r="D307" s="321">
        <v>520.16666666666663</v>
      </c>
      <c r="E307" s="321">
        <v>514.2833333333333</v>
      </c>
      <c r="F307" s="321">
        <v>510.11666666666667</v>
      </c>
      <c r="G307" s="321">
        <v>504.23333333333335</v>
      </c>
      <c r="H307" s="321">
        <v>524.33333333333326</v>
      </c>
      <c r="I307" s="321">
        <v>530.2166666666667</v>
      </c>
      <c r="J307" s="321">
        <v>534.38333333333321</v>
      </c>
      <c r="K307" s="320">
        <v>526.04999999999995</v>
      </c>
      <c r="L307" s="320">
        <v>516</v>
      </c>
      <c r="M307" s="320">
        <v>0.39602999999999999</v>
      </c>
      <c r="N307" s="1"/>
      <c r="O307" s="1"/>
    </row>
    <row r="308" spans="1:15" ht="12.75" customHeight="1">
      <c r="A308" s="30">
        <v>298</v>
      </c>
      <c r="B308" s="334" t="s">
        <v>151</v>
      </c>
      <c r="C308" s="320">
        <v>122.6</v>
      </c>
      <c r="D308" s="321">
        <v>122.81666666666666</v>
      </c>
      <c r="E308" s="321">
        <v>120.63333333333333</v>
      </c>
      <c r="F308" s="321">
        <v>118.66666666666666</v>
      </c>
      <c r="G308" s="321">
        <v>116.48333333333332</v>
      </c>
      <c r="H308" s="321">
        <v>124.78333333333333</v>
      </c>
      <c r="I308" s="321">
        <v>126.96666666666667</v>
      </c>
      <c r="J308" s="321">
        <v>128.93333333333334</v>
      </c>
      <c r="K308" s="320">
        <v>125</v>
      </c>
      <c r="L308" s="320">
        <v>120.85</v>
      </c>
      <c r="M308" s="320">
        <v>77.140990000000002</v>
      </c>
      <c r="N308" s="1"/>
      <c r="O308" s="1"/>
    </row>
    <row r="309" spans="1:15" ht="12.75" customHeight="1">
      <c r="A309" s="30">
        <v>299</v>
      </c>
      <c r="B309" s="334" t="s">
        <v>152</v>
      </c>
      <c r="C309" s="320">
        <v>517.79999999999995</v>
      </c>
      <c r="D309" s="321">
        <v>516.26666666666665</v>
      </c>
      <c r="E309" s="321">
        <v>512.5333333333333</v>
      </c>
      <c r="F309" s="321">
        <v>507.26666666666665</v>
      </c>
      <c r="G309" s="321">
        <v>503.5333333333333</v>
      </c>
      <c r="H309" s="321">
        <v>521.5333333333333</v>
      </c>
      <c r="I309" s="321">
        <v>525.26666666666665</v>
      </c>
      <c r="J309" s="321">
        <v>530.5333333333333</v>
      </c>
      <c r="K309" s="320">
        <v>520</v>
      </c>
      <c r="L309" s="320">
        <v>511</v>
      </c>
      <c r="M309" s="320">
        <v>42.30498</v>
      </c>
      <c r="N309" s="1"/>
      <c r="O309" s="1"/>
    </row>
    <row r="310" spans="1:15" ht="12.75" customHeight="1">
      <c r="A310" s="30">
        <v>300</v>
      </c>
      <c r="B310" s="334" t="s">
        <v>153</v>
      </c>
      <c r="C310" s="320">
        <v>7557.95</v>
      </c>
      <c r="D310" s="321">
        <v>7601.2833333333328</v>
      </c>
      <c r="E310" s="321">
        <v>7472.0666666666657</v>
      </c>
      <c r="F310" s="321">
        <v>7386.1833333333325</v>
      </c>
      <c r="G310" s="321">
        <v>7256.9666666666653</v>
      </c>
      <c r="H310" s="321">
        <v>7687.1666666666661</v>
      </c>
      <c r="I310" s="321">
        <v>7816.3833333333332</v>
      </c>
      <c r="J310" s="321">
        <v>7902.2666666666664</v>
      </c>
      <c r="K310" s="320">
        <v>7730.5</v>
      </c>
      <c r="L310" s="320">
        <v>7515.4</v>
      </c>
      <c r="M310" s="320">
        <v>8.4984599999999997</v>
      </c>
      <c r="N310" s="1"/>
      <c r="O310" s="1"/>
    </row>
    <row r="311" spans="1:15" ht="12.75" customHeight="1">
      <c r="A311" s="30">
        <v>301</v>
      </c>
      <c r="B311" s="334" t="s">
        <v>840</v>
      </c>
      <c r="C311" s="320">
        <v>3185.05</v>
      </c>
      <c r="D311" s="321">
        <v>3197.9333333333329</v>
      </c>
      <c r="E311" s="321">
        <v>3157.8666666666659</v>
      </c>
      <c r="F311" s="321">
        <v>3130.6833333333329</v>
      </c>
      <c r="G311" s="321">
        <v>3090.6166666666659</v>
      </c>
      <c r="H311" s="321">
        <v>3225.1166666666659</v>
      </c>
      <c r="I311" s="321">
        <v>3265.1833333333325</v>
      </c>
      <c r="J311" s="321">
        <v>3292.3666666666659</v>
      </c>
      <c r="K311" s="320">
        <v>3238</v>
      </c>
      <c r="L311" s="320">
        <v>3170.75</v>
      </c>
      <c r="M311" s="320">
        <v>0.41147</v>
      </c>
      <c r="N311" s="1"/>
      <c r="O311" s="1"/>
    </row>
    <row r="312" spans="1:15" ht="12.75" customHeight="1">
      <c r="A312" s="30">
        <v>302</v>
      </c>
      <c r="B312" s="334" t="s">
        <v>449</v>
      </c>
      <c r="C312" s="320">
        <v>361.1</v>
      </c>
      <c r="D312" s="321">
        <v>360.34999999999997</v>
      </c>
      <c r="E312" s="321">
        <v>356.74999999999994</v>
      </c>
      <c r="F312" s="321">
        <v>352.4</v>
      </c>
      <c r="G312" s="321">
        <v>348.79999999999995</v>
      </c>
      <c r="H312" s="321">
        <v>364.69999999999993</v>
      </c>
      <c r="I312" s="321">
        <v>368.29999999999995</v>
      </c>
      <c r="J312" s="321">
        <v>372.64999999999992</v>
      </c>
      <c r="K312" s="320">
        <v>363.95</v>
      </c>
      <c r="L312" s="320">
        <v>356</v>
      </c>
      <c r="M312" s="320">
        <v>19.62285</v>
      </c>
      <c r="N312" s="1"/>
      <c r="O312" s="1"/>
    </row>
    <row r="313" spans="1:15" ht="12.75" customHeight="1">
      <c r="A313" s="30">
        <v>303</v>
      </c>
      <c r="B313" s="334" t="s">
        <v>450</v>
      </c>
      <c r="C313" s="320">
        <v>294.14999999999998</v>
      </c>
      <c r="D313" s="321">
        <v>289.15000000000003</v>
      </c>
      <c r="E313" s="321">
        <v>279.55000000000007</v>
      </c>
      <c r="F313" s="321">
        <v>264.95000000000005</v>
      </c>
      <c r="G313" s="321">
        <v>255.35000000000008</v>
      </c>
      <c r="H313" s="321">
        <v>303.75000000000006</v>
      </c>
      <c r="I313" s="321">
        <v>313.35000000000008</v>
      </c>
      <c r="J313" s="321">
        <v>327.95000000000005</v>
      </c>
      <c r="K313" s="320">
        <v>298.75</v>
      </c>
      <c r="L313" s="320">
        <v>274.55</v>
      </c>
      <c r="M313" s="320">
        <v>24.655259999999998</v>
      </c>
      <c r="N313" s="1"/>
      <c r="O313" s="1"/>
    </row>
    <row r="314" spans="1:15" ht="12.75" customHeight="1">
      <c r="A314" s="30">
        <v>304</v>
      </c>
      <c r="B314" s="334" t="s">
        <v>154</v>
      </c>
      <c r="C314" s="320">
        <v>903.1</v>
      </c>
      <c r="D314" s="321">
        <v>905.08333333333337</v>
      </c>
      <c r="E314" s="321">
        <v>896.01666666666677</v>
      </c>
      <c r="F314" s="321">
        <v>888.93333333333339</v>
      </c>
      <c r="G314" s="321">
        <v>879.86666666666679</v>
      </c>
      <c r="H314" s="321">
        <v>912.16666666666674</v>
      </c>
      <c r="I314" s="321">
        <v>921.23333333333335</v>
      </c>
      <c r="J314" s="321">
        <v>928.31666666666672</v>
      </c>
      <c r="K314" s="320">
        <v>914.15</v>
      </c>
      <c r="L314" s="320">
        <v>898</v>
      </c>
      <c r="M314" s="320">
        <v>12.95505</v>
      </c>
      <c r="N314" s="1"/>
      <c r="O314" s="1"/>
    </row>
    <row r="315" spans="1:15" ht="12.75" customHeight="1">
      <c r="A315" s="30">
        <v>305</v>
      </c>
      <c r="B315" s="334" t="s">
        <v>455</v>
      </c>
      <c r="C315" s="320">
        <v>1467.85</v>
      </c>
      <c r="D315" s="321">
        <v>1466.3833333333332</v>
      </c>
      <c r="E315" s="321">
        <v>1458.4666666666665</v>
      </c>
      <c r="F315" s="321">
        <v>1449.0833333333333</v>
      </c>
      <c r="G315" s="321">
        <v>1441.1666666666665</v>
      </c>
      <c r="H315" s="321">
        <v>1475.7666666666664</v>
      </c>
      <c r="I315" s="321">
        <v>1483.6833333333334</v>
      </c>
      <c r="J315" s="321">
        <v>1493.0666666666664</v>
      </c>
      <c r="K315" s="320">
        <v>1474.3</v>
      </c>
      <c r="L315" s="320">
        <v>1457</v>
      </c>
      <c r="M315" s="320">
        <v>1.4780899999999999</v>
      </c>
      <c r="N315" s="1"/>
      <c r="O315" s="1"/>
    </row>
    <row r="316" spans="1:15" ht="12.75" customHeight="1">
      <c r="A316" s="30">
        <v>306</v>
      </c>
      <c r="B316" s="334" t="s">
        <v>155</v>
      </c>
      <c r="C316" s="320">
        <v>2475.3000000000002</v>
      </c>
      <c r="D316" s="321">
        <v>2491.5499999999997</v>
      </c>
      <c r="E316" s="321">
        <v>2453.7499999999995</v>
      </c>
      <c r="F316" s="321">
        <v>2432.1999999999998</v>
      </c>
      <c r="G316" s="321">
        <v>2394.3999999999996</v>
      </c>
      <c r="H316" s="321">
        <v>2513.0999999999995</v>
      </c>
      <c r="I316" s="321">
        <v>2550.8999999999996</v>
      </c>
      <c r="J316" s="321">
        <v>2572.4499999999994</v>
      </c>
      <c r="K316" s="320">
        <v>2529.35</v>
      </c>
      <c r="L316" s="320">
        <v>2470</v>
      </c>
      <c r="M316" s="320">
        <v>3.0937600000000001</v>
      </c>
      <c r="N316" s="1"/>
      <c r="O316" s="1"/>
    </row>
    <row r="317" spans="1:15" ht="12.75" customHeight="1">
      <c r="A317" s="30">
        <v>307</v>
      </c>
      <c r="B317" s="334" t="s">
        <v>156</v>
      </c>
      <c r="C317" s="320">
        <v>801.2</v>
      </c>
      <c r="D317" s="321">
        <v>796.18333333333339</v>
      </c>
      <c r="E317" s="321">
        <v>784.56666666666683</v>
      </c>
      <c r="F317" s="321">
        <v>767.93333333333339</v>
      </c>
      <c r="G317" s="321">
        <v>756.31666666666683</v>
      </c>
      <c r="H317" s="321">
        <v>812.81666666666683</v>
      </c>
      <c r="I317" s="321">
        <v>824.43333333333339</v>
      </c>
      <c r="J317" s="321">
        <v>841.06666666666683</v>
      </c>
      <c r="K317" s="320">
        <v>807.8</v>
      </c>
      <c r="L317" s="320">
        <v>779.55</v>
      </c>
      <c r="M317" s="320">
        <v>14.252969999999999</v>
      </c>
      <c r="N317" s="1"/>
      <c r="O317" s="1"/>
    </row>
    <row r="318" spans="1:15" ht="12.75" customHeight="1">
      <c r="A318" s="30">
        <v>308</v>
      </c>
      <c r="B318" s="334" t="s">
        <v>157</v>
      </c>
      <c r="C318" s="320">
        <v>828.8</v>
      </c>
      <c r="D318" s="321">
        <v>827.23333333333323</v>
      </c>
      <c r="E318" s="321">
        <v>819.96666666666647</v>
      </c>
      <c r="F318" s="321">
        <v>811.13333333333321</v>
      </c>
      <c r="G318" s="321">
        <v>803.86666666666645</v>
      </c>
      <c r="H318" s="321">
        <v>836.06666666666649</v>
      </c>
      <c r="I318" s="321">
        <v>843.33333333333314</v>
      </c>
      <c r="J318" s="321">
        <v>852.16666666666652</v>
      </c>
      <c r="K318" s="320">
        <v>834.5</v>
      </c>
      <c r="L318" s="320">
        <v>818.4</v>
      </c>
      <c r="M318" s="320">
        <v>2.9405299999999999</v>
      </c>
      <c r="N318" s="1"/>
      <c r="O318" s="1"/>
    </row>
    <row r="319" spans="1:15" ht="12.75" customHeight="1">
      <c r="A319" s="30">
        <v>309</v>
      </c>
      <c r="B319" s="334" t="s">
        <v>446</v>
      </c>
      <c r="C319" s="320">
        <v>250.7</v>
      </c>
      <c r="D319" s="321">
        <v>251.66666666666666</v>
      </c>
      <c r="E319" s="321">
        <v>247.33333333333331</v>
      </c>
      <c r="F319" s="321">
        <v>243.96666666666667</v>
      </c>
      <c r="G319" s="321">
        <v>239.63333333333333</v>
      </c>
      <c r="H319" s="321">
        <v>255.0333333333333</v>
      </c>
      <c r="I319" s="321">
        <v>259.36666666666662</v>
      </c>
      <c r="J319" s="321">
        <v>262.73333333333329</v>
      </c>
      <c r="K319" s="320">
        <v>256</v>
      </c>
      <c r="L319" s="320">
        <v>248.3</v>
      </c>
      <c r="M319" s="320">
        <v>6.58155</v>
      </c>
      <c r="N319" s="1"/>
      <c r="O319" s="1"/>
    </row>
    <row r="320" spans="1:15" ht="12.75" customHeight="1">
      <c r="A320" s="30">
        <v>310</v>
      </c>
      <c r="B320" s="334" t="s">
        <v>453</v>
      </c>
      <c r="C320" s="320">
        <v>201.75</v>
      </c>
      <c r="D320" s="321">
        <v>198.88333333333333</v>
      </c>
      <c r="E320" s="321">
        <v>188.46666666666664</v>
      </c>
      <c r="F320" s="321">
        <v>175.18333333333331</v>
      </c>
      <c r="G320" s="321">
        <v>164.76666666666662</v>
      </c>
      <c r="H320" s="321">
        <v>212.16666666666666</v>
      </c>
      <c r="I320" s="321">
        <v>222.58333333333334</v>
      </c>
      <c r="J320" s="321">
        <v>235.86666666666667</v>
      </c>
      <c r="K320" s="320">
        <v>209.3</v>
      </c>
      <c r="L320" s="320">
        <v>185.6</v>
      </c>
      <c r="M320" s="320">
        <v>71.01249</v>
      </c>
      <c r="N320" s="1"/>
      <c r="O320" s="1"/>
    </row>
    <row r="321" spans="1:15" ht="12.75" customHeight="1">
      <c r="A321" s="30">
        <v>311</v>
      </c>
      <c r="B321" s="334" t="s">
        <v>451</v>
      </c>
      <c r="C321" s="320">
        <v>227.4</v>
      </c>
      <c r="D321" s="321">
        <v>224.06666666666669</v>
      </c>
      <c r="E321" s="321">
        <v>218.43333333333339</v>
      </c>
      <c r="F321" s="321">
        <v>209.4666666666667</v>
      </c>
      <c r="G321" s="321">
        <v>203.8333333333334</v>
      </c>
      <c r="H321" s="321">
        <v>233.03333333333339</v>
      </c>
      <c r="I321" s="321">
        <v>238.66666666666666</v>
      </c>
      <c r="J321" s="321">
        <v>247.63333333333338</v>
      </c>
      <c r="K321" s="320">
        <v>229.7</v>
      </c>
      <c r="L321" s="320">
        <v>215.1</v>
      </c>
      <c r="M321" s="320">
        <v>36.288290000000003</v>
      </c>
      <c r="N321" s="1"/>
      <c r="O321" s="1"/>
    </row>
    <row r="322" spans="1:15" ht="12.75" customHeight="1">
      <c r="A322" s="30">
        <v>312</v>
      </c>
      <c r="B322" s="334" t="s">
        <v>452</v>
      </c>
      <c r="C322" s="320">
        <v>957.3</v>
      </c>
      <c r="D322" s="321">
        <v>959.26666666666677</v>
      </c>
      <c r="E322" s="321">
        <v>943.23333333333358</v>
      </c>
      <c r="F322" s="321">
        <v>929.16666666666686</v>
      </c>
      <c r="G322" s="321">
        <v>913.13333333333367</v>
      </c>
      <c r="H322" s="321">
        <v>973.33333333333348</v>
      </c>
      <c r="I322" s="321">
        <v>989.36666666666656</v>
      </c>
      <c r="J322" s="321">
        <v>1003.4333333333334</v>
      </c>
      <c r="K322" s="320">
        <v>975.3</v>
      </c>
      <c r="L322" s="320">
        <v>945.2</v>
      </c>
      <c r="M322" s="320">
        <v>4.2097699999999998</v>
      </c>
      <c r="N322" s="1"/>
      <c r="O322" s="1"/>
    </row>
    <row r="323" spans="1:15" ht="12.75" customHeight="1">
      <c r="A323" s="30">
        <v>313</v>
      </c>
      <c r="B323" s="334" t="s">
        <v>158</v>
      </c>
      <c r="C323" s="320">
        <v>4303.2</v>
      </c>
      <c r="D323" s="321">
        <v>4294.416666666667</v>
      </c>
      <c r="E323" s="321">
        <v>4243.7833333333338</v>
      </c>
      <c r="F323" s="321">
        <v>4184.3666666666668</v>
      </c>
      <c r="G323" s="321">
        <v>4133.7333333333336</v>
      </c>
      <c r="H323" s="321">
        <v>4353.8333333333339</v>
      </c>
      <c r="I323" s="321">
        <v>4404.4666666666672</v>
      </c>
      <c r="J323" s="321">
        <v>4463.8833333333341</v>
      </c>
      <c r="K323" s="320">
        <v>4345.05</v>
      </c>
      <c r="L323" s="320">
        <v>4235</v>
      </c>
      <c r="M323" s="320">
        <v>4.2868399999999998</v>
      </c>
      <c r="N323" s="1"/>
      <c r="O323" s="1"/>
    </row>
    <row r="324" spans="1:15" ht="12.75" customHeight="1">
      <c r="A324" s="30">
        <v>314</v>
      </c>
      <c r="B324" s="334" t="s">
        <v>443</v>
      </c>
      <c r="C324" s="320">
        <v>51.55</v>
      </c>
      <c r="D324" s="321">
        <v>51.550000000000004</v>
      </c>
      <c r="E324" s="321">
        <v>50.350000000000009</v>
      </c>
      <c r="F324" s="321">
        <v>49.150000000000006</v>
      </c>
      <c r="G324" s="321">
        <v>47.95000000000001</v>
      </c>
      <c r="H324" s="321">
        <v>52.750000000000007</v>
      </c>
      <c r="I324" s="321">
        <v>53.95000000000001</v>
      </c>
      <c r="J324" s="321">
        <v>55.150000000000006</v>
      </c>
      <c r="K324" s="320">
        <v>52.75</v>
      </c>
      <c r="L324" s="320">
        <v>50.35</v>
      </c>
      <c r="M324" s="320">
        <v>60.895499999999998</v>
      </c>
      <c r="N324" s="1"/>
      <c r="O324" s="1"/>
    </row>
    <row r="325" spans="1:15" ht="12.75" customHeight="1">
      <c r="A325" s="30">
        <v>315</v>
      </c>
      <c r="B325" s="334" t="s">
        <v>444</v>
      </c>
      <c r="C325" s="320">
        <v>188.35</v>
      </c>
      <c r="D325" s="321">
        <v>188.75</v>
      </c>
      <c r="E325" s="321">
        <v>187.1</v>
      </c>
      <c r="F325" s="321">
        <v>185.85</v>
      </c>
      <c r="G325" s="321">
        <v>184.2</v>
      </c>
      <c r="H325" s="321">
        <v>190</v>
      </c>
      <c r="I325" s="321">
        <v>191.64999999999998</v>
      </c>
      <c r="J325" s="321">
        <v>192.9</v>
      </c>
      <c r="K325" s="320">
        <v>190.4</v>
      </c>
      <c r="L325" s="320">
        <v>187.5</v>
      </c>
      <c r="M325" s="320">
        <v>3.3395000000000001</v>
      </c>
      <c r="N325" s="1"/>
      <c r="O325" s="1"/>
    </row>
    <row r="326" spans="1:15" ht="12.75" customHeight="1">
      <c r="A326" s="30">
        <v>316</v>
      </c>
      <c r="B326" s="334" t="s">
        <v>454</v>
      </c>
      <c r="C326" s="320">
        <v>914.5</v>
      </c>
      <c r="D326" s="321">
        <v>915.06666666666661</v>
      </c>
      <c r="E326" s="321">
        <v>900.43333333333317</v>
      </c>
      <c r="F326" s="321">
        <v>886.36666666666656</v>
      </c>
      <c r="G326" s="321">
        <v>871.73333333333312</v>
      </c>
      <c r="H326" s="321">
        <v>929.13333333333321</v>
      </c>
      <c r="I326" s="321">
        <v>943.76666666666665</v>
      </c>
      <c r="J326" s="321">
        <v>957.83333333333326</v>
      </c>
      <c r="K326" s="320">
        <v>929.7</v>
      </c>
      <c r="L326" s="320">
        <v>901</v>
      </c>
      <c r="M326" s="320">
        <v>1.2125300000000001</v>
      </c>
      <c r="N326" s="1"/>
      <c r="O326" s="1"/>
    </row>
    <row r="327" spans="1:15" ht="12.75" customHeight="1">
      <c r="A327" s="30">
        <v>317</v>
      </c>
      <c r="B327" s="334" t="s">
        <v>160</v>
      </c>
      <c r="C327" s="320">
        <v>3161.15</v>
      </c>
      <c r="D327" s="321">
        <v>3167.4</v>
      </c>
      <c r="E327" s="321">
        <v>3118.8</v>
      </c>
      <c r="F327" s="321">
        <v>3076.4500000000003</v>
      </c>
      <c r="G327" s="321">
        <v>3027.8500000000004</v>
      </c>
      <c r="H327" s="321">
        <v>3209.75</v>
      </c>
      <c r="I327" s="321">
        <v>3258.3499999999995</v>
      </c>
      <c r="J327" s="321">
        <v>3300.7</v>
      </c>
      <c r="K327" s="320">
        <v>3216</v>
      </c>
      <c r="L327" s="320">
        <v>3125.05</v>
      </c>
      <c r="M327" s="320">
        <v>4.3097099999999999</v>
      </c>
      <c r="N327" s="1"/>
      <c r="O327" s="1"/>
    </row>
    <row r="328" spans="1:15" ht="12.75" customHeight="1">
      <c r="A328" s="30">
        <v>318</v>
      </c>
      <c r="B328" s="334" t="s">
        <v>161</v>
      </c>
      <c r="C328" s="320">
        <v>67782.850000000006</v>
      </c>
      <c r="D328" s="321">
        <v>67540.149999999994</v>
      </c>
      <c r="E328" s="321">
        <v>66951.349999999991</v>
      </c>
      <c r="F328" s="321">
        <v>66119.849999999991</v>
      </c>
      <c r="G328" s="321">
        <v>65531.049999999988</v>
      </c>
      <c r="H328" s="321">
        <v>68371.649999999994</v>
      </c>
      <c r="I328" s="321">
        <v>68960.449999999983</v>
      </c>
      <c r="J328" s="321">
        <v>69791.95</v>
      </c>
      <c r="K328" s="320">
        <v>68128.95</v>
      </c>
      <c r="L328" s="320">
        <v>66708.649999999994</v>
      </c>
      <c r="M328" s="320">
        <v>0.12651999999999999</v>
      </c>
      <c r="N328" s="1"/>
      <c r="O328" s="1"/>
    </row>
    <row r="329" spans="1:15" ht="12.75" customHeight="1">
      <c r="A329" s="30">
        <v>319</v>
      </c>
      <c r="B329" s="334" t="s">
        <v>448</v>
      </c>
      <c r="C329" s="320">
        <v>50.4</v>
      </c>
      <c r="D329" s="321">
        <v>50.4</v>
      </c>
      <c r="E329" s="321">
        <v>49.65</v>
      </c>
      <c r="F329" s="321">
        <v>48.9</v>
      </c>
      <c r="G329" s="321">
        <v>48.15</v>
      </c>
      <c r="H329" s="321">
        <v>51.15</v>
      </c>
      <c r="I329" s="321">
        <v>51.9</v>
      </c>
      <c r="J329" s="321">
        <v>52.65</v>
      </c>
      <c r="K329" s="320">
        <v>51.15</v>
      </c>
      <c r="L329" s="320">
        <v>49.65</v>
      </c>
      <c r="M329" s="320">
        <v>21.954560000000001</v>
      </c>
      <c r="N329" s="1"/>
      <c r="O329" s="1"/>
    </row>
    <row r="330" spans="1:15" ht="12.75" customHeight="1">
      <c r="A330" s="30">
        <v>320</v>
      </c>
      <c r="B330" s="334" t="s">
        <v>162</v>
      </c>
      <c r="C330" s="320">
        <v>1374.95</v>
      </c>
      <c r="D330" s="321">
        <v>1373.2</v>
      </c>
      <c r="E330" s="321">
        <v>1362.4</v>
      </c>
      <c r="F330" s="321">
        <v>1349.8500000000001</v>
      </c>
      <c r="G330" s="321">
        <v>1339.0500000000002</v>
      </c>
      <c r="H330" s="321">
        <v>1385.75</v>
      </c>
      <c r="I330" s="321">
        <v>1396.5499999999997</v>
      </c>
      <c r="J330" s="321">
        <v>1409.1</v>
      </c>
      <c r="K330" s="320">
        <v>1384</v>
      </c>
      <c r="L330" s="320">
        <v>1360.65</v>
      </c>
      <c r="M330" s="320">
        <v>3.1175999999999999</v>
      </c>
      <c r="N330" s="1"/>
      <c r="O330" s="1"/>
    </row>
    <row r="331" spans="1:15" ht="12.75" customHeight="1">
      <c r="A331" s="30">
        <v>321</v>
      </c>
      <c r="B331" s="334" t="s">
        <v>163</v>
      </c>
      <c r="C331" s="320">
        <v>336.25</v>
      </c>
      <c r="D331" s="321">
        <v>338.05</v>
      </c>
      <c r="E331" s="321">
        <v>333.35</v>
      </c>
      <c r="F331" s="321">
        <v>330.45</v>
      </c>
      <c r="G331" s="321">
        <v>325.75</v>
      </c>
      <c r="H331" s="321">
        <v>340.95000000000005</v>
      </c>
      <c r="I331" s="321">
        <v>345.65</v>
      </c>
      <c r="J331" s="321">
        <v>348.55000000000007</v>
      </c>
      <c r="K331" s="320">
        <v>342.75</v>
      </c>
      <c r="L331" s="320">
        <v>335.15</v>
      </c>
      <c r="M331" s="320">
        <v>9.0006500000000003</v>
      </c>
      <c r="N331" s="1"/>
      <c r="O331" s="1"/>
    </row>
    <row r="332" spans="1:15" ht="12.75" customHeight="1">
      <c r="A332" s="30">
        <v>322</v>
      </c>
      <c r="B332" s="334" t="s">
        <v>268</v>
      </c>
      <c r="C332" s="320">
        <v>837.25</v>
      </c>
      <c r="D332" s="321">
        <v>835.08333333333337</v>
      </c>
      <c r="E332" s="321">
        <v>830.16666666666674</v>
      </c>
      <c r="F332" s="321">
        <v>823.08333333333337</v>
      </c>
      <c r="G332" s="321">
        <v>818.16666666666674</v>
      </c>
      <c r="H332" s="321">
        <v>842.16666666666674</v>
      </c>
      <c r="I332" s="321">
        <v>847.08333333333348</v>
      </c>
      <c r="J332" s="321">
        <v>854.16666666666674</v>
      </c>
      <c r="K332" s="320">
        <v>840</v>
      </c>
      <c r="L332" s="320">
        <v>828</v>
      </c>
      <c r="M332" s="320">
        <v>1.0744499999999999</v>
      </c>
      <c r="N332" s="1"/>
      <c r="O332" s="1"/>
    </row>
    <row r="333" spans="1:15" ht="12.75" customHeight="1">
      <c r="A333" s="30">
        <v>323</v>
      </c>
      <c r="B333" s="334" t="s">
        <v>164</v>
      </c>
      <c r="C333" s="320">
        <v>126.85</v>
      </c>
      <c r="D333" s="321">
        <v>126.3</v>
      </c>
      <c r="E333" s="321">
        <v>125.3</v>
      </c>
      <c r="F333" s="321">
        <v>123.75</v>
      </c>
      <c r="G333" s="321">
        <v>122.75</v>
      </c>
      <c r="H333" s="321">
        <v>127.85</v>
      </c>
      <c r="I333" s="321">
        <v>128.85</v>
      </c>
      <c r="J333" s="321">
        <v>130.39999999999998</v>
      </c>
      <c r="K333" s="320">
        <v>127.3</v>
      </c>
      <c r="L333" s="320">
        <v>124.75</v>
      </c>
      <c r="M333" s="320">
        <v>107.14327</v>
      </c>
      <c r="N333" s="1"/>
      <c r="O333" s="1"/>
    </row>
    <row r="334" spans="1:15" ht="12.75" customHeight="1">
      <c r="A334" s="30">
        <v>324</v>
      </c>
      <c r="B334" s="334" t="s">
        <v>165</v>
      </c>
      <c r="C334" s="320">
        <v>4850.1499999999996</v>
      </c>
      <c r="D334" s="321">
        <v>4841.6833333333334</v>
      </c>
      <c r="E334" s="321">
        <v>4801.5166666666664</v>
      </c>
      <c r="F334" s="321">
        <v>4752.8833333333332</v>
      </c>
      <c r="G334" s="321">
        <v>4712.7166666666662</v>
      </c>
      <c r="H334" s="321">
        <v>4890.3166666666666</v>
      </c>
      <c r="I334" s="321">
        <v>4930.4833333333327</v>
      </c>
      <c r="J334" s="321">
        <v>4979.1166666666668</v>
      </c>
      <c r="K334" s="320">
        <v>4881.8500000000004</v>
      </c>
      <c r="L334" s="320">
        <v>4793.05</v>
      </c>
      <c r="M334" s="320">
        <v>2.3079999999999998</v>
      </c>
      <c r="N334" s="1"/>
      <c r="O334" s="1"/>
    </row>
    <row r="335" spans="1:15" ht="12.75" customHeight="1">
      <c r="A335" s="30">
        <v>325</v>
      </c>
      <c r="B335" s="334" t="s">
        <v>166</v>
      </c>
      <c r="C335" s="320">
        <v>4095.45</v>
      </c>
      <c r="D335" s="321">
        <v>4106.6500000000005</v>
      </c>
      <c r="E335" s="321">
        <v>4069.3000000000011</v>
      </c>
      <c r="F335" s="321">
        <v>4043.1500000000005</v>
      </c>
      <c r="G335" s="321">
        <v>4005.8000000000011</v>
      </c>
      <c r="H335" s="321">
        <v>4132.8000000000011</v>
      </c>
      <c r="I335" s="321">
        <v>4170.1500000000015</v>
      </c>
      <c r="J335" s="321">
        <v>4196.3000000000011</v>
      </c>
      <c r="K335" s="320">
        <v>4144</v>
      </c>
      <c r="L335" s="320">
        <v>4080.5</v>
      </c>
      <c r="M335" s="320">
        <v>0.74173</v>
      </c>
      <c r="N335" s="1"/>
      <c r="O335" s="1"/>
    </row>
    <row r="336" spans="1:15" ht="12.75" customHeight="1">
      <c r="A336" s="30">
        <v>326</v>
      </c>
      <c r="B336" s="334" t="s">
        <v>841</v>
      </c>
      <c r="C336" s="320">
        <v>1694.55</v>
      </c>
      <c r="D336" s="321">
        <v>1697.1833333333334</v>
      </c>
      <c r="E336" s="321">
        <v>1682.3666666666668</v>
      </c>
      <c r="F336" s="321">
        <v>1670.1833333333334</v>
      </c>
      <c r="G336" s="321">
        <v>1655.3666666666668</v>
      </c>
      <c r="H336" s="321">
        <v>1709.3666666666668</v>
      </c>
      <c r="I336" s="321">
        <v>1724.1833333333334</v>
      </c>
      <c r="J336" s="321">
        <v>1736.3666666666668</v>
      </c>
      <c r="K336" s="320">
        <v>1712</v>
      </c>
      <c r="L336" s="320">
        <v>1685</v>
      </c>
      <c r="M336" s="320">
        <v>0.9768</v>
      </c>
      <c r="N336" s="1"/>
      <c r="O336" s="1"/>
    </row>
    <row r="337" spans="1:15" ht="12.75" customHeight="1">
      <c r="A337" s="30">
        <v>327</v>
      </c>
      <c r="B337" s="334" t="s">
        <v>456</v>
      </c>
      <c r="C337" s="320">
        <v>40.4</v>
      </c>
      <c r="D337" s="321">
        <v>40.533333333333339</v>
      </c>
      <c r="E337" s="321">
        <v>40.066666666666677</v>
      </c>
      <c r="F337" s="321">
        <v>39.733333333333341</v>
      </c>
      <c r="G337" s="321">
        <v>39.26666666666668</v>
      </c>
      <c r="H337" s="321">
        <v>40.866666666666674</v>
      </c>
      <c r="I337" s="321">
        <v>41.333333333333329</v>
      </c>
      <c r="J337" s="321">
        <v>41.666666666666671</v>
      </c>
      <c r="K337" s="320">
        <v>41</v>
      </c>
      <c r="L337" s="320">
        <v>40.200000000000003</v>
      </c>
      <c r="M337" s="320">
        <v>36.64452</v>
      </c>
      <c r="N337" s="1"/>
      <c r="O337" s="1"/>
    </row>
    <row r="338" spans="1:15" ht="12.75" customHeight="1">
      <c r="A338" s="30">
        <v>328</v>
      </c>
      <c r="B338" s="334" t="s">
        <v>457</v>
      </c>
      <c r="C338" s="320">
        <v>68.7</v>
      </c>
      <c r="D338" s="321">
        <v>68.350000000000009</v>
      </c>
      <c r="E338" s="321">
        <v>67.600000000000023</v>
      </c>
      <c r="F338" s="321">
        <v>66.500000000000014</v>
      </c>
      <c r="G338" s="321">
        <v>65.750000000000028</v>
      </c>
      <c r="H338" s="321">
        <v>69.450000000000017</v>
      </c>
      <c r="I338" s="321">
        <v>70.199999999999989</v>
      </c>
      <c r="J338" s="321">
        <v>71.300000000000011</v>
      </c>
      <c r="K338" s="320">
        <v>69.099999999999994</v>
      </c>
      <c r="L338" s="320">
        <v>67.25</v>
      </c>
      <c r="M338" s="320">
        <v>29.08606</v>
      </c>
      <c r="N338" s="1"/>
      <c r="O338" s="1"/>
    </row>
    <row r="339" spans="1:15" ht="12.75" customHeight="1">
      <c r="A339" s="30">
        <v>329</v>
      </c>
      <c r="B339" s="334" t="s">
        <v>458</v>
      </c>
      <c r="C339" s="320">
        <v>591.70000000000005</v>
      </c>
      <c r="D339" s="321">
        <v>595.18333333333328</v>
      </c>
      <c r="E339" s="321">
        <v>586.96666666666658</v>
      </c>
      <c r="F339" s="321">
        <v>582.23333333333335</v>
      </c>
      <c r="G339" s="321">
        <v>574.01666666666665</v>
      </c>
      <c r="H339" s="321">
        <v>599.91666666666652</v>
      </c>
      <c r="I339" s="321">
        <v>608.13333333333321</v>
      </c>
      <c r="J339" s="321">
        <v>612.86666666666645</v>
      </c>
      <c r="K339" s="320">
        <v>603.4</v>
      </c>
      <c r="L339" s="320">
        <v>590.45000000000005</v>
      </c>
      <c r="M339" s="320">
        <v>0.29785</v>
      </c>
      <c r="N339" s="1"/>
      <c r="O339" s="1"/>
    </row>
    <row r="340" spans="1:15" ht="12.75" customHeight="1">
      <c r="A340" s="30">
        <v>330</v>
      </c>
      <c r="B340" s="334" t="s">
        <v>167</v>
      </c>
      <c r="C340" s="320">
        <v>18452.8</v>
      </c>
      <c r="D340" s="321">
        <v>18339.483333333334</v>
      </c>
      <c r="E340" s="321">
        <v>18182.966666666667</v>
      </c>
      <c r="F340" s="321">
        <v>17913.133333333335</v>
      </c>
      <c r="G340" s="321">
        <v>17756.616666666669</v>
      </c>
      <c r="H340" s="321">
        <v>18609.316666666666</v>
      </c>
      <c r="I340" s="321">
        <v>18765.833333333336</v>
      </c>
      <c r="J340" s="321">
        <v>19035.666666666664</v>
      </c>
      <c r="K340" s="320">
        <v>18496</v>
      </c>
      <c r="L340" s="320">
        <v>18069.650000000001</v>
      </c>
      <c r="M340" s="320">
        <v>0.34281</v>
      </c>
      <c r="N340" s="1"/>
      <c r="O340" s="1"/>
    </row>
    <row r="341" spans="1:15" ht="12.75" customHeight="1">
      <c r="A341" s="30">
        <v>331</v>
      </c>
      <c r="B341" s="334" t="s">
        <v>464</v>
      </c>
      <c r="C341" s="320">
        <v>97.2</v>
      </c>
      <c r="D341" s="321">
        <v>98.083333333333329</v>
      </c>
      <c r="E341" s="321">
        <v>95.86666666666666</v>
      </c>
      <c r="F341" s="321">
        <v>94.533333333333331</v>
      </c>
      <c r="G341" s="321">
        <v>92.316666666666663</v>
      </c>
      <c r="H341" s="321">
        <v>99.416666666666657</v>
      </c>
      <c r="I341" s="321">
        <v>101.63333333333333</v>
      </c>
      <c r="J341" s="321">
        <v>102.96666666666665</v>
      </c>
      <c r="K341" s="320">
        <v>100.3</v>
      </c>
      <c r="L341" s="320">
        <v>96.75</v>
      </c>
      <c r="M341" s="320">
        <v>17.826180000000001</v>
      </c>
      <c r="N341" s="1"/>
      <c r="O341" s="1"/>
    </row>
    <row r="342" spans="1:15" ht="12.75" customHeight="1">
      <c r="A342" s="30">
        <v>332</v>
      </c>
      <c r="B342" s="334" t="s">
        <v>463</v>
      </c>
      <c r="C342" s="320">
        <v>60.6</v>
      </c>
      <c r="D342" s="321">
        <v>60.6</v>
      </c>
      <c r="E342" s="321">
        <v>59.800000000000004</v>
      </c>
      <c r="F342" s="321">
        <v>59</v>
      </c>
      <c r="G342" s="321">
        <v>58.2</v>
      </c>
      <c r="H342" s="321">
        <v>61.400000000000006</v>
      </c>
      <c r="I342" s="321">
        <v>62.2</v>
      </c>
      <c r="J342" s="321">
        <v>63.000000000000007</v>
      </c>
      <c r="K342" s="320">
        <v>61.4</v>
      </c>
      <c r="L342" s="320">
        <v>59.8</v>
      </c>
      <c r="M342" s="320">
        <v>24.148499999999999</v>
      </c>
      <c r="N342" s="1"/>
      <c r="O342" s="1"/>
    </row>
    <row r="343" spans="1:15" ht="12.75" customHeight="1">
      <c r="A343" s="30">
        <v>333</v>
      </c>
      <c r="B343" s="334" t="s">
        <v>462</v>
      </c>
      <c r="C343" s="320">
        <v>739.9</v>
      </c>
      <c r="D343" s="321">
        <v>740.9666666666667</v>
      </c>
      <c r="E343" s="321">
        <v>733.93333333333339</v>
      </c>
      <c r="F343" s="321">
        <v>727.9666666666667</v>
      </c>
      <c r="G343" s="321">
        <v>720.93333333333339</v>
      </c>
      <c r="H343" s="321">
        <v>746.93333333333339</v>
      </c>
      <c r="I343" s="321">
        <v>753.9666666666667</v>
      </c>
      <c r="J343" s="321">
        <v>759.93333333333339</v>
      </c>
      <c r="K343" s="320">
        <v>748</v>
      </c>
      <c r="L343" s="320">
        <v>735</v>
      </c>
      <c r="M343" s="320">
        <v>6.1919399999999998</v>
      </c>
      <c r="N343" s="1"/>
      <c r="O343" s="1"/>
    </row>
    <row r="344" spans="1:15" ht="12.75" customHeight="1">
      <c r="A344" s="30">
        <v>334</v>
      </c>
      <c r="B344" s="334" t="s">
        <v>459</v>
      </c>
      <c r="C344" s="320">
        <v>30.55</v>
      </c>
      <c r="D344" s="321">
        <v>30.766666666666669</v>
      </c>
      <c r="E344" s="321">
        <v>30.183333333333337</v>
      </c>
      <c r="F344" s="321">
        <v>29.816666666666666</v>
      </c>
      <c r="G344" s="321">
        <v>29.233333333333334</v>
      </c>
      <c r="H344" s="321">
        <v>31.13333333333334</v>
      </c>
      <c r="I344" s="321">
        <v>31.716666666666676</v>
      </c>
      <c r="J344" s="321">
        <v>32.083333333333343</v>
      </c>
      <c r="K344" s="320">
        <v>31.35</v>
      </c>
      <c r="L344" s="320">
        <v>30.4</v>
      </c>
      <c r="M344" s="320">
        <v>105.76793000000001</v>
      </c>
      <c r="N344" s="1"/>
      <c r="O344" s="1"/>
    </row>
    <row r="345" spans="1:15" ht="12.75" customHeight="1">
      <c r="A345" s="30">
        <v>335</v>
      </c>
      <c r="B345" s="334" t="s">
        <v>535</v>
      </c>
      <c r="C345" s="320">
        <v>121.45</v>
      </c>
      <c r="D345" s="321">
        <v>123.16666666666667</v>
      </c>
      <c r="E345" s="321">
        <v>119.43333333333334</v>
      </c>
      <c r="F345" s="321">
        <v>117.41666666666667</v>
      </c>
      <c r="G345" s="321">
        <v>113.68333333333334</v>
      </c>
      <c r="H345" s="321">
        <v>125.18333333333334</v>
      </c>
      <c r="I345" s="321">
        <v>128.91666666666666</v>
      </c>
      <c r="J345" s="321">
        <v>130.93333333333334</v>
      </c>
      <c r="K345" s="320">
        <v>126.9</v>
      </c>
      <c r="L345" s="320">
        <v>121.15</v>
      </c>
      <c r="M345" s="320">
        <v>3.7384499999999998</v>
      </c>
      <c r="N345" s="1"/>
      <c r="O345" s="1"/>
    </row>
    <row r="346" spans="1:15" ht="12.75" customHeight="1">
      <c r="A346" s="30">
        <v>336</v>
      </c>
      <c r="B346" s="334" t="s">
        <v>465</v>
      </c>
      <c r="C346" s="320">
        <v>2250.25</v>
      </c>
      <c r="D346" s="321">
        <v>2243.7666666666669</v>
      </c>
      <c r="E346" s="321">
        <v>2226.5333333333338</v>
      </c>
      <c r="F346" s="321">
        <v>2202.8166666666671</v>
      </c>
      <c r="G346" s="321">
        <v>2185.5833333333339</v>
      </c>
      <c r="H346" s="321">
        <v>2267.4833333333336</v>
      </c>
      <c r="I346" s="321">
        <v>2284.7166666666662</v>
      </c>
      <c r="J346" s="321">
        <v>2308.4333333333334</v>
      </c>
      <c r="K346" s="320">
        <v>2261</v>
      </c>
      <c r="L346" s="320">
        <v>2220.0500000000002</v>
      </c>
      <c r="M346" s="320">
        <v>1.9179999999999999E-2</v>
      </c>
      <c r="N346" s="1"/>
      <c r="O346" s="1"/>
    </row>
    <row r="347" spans="1:15" ht="12.75" customHeight="1">
      <c r="A347" s="30">
        <v>337</v>
      </c>
      <c r="B347" s="334" t="s">
        <v>460</v>
      </c>
      <c r="C347" s="320">
        <v>71.099999999999994</v>
      </c>
      <c r="D347" s="321">
        <v>71.7</v>
      </c>
      <c r="E347" s="321">
        <v>70.150000000000006</v>
      </c>
      <c r="F347" s="321">
        <v>69.2</v>
      </c>
      <c r="G347" s="321">
        <v>67.650000000000006</v>
      </c>
      <c r="H347" s="321">
        <v>72.650000000000006</v>
      </c>
      <c r="I347" s="321">
        <v>74.199999999999989</v>
      </c>
      <c r="J347" s="321">
        <v>75.150000000000006</v>
      </c>
      <c r="K347" s="320">
        <v>73.25</v>
      </c>
      <c r="L347" s="320">
        <v>70.75</v>
      </c>
      <c r="M347" s="320">
        <v>72.214730000000003</v>
      </c>
      <c r="N347" s="1"/>
      <c r="O347" s="1"/>
    </row>
    <row r="348" spans="1:15" ht="12.75" customHeight="1">
      <c r="A348" s="30">
        <v>338</v>
      </c>
      <c r="B348" s="334" t="s">
        <v>168</v>
      </c>
      <c r="C348" s="320">
        <v>174.45</v>
      </c>
      <c r="D348" s="321">
        <v>173.53333333333333</v>
      </c>
      <c r="E348" s="321">
        <v>172.06666666666666</v>
      </c>
      <c r="F348" s="321">
        <v>169.68333333333334</v>
      </c>
      <c r="G348" s="321">
        <v>168.21666666666667</v>
      </c>
      <c r="H348" s="321">
        <v>175.91666666666666</v>
      </c>
      <c r="I348" s="321">
        <v>177.3833333333333</v>
      </c>
      <c r="J348" s="321">
        <v>179.76666666666665</v>
      </c>
      <c r="K348" s="320">
        <v>175</v>
      </c>
      <c r="L348" s="320">
        <v>171.15</v>
      </c>
      <c r="M348" s="320">
        <v>93.339730000000003</v>
      </c>
      <c r="N348" s="1"/>
      <c r="O348" s="1"/>
    </row>
    <row r="349" spans="1:15" ht="12.75" customHeight="1">
      <c r="A349" s="30">
        <v>339</v>
      </c>
      <c r="B349" s="334" t="s">
        <v>461</v>
      </c>
      <c r="C349" s="320">
        <v>242.2</v>
      </c>
      <c r="D349" s="321">
        <v>242.69999999999996</v>
      </c>
      <c r="E349" s="321">
        <v>240.04999999999993</v>
      </c>
      <c r="F349" s="321">
        <v>237.89999999999998</v>
      </c>
      <c r="G349" s="321">
        <v>235.24999999999994</v>
      </c>
      <c r="H349" s="321">
        <v>244.84999999999991</v>
      </c>
      <c r="I349" s="321">
        <v>247.49999999999994</v>
      </c>
      <c r="J349" s="321">
        <v>249.64999999999989</v>
      </c>
      <c r="K349" s="320">
        <v>245.35</v>
      </c>
      <c r="L349" s="320">
        <v>240.55</v>
      </c>
      <c r="M349" s="320">
        <v>5.7454999999999998</v>
      </c>
      <c r="N349" s="1"/>
      <c r="O349" s="1"/>
    </row>
    <row r="350" spans="1:15" ht="12.75" customHeight="1">
      <c r="A350" s="30">
        <v>340</v>
      </c>
      <c r="B350" s="334" t="s">
        <v>170</v>
      </c>
      <c r="C350" s="320">
        <v>152.05000000000001</v>
      </c>
      <c r="D350" s="321">
        <v>152.71666666666667</v>
      </c>
      <c r="E350" s="321">
        <v>150.53333333333333</v>
      </c>
      <c r="F350" s="321">
        <v>149.01666666666665</v>
      </c>
      <c r="G350" s="321">
        <v>146.83333333333331</v>
      </c>
      <c r="H350" s="321">
        <v>154.23333333333335</v>
      </c>
      <c r="I350" s="321">
        <v>156.41666666666669</v>
      </c>
      <c r="J350" s="321">
        <v>157.93333333333337</v>
      </c>
      <c r="K350" s="320">
        <v>154.9</v>
      </c>
      <c r="L350" s="320">
        <v>151.19999999999999</v>
      </c>
      <c r="M350" s="320">
        <v>175.85569000000001</v>
      </c>
      <c r="N350" s="1"/>
      <c r="O350" s="1"/>
    </row>
    <row r="351" spans="1:15" ht="12.75" customHeight="1">
      <c r="A351" s="30">
        <v>341</v>
      </c>
      <c r="B351" s="334" t="s">
        <v>269</v>
      </c>
      <c r="C351" s="320">
        <v>957.9</v>
      </c>
      <c r="D351" s="321">
        <v>959.15</v>
      </c>
      <c r="E351" s="321">
        <v>940.5</v>
      </c>
      <c r="F351" s="321">
        <v>923.1</v>
      </c>
      <c r="G351" s="321">
        <v>904.45</v>
      </c>
      <c r="H351" s="321">
        <v>976.55</v>
      </c>
      <c r="I351" s="321">
        <v>995.19999999999982</v>
      </c>
      <c r="J351" s="321">
        <v>1012.5999999999999</v>
      </c>
      <c r="K351" s="320">
        <v>977.8</v>
      </c>
      <c r="L351" s="320">
        <v>941.75</v>
      </c>
      <c r="M351" s="320">
        <v>12.14949</v>
      </c>
      <c r="N351" s="1"/>
      <c r="O351" s="1"/>
    </row>
    <row r="352" spans="1:15" ht="12.75" customHeight="1">
      <c r="A352" s="30">
        <v>342</v>
      </c>
      <c r="B352" s="334" t="s">
        <v>466</v>
      </c>
      <c r="C352" s="320">
        <v>3700.2</v>
      </c>
      <c r="D352" s="321">
        <v>3708.0166666666664</v>
      </c>
      <c r="E352" s="321">
        <v>3682.1833333333329</v>
      </c>
      <c r="F352" s="321">
        <v>3664.1666666666665</v>
      </c>
      <c r="G352" s="321">
        <v>3638.333333333333</v>
      </c>
      <c r="H352" s="321">
        <v>3726.0333333333328</v>
      </c>
      <c r="I352" s="321">
        <v>3751.8666666666668</v>
      </c>
      <c r="J352" s="321">
        <v>3769.8833333333328</v>
      </c>
      <c r="K352" s="320">
        <v>3733.85</v>
      </c>
      <c r="L352" s="320">
        <v>3690</v>
      </c>
      <c r="M352" s="320">
        <v>0.69147999999999998</v>
      </c>
      <c r="N352" s="1"/>
      <c r="O352" s="1"/>
    </row>
    <row r="353" spans="1:15" ht="12.75" customHeight="1">
      <c r="A353" s="30">
        <v>343</v>
      </c>
      <c r="B353" s="334" t="s">
        <v>270</v>
      </c>
      <c r="C353" s="320">
        <v>234.95</v>
      </c>
      <c r="D353" s="321">
        <v>236.51666666666665</v>
      </c>
      <c r="E353" s="321">
        <v>232.73333333333329</v>
      </c>
      <c r="F353" s="321">
        <v>230.51666666666665</v>
      </c>
      <c r="G353" s="321">
        <v>226.73333333333329</v>
      </c>
      <c r="H353" s="321">
        <v>238.73333333333329</v>
      </c>
      <c r="I353" s="321">
        <v>242.51666666666665</v>
      </c>
      <c r="J353" s="321">
        <v>244.73333333333329</v>
      </c>
      <c r="K353" s="320">
        <v>240.3</v>
      </c>
      <c r="L353" s="320">
        <v>234.3</v>
      </c>
      <c r="M353" s="320">
        <v>7.9903500000000003</v>
      </c>
      <c r="N353" s="1"/>
      <c r="O353" s="1"/>
    </row>
    <row r="354" spans="1:15" ht="12.75" customHeight="1">
      <c r="A354" s="30">
        <v>344</v>
      </c>
      <c r="B354" s="334" t="s">
        <v>171</v>
      </c>
      <c r="C354" s="320">
        <v>170.9</v>
      </c>
      <c r="D354" s="321">
        <v>170.3</v>
      </c>
      <c r="E354" s="321">
        <v>169.3</v>
      </c>
      <c r="F354" s="321">
        <v>167.7</v>
      </c>
      <c r="G354" s="321">
        <v>166.7</v>
      </c>
      <c r="H354" s="321">
        <v>171.90000000000003</v>
      </c>
      <c r="I354" s="321">
        <v>172.90000000000003</v>
      </c>
      <c r="J354" s="321">
        <v>174.50000000000006</v>
      </c>
      <c r="K354" s="320">
        <v>171.3</v>
      </c>
      <c r="L354" s="320">
        <v>168.7</v>
      </c>
      <c r="M354" s="320">
        <v>95.298739999999995</v>
      </c>
      <c r="N354" s="1"/>
      <c r="O354" s="1"/>
    </row>
    <row r="355" spans="1:15" ht="12.75" customHeight="1">
      <c r="A355" s="30">
        <v>345</v>
      </c>
      <c r="B355" s="334" t="s">
        <v>467</v>
      </c>
      <c r="C355" s="320">
        <v>348.25</v>
      </c>
      <c r="D355" s="321">
        <v>347.7833333333333</v>
      </c>
      <c r="E355" s="321">
        <v>345.56666666666661</v>
      </c>
      <c r="F355" s="321">
        <v>342.88333333333333</v>
      </c>
      <c r="G355" s="321">
        <v>340.66666666666663</v>
      </c>
      <c r="H355" s="321">
        <v>350.46666666666658</v>
      </c>
      <c r="I355" s="321">
        <v>352.68333333333328</v>
      </c>
      <c r="J355" s="321">
        <v>355.36666666666656</v>
      </c>
      <c r="K355" s="320">
        <v>350</v>
      </c>
      <c r="L355" s="320">
        <v>345.1</v>
      </c>
      <c r="M355" s="320">
        <v>1.50953</v>
      </c>
      <c r="N355" s="1"/>
      <c r="O355" s="1"/>
    </row>
    <row r="356" spans="1:15" ht="12.75" customHeight="1">
      <c r="A356" s="30">
        <v>346</v>
      </c>
      <c r="B356" s="334" t="s">
        <v>172</v>
      </c>
      <c r="C356" s="320">
        <v>44983.9</v>
      </c>
      <c r="D356" s="321">
        <v>44686.94999999999</v>
      </c>
      <c r="E356" s="321">
        <v>44223.89999999998</v>
      </c>
      <c r="F356" s="321">
        <v>43463.899999999987</v>
      </c>
      <c r="G356" s="321">
        <v>43000.849999999977</v>
      </c>
      <c r="H356" s="321">
        <v>45446.949999999983</v>
      </c>
      <c r="I356" s="321">
        <v>45909.999999999985</v>
      </c>
      <c r="J356" s="321">
        <v>46669.999999999985</v>
      </c>
      <c r="K356" s="320">
        <v>45150</v>
      </c>
      <c r="L356" s="320">
        <v>43926.95</v>
      </c>
      <c r="M356" s="320">
        <v>0.16170000000000001</v>
      </c>
      <c r="N356" s="1"/>
      <c r="O356" s="1"/>
    </row>
    <row r="357" spans="1:15" ht="12.75" customHeight="1">
      <c r="A357" s="30">
        <v>347</v>
      </c>
      <c r="B357" s="334" t="s">
        <v>860</v>
      </c>
      <c r="C357" s="320">
        <v>239.6</v>
      </c>
      <c r="D357" s="321">
        <v>236.14999999999998</v>
      </c>
      <c r="E357" s="321">
        <v>230.59999999999997</v>
      </c>
      <c r="F357" s="321">
        <v>221.6</v>
      </c>
      <c r="G357" s="321">
        <v>216.04999999999998</v>
      </c>
      <c r="H357" s="321">
        <v>245.14999999999995</v>
      </c>
      <c r="I357" s="321">
        <v>250.69999999999996</v>
      </c>
      <c r="J357" s="321">
        <v>259.69999999999993</v>
      </c>
      <c r="K357" s="320">
        <v>241.7</v>
      </c>
      <c r="L357" s="320">
        <v>227.15</v>
      </c>
      <c r="M357" s="320">
        <v>14.51085</v>
      </c>
      <c r="N357" s="1"/>
      <c r="O357" s="1"/>
    </row>
    <row r="358" spans="1:15" ht="12.75" customHeight="1">
      <c r="A358" s="30">
        <v>348</v>
      </c>
      <c r="B358" s="334" t="s">
        <v>173</v>
      </c>
      <c r="C358" s="320">
        <v>2340.5</v>
      </c>
      <c r="D358" s="321">
        <v>2341.5166666666669</v>
      </c>
      <c r="E358" s="321">
        <v>2302.5333333333338</v>
      </c>
      <c r="F358" s="321">
        <v>2264.5666666666671</v>
      </c>
      <c r="G358" s="321">
        <v>2225.5833333333339</v>
      </c>
      <c r="H358" s="321">
        <v>2379.4833333333336</v>
      </c>
      <c r="I358" s="321">
        <v>2418.4666666666662</v>
      </c>
      <c r="J358" s="321">
        <v>2456.4333333333334</v>
      </c>
      <c r="K358" s="320">
        <v>2380.5</v>
      </c>
      <c r="L358" s="320">
        <v>2303.5500000000002</v>
      </c>
      <c r="M358" s="320">
        <v>8.9620099999999994</v>
      </c>
      <c r="N358" s="1"/>
      <c r="O358" s="1"/>
    </row>
    <row r="359" spans="1:15" ht="12.75" customHeight="1">
      <c r="A359" s="30">
        <v>349</v>
      </c>
      <c r="B359" s="334" t="s">
        <v>471</v>
      </c>
      <c r="C359" s="320">
        <v>4710.8999999999996</v>
      </c>
      <c r="D359" s="321">
        <v>4719</v>
      </c>
      <c r="E359" s="321">
        <v>4657</v>
      </c>
      <c r="F359" s="321">
        <v>4603.1000000000004</v>
      </c>
      <c r="G359" s="321">
        <v>4541.1000000000004</v>
      </c>
      <c r="H359" s="321">
        <v>4772.8999999999996</v>
      </c>
      <c r="I359" s="321">
        <v>4834.8999999999996</v>
      </c>
      <c r="J359" s="321">
        <v>4888.7999999999993</v>
      </c>
      <c r="K359" s="320">
        <v>4781</v>
      </c>
      <c r="L359" s="320">
        <v>4665.1000000000004</v>
      </c>
      <c r="M359" s="320">
        <v>3.1501199999999998</v>
      </c>
      <c r="N359" s="1"/>
      <c r="O359" s="1"/>
    </row>
    <row r="360" spans="1:15" ht="12.75" customHeight="1">
      <c r="A360" s="30">
        <v>350</v>
      </c>
      <c r="B360" s="334" t="s">
        <v>174</v>
      </c>
      <c r="C360" s="320">
        <v>201.05</v>
      </c>
      <c r="D360" s="321">
        <v>201.25</v>
      </c>
      <c r="E360" s="321">
        <v>199.8</v>
      </c>
      <c r="F360" s="321">
        <v>198.55</v>
      </c>
      <c r="G360" s="321">
        <v>197.10000000000002</v>
      </c>
      <c r="H360" s="321">
        <v>202.5</v>
      </c>
      <c r="I360" s="321">
        <v>203.95</v>
      </c>
      <c r="J360" s="321">
        <v>205.2</v>
      </c>
      <c r="K360" s="320">
        <v>202.7</v>
      </c>
      <c r="L360" s="320">
        <v>200</v>
      </c>
      <c r="M360" s="320">
        <v>21.286169999999998</v>
      </c>
      <c r="N360" s="1"/>
      <c r="O360" s="1"/>
    </row>
    <row r="361" spans="1:15" ht="12.75" customHeight="1">
      <c r="A361" s="30">
        <v>351</v>
      </c>
      <c r="B361" s="334" t="s">
        <v>175</v>
      </c>
      <c r="C361" s="320">
        <v>121.85</v>
      </c>
      <c r="D361" s="321">
        <v>122.21666666666665</v>
      </c>
      <c r="E361" s="321">
        <v>121.33333333333331</v>
      </c>
      <c r="F361" s="321">
        <v>120.81666666666666</v>
      </c>
      <c r="G361" s="321">
        <v>119.93333333333332</v>
      </c>
      <c r="H361" s="321">
        <v>122.73333333333331</v>
      </c>
      <c r="I361" s="321">
        <v>123.61666666666666</v>
      </c>
      <c r="J361" s="321">
        <v>124.1333333333333</v>
      </c>
      <c r="K361" s="320">
        <v>123.1</v>
      </c>
      <c r="L361" s="320">
        <v>121.7</v>
      </c>
      <c r="M361" s="320">
        <v>26.621749999999999</v>
      </c>
      <c r="N361" s="1"/>
      <c r="O361" s="1"/>
    </row>
    <row r="362" spans="1:15" ht="12.75" customHeight="1">
      <c r="A362" s="30">
        <v>352</v>
      </c>
      <c r="B362" s="334" t="s">
        <v>176</v>
      </c>
      <c r="C362" s="320">
        <v>4485.75</v>
      </c>
      <c r="D362" s="321">
        <v>4493.6166666666668</v>
      </c>
      <c r="E362" s="321">
        <v>4467.2333333333336</v>
      </c>
      <c r="F362" s="321">
        <v>4448.7166666666672</v>
      </c>
      <c r="G362" s="321">
        <v>4422.3333333333339</v>
      </c>
      <c r="H362" s="321">
        <v>4512.1333333333332</v>
      </c>
      <c r="I362" s="321">
        <v>4538.5166666666664</v>
      </c>
      <c r="J362" s="321">
        <v>4557.0333333333328</v>
      </c>
      <c r="K362" s="320">
        <v>4520</v>
      </c>
      <c r="L362" s="320">
        <v>4475.1000000000004</v>
      </c>
      <c r="M362" s="320">
        <v>0.14873</v>
      </c>
      <c r="N362" s="1"/>
      <c r="O362" s="1"/>
    </row>
    <row r="363" spans="1:15" ht="12.75" customHeight="1">
      <c r="A363" s="30">
        <v>353</v>
      </c>
      <c r="B363" s="334" t="s">
        <v>273</v>
      </c>
      <c r="C363" s="320">
        <v>14485.15</v>
      </c>
      <c r="D363" s="321">
        <v>14464.866666666667</v>
      </c>
      <c r="E363" s="321">
        <v>14406.583333333334</v>
      </c>
      <c r="F363" s="321">
        <v>14328.016666666666</v>
      </c>
      <c r="G363" s="321">
        <v>14269.733333333334</v>
      </c>
      <c r="H363" s="321">
        <v>14543.433333333334</v>
      </c>
      <c r="I363" s="321">
        <v>14601.716666666667</v>
      </c>
      <c r="J363" s="321">
        <v>14680.283333333335</v>
      </c>
      <c r="K363" s="320">
        <v>14523.15</v>
      </c>
      <c r="L363" s="320">
        <v>14386.3</v>
      </c>
      <c r="M363" s="320">
        <v>1.8239999999999999E-2</v>
      </c>
      <c r="N363" s="1"/>
      <c r="O363" s="1"/>
    </row>
    <row r="364" spans="1:15" ht="12.75" customHeight="1">
      <c r="A364" s="30">
        <v>354</v>
      </c>
      <c r="B364" s="334" t="s">
        <v>478</v>
      </c>
      <c r="C364" s="320">
        <v>4401.3500000000004</v>
      </c>
      <c r="D364" s="321">
        <v>4384.7166666666662</v>
      </c>
      <c r="E364" s="321">
        <v>4359.4833333333327</v>
      </c>
      <c r="F364" s="321">
        <v>4317.6166666666668</v>
      </c>
      <c r="G364" s="321">
        <v>4292.3833333333332</v>
      </c>
      <c r="H364" s="321">
        <v>4426.5833333333321</v>
      </c>
      <c r="I364" s="321">
        <v>4451.8166666666657</v>
      </c>
      <c r="J364" s="321">
        <v>4493.6833333333316</v>
      </c>
      <c r="K364" s="320">
        <v>4409.95</v>
      </c>
      <c r="L364" s="320">
        <v>4342.8500000000004</v>
      </c>
      <c r="M364" s="320">
        <v>5.9150000000000001E-2</v>
      </c>
      <c r="N364" s="1"/>
      <c r="O364" s="1"/>
    </row>
    <row r="365" spans="1:15" ht="12.75" customHeight="1">
      <c r="A365" s="30">
        <v>355</v>
      </c>
      <c r="B365" s="334" t="s">
        <v>473</v>
      </c>
      <c r="C365" s="320">
        <v>1096.55</v>
      </c>
      <c r="D365" s="321">
        <v>1090.75</v>
      </c>
      <c r="E365" s="321">
        <v>1076.5</v>
      </c>
      <c r="F365" s="321">
        <v>1056.45</v>
      </c>
      <c r="G365" s="321">
        <v>1042.2</v>
      </c>
      <c r="H365" s="321">
        <v>1110.8</v>
      </c>
      <c r="I365" s="321">
        <v>1125.05</v>
      </c>
      <c r="J365" s="321">
        <v>1145.0999999999999</v>
      </c>
      <c r="K365" s="320">
        <v>1105</v>
      </c>
      <c r="L365" s="320">
        <v>1070.7</v>
      </c>
      <c r="M365" s="320">
        <v>0.75822000000000001</v>
      </c>
      <c r="N365" s="1"/>
      <c r="O365" s="1"/>
    </row>
    <row r="366" spans="1:15" ht="12.75" customHeight="1">
      <c r="A366" s="30">
        <v>356</v>
      </c>
      <c r="B366" s="334" t="s">
        <v>177</v>
      </c>
      <c r="C366" s="320">
        <v>2525.15</v>
      </c>
      <c r="D366" s="321">
        <v>2518.0666666666671</v>
      </c>
      <c r="E366" s="321">
        <v>2502.0833333333339</v>
      </c>
      <c r="F366" s="321">
        <v>2479.0166666666669</v>
      </c>
      <c r="G366" s="321">
        <v>2463.0333333333338</v>
      </c>
      <c r="H366" s="321">
        <v>2541.1333333333341</v>
      </c>
      <c r="I366" s="321">
        <v>2557.1166666666668</v>
      </c>
      <c r="J366" s="321">
        <v>2580.1833333333343</v>
      </c>
      <c r="K366" s="320">
        <v>2534.0500000000002</v>
      </c>
      <c r="L366" s="320">
        <v>2495</v>
      </c>
      <c r="M366" s="320">
        <v>2.5786799999999999</v>
      </c>
      <c r="N366" s="1"/>
      <c r="O366" s="1"/>
    </row>
    <row r="367" spans="1:15" ht="12.75" customHeight="1">
      <c r="A367" s="30">
        <v>357</v>
      </c>
      <c r="B367" s="334" t="s">
        <v>178</v>
      </c>
      <c r="C367" s="320">
        <v>2919.9</v>
      </c>
      <c r="D367" s="321">
        <v>2913.3833333333332</v>
      </c>
      <c r="E367" s="321">
        <v>2866.7666666666664</v>
      </c>
      <c r="F367" s="321">
        <v>2813.6333333333332</v>
      </c>
      <c r="G367" s="321">
        <v>2767.0166666666664</v>
      </c>
      <c r="H367" s="321">
        <v>2966.5166666666664</v>
      </c>
      <c r="I367" s="321">
        <v>3013.1333333333332</v>
      </c>
      <c r="J367" s="321">
        <v>3066.2666666666664</v>
      </c>
      <c r="K367" s="320">
        <v>2960</v>
      </c>
      <c r="L367" s="320">
        <v>2860.25</v>
      </c>
      <c r="M367" s="320">
        <v>2.35249</v>
      </c>
      <c r="N367" s="1"/>
      <c r="O367" s="1"/>
    </row>
    <row r="368" spans="1:15" ht="12.75" customHeight="1">
      <c r="A368" s="30">
        <v>358</v>
      </c>
      <c r="B368" s="334" t="s">
        <v>179</v>
      </c>
      <c r="C368" s="320">
        <v>37.75</v>
      </c>
      <c r="D368" s="321">
        <v>37.733333333333334</v>
      </c>
      <c r="E368" s="321">
        <v>37.516666666666666</v>
      </c>
      <c r="F368" s="321">
        <v>37.283333333333331</v>
      </c>
      <c r="G368" s="321">
        <v>37.066666666666663</v>
      </c>
      <c r="H368" s="321">
        <v>37.966666666666669</v>
      </c>
      <c r="I368" s="321">
        <v>38.183333333333337</v>
      </c>
      <c r="J368" s="321">
        <v>38.416666666666671</v>
      </c>
      <c r="K368" s="320">
        <v>37.950000000000003</v>
      </c>
      <c r="L368" s="320">
        <v>37.5</v>
      </c>
      <c r="M368" s="320">
        <v>283.43556000000001</v>
      </c>
      <c r="N368" s="1"/>
      <c r="O368" s="1"/>
    </row>
    <row r="369" spans="1:15" ht="12.75" customHeight="1">
      <c r="A369" s="30">
        <v>359</v>
      </c>
      <c r="B369" s="334" t="s">
        <v>469</v>
      </c>
      <c r="C369" s="320">
        <v>414.8</v>
      </c>
      <c r="D369" s="321">
        <v>414.43333333333339</v>
      </c>
      <c r="E369" s="321">
        <v>411.46666666666681</v>
      </c>
      <c r="F369" s="321">
        <v>408.13333333333344</v>
      </c>
      <c r="G369" s="321">
        <v>405.16666666666686</v>
      </c>
      <c r="H369" s="321">
        <v>417.76666666666677</v>
      </c>
      <c r="I369" s="321">
        <v>420.73333333333335</v>
      </c>
      <c r="J369" s="321">
        <v>424.06666666666672</v>
      </c>
      <c r="K369" s="320">
        <v>417.4</v>
      </c>
      <c r="L369" s="320">
        <v>411.1</v>
      </c>
      <c r="M369" s="320">
        <v>1.9188499999999999</v>
      </c>
      <c r="N369" s="1"/>
      <c r="O369" s="1"/>
    </row>
    <row r="370" spans="1:15" ht="12.75" customHeight="1">
      <c r="A370" s="30">
        <v>360</v>
      </c>
      <c r="B370" s="334" t="s">
        <v>470</v>
      </c>
      <c r="C370" s="320">
        <v>258.39999999999998</v>
      </c>
      <c r="D370" s="321">
        <v>258.5333333333333</v>
      </c>
      <c r="E370" s="321">
        <v>256.41666666666663</v>
      </c>
      <c r="F370" s="321">
        <v>254.43333333333334</v>
      </c>
      <c r="G370" s="321">
        <v>252.31666666666666</v>
      </c>
      <c r="H370" s="321">
        <v>260.51666666666659</v>
      </c>
      <c r="I370" s="321">
        <v>262.63333333333327</v>
      </c>
      <c r="J370" s="321">
        <v>264.61666666666656</v>
      </c>
      <c r="K370" s="320">
        <v>260.64999999999998</v>
      </c>
      <c r="L370" s="320">
        <v>256.55</v>
      </c>
      <c r="M370" s="320">
        <v>2.7690800000000002</v>
      </c>
      <c r="N370" s="1"/>
      <c r="O370" s="1"/>
    </row>
    <row r="371" spans="1:15" ht="12.75" customHeight="1">
      <c r="A371" s="30">
        <v>361</v>
      </c>
      <c r="B371" s="334" t="s">
        <v>271</v>
      </c>
      <c r="C371" s="320">
        <v>2689.25</v>
      </c>
      <c r="D371" s="321">
        <v>2672.1333333333332</v>
      </c>
      <c r="E371" s="321">
        <v>2620.2666666666664</v>
      </c>
      <c r="F371" s="321">
        <v>2551.2833333333333</v>
      </c>
      <c r="G371" s="321">
        <v>2499.4166666666665</v>
      </c>
      <c r="H371" s="321">
        <v>2741.1166666666663</v>
      </c>
      <c r="I371" s="321">
        <v>2792.9833333333331</v>
      </c>
      <c r="J371" s="321">
        <v>2861.9666666666662</v>
      </c>
      <c r="K371" s="320">
        <v>2724</v>
      </c>
      <c r="L371" s="320">
        <v>2603.15</v>
      </c>
      <c r="M371" s="320">
        <v>8.5359099999999994</v>
      </c>
      <c r="N371" s="1"/>
      <c r="O371" s="1"/>
    </row>
    <row r="372" spans="1:15" ht="12.75" customHeight="1">
      <c r="A372" s="30">
        <v>362</v>
      </c>
      <c r="B372" s="334" t="s">
        <v>474</v>
      </c>
      <c r="C372" s="320">
        <v>891.5</v>
      </c>
      <c r="D372" s="321">
        <v>890.51666666666677</v>
      </c>
      <c r="E372" s="321">
        <v>881.03333333333353</v>
      </c>
      <c r="F372" s="321">
        <v>870.56666666666672</v>
      </c>
      <c r="G372" s="321">
        <v>861.08333333333348</v>
      </c>
      <c r="H372" s="321">
        <v>900.98333333333358</v>
      </c>
      <c r="I372" s="321">
        <v>910.46666666666692</v>
      </c>
      <c r="J372" s="321">
        <v>920.93333333333362</v>
      </c>
      <c r="K372" s="320">
        <v>900</v>
      </c>
      <c r="L372" s="320">
        <v>880.05</v>
      </c>
      <c r="M372" s="320">
        <v>0.28237000000000001</v>
      </c>
      <c r="N372" s="1"/>
      <c r="O372" s="1"/>
    </row>
    <row r="373" spans="1:15" ht="12.75" customHeight="1">
      <c r="A373" s="30">
        <v>363</v>
      </c>
      <c r="B373" s="334" t="s">
        <v>475</v>
      </c>
      <c r="C373" s="320">
        <v>2697.8</v>
      </c>
      <c r="D373" s="321">
        <v>2643.15</v>
      </c>
      <c r="E373" s="321">
        <v>2541.7000000000003</v>
      </c>
      <c r="F373" s="321">
        <v>2385.6000000000004</v>
      </c>
      <c r="G373" s="321">
        <v>2284.1500000000005</v>
      </c>
      <c r="H373" s="321">
        <v>2799.25</v>
      </c>
      <c r="I373" s="321">
        <v>2900.7</v>
      </c>
      <c r="J373" s="321">
        <v>3056.7999999999997</v>
      </c>
      <c r="K373" s="320">
        <v>2744.6</v>
      </c>
      <c r="L373" s="320">
        <v>2487.0500000000002</v>
      </c>
      <c r="M373" s="320">
        <v>8.4404900000000005</v>
      </c>
      <c r="N373" s="1"/>
      <c r="O373" s="1"/>
    </row>
    <row r="374" spans="1:15" ht="12.75" customHeight="1">
      <c r="A374" s="30">
        <v>364</v>
      </c>
      <c r="B374" s="334" t="s">
        <v>842</v>
      </c>
      <c r="C374" s="320">
        <v>304.35000000000002</v>
      </c>
      <c r="D374" s="321">
        <v>308.73333333333335</v>
      </c>
      <c r="E374" s="321">
        <v>298.66666666666669</v>
      </c>
      <c r="F374" s="321">
        <v>292.98333333333335</v>
      </c>
      <c r="G374" s="321">
        <v>282.91666666666669</v>
      </c>
      <c r="H374" s="321">
        <v>314.41666666666669</v>
      </c>
      <c r="I374" s="321">
        <v>324.48333333333329</v>
      </c>
      <c r="J374" s="321">
        <v>330.16666666666669</v>
      </c>
      <c r="K374" s="320">
        <v>318.8</v>
      </c>
      <c r="L374" s="320">
        <v>303.05</v>
      </c>
      <c r="M374" s="320">
        <v>82.974559999999997</v>
      </c>
      <c r="N374" s="1"/>
      <c r="O374" s="1"/>
    </row>
    <row r="375" spans="1:15" ht="12.75" customHeight="1">
      <c r="A375" s="30">
        <v>365</v>
      </c>
      <c r="B375" s="334" t="s">
        <v>180</v>
      </c>
      <c r="C375" s="320">
        <v>232.6</v>
      </c>
      <c r="D375" s="321">
        <v>232.43333333333331</v>
      </c>
      <c r="E375" s="321">
        <v>230.76666666666662</v>
      </c>
      <c r="F375" s="321">
        <v>228.93333333333331</v>
      </c>
      <c r="G375" s="321">
        <v>227.26666666666662</v>
      </c>
      <c r="H375" s="321">
        <v>234.26666666666662</v>
      </c>
      <c r="I375" s="321">
        <v>235.93333333333331</v>
      </c>
      <c r="J375" s="321">
        <v>237.76666666666662</v>
      </c>
      <c r="K375" s="320">
        <v>234.1</v>
      </c>
      <c r="L375" s="320">
        <v>230.6</v>
      </c>
      <c r="M375" s="320">
        <v>50.600769999999997</v>
      </c>
      <c r="N375" s="1"/>
      <c r="O375" s="1"/>
    </row>
    <row r="376" spans="1:15" ht="12.75" customHeight="1">
      <c r="A376" s="30">
        <v>366</v>
      </c>
      <c r="B376" s="334" t="s">
        <v>290</v>
      </c>
      <c r="C376" s="320">
        <v>3462.35</v>
      </c>
      <c r="D376" s="321">
        <v>3450.7833333333333</v>
      </c>
      <c r="E376" s="321">
        <v>3401.5666666666666</v>
      </c>
      <c r="F376" s="321">
        <v>3340.7833333333333</v>
      </c>
      <c r="G376" s="321">
        <v>3291.5666666666666</v>
      </c>
      <c r="H376" s="321">
        <v>3511.5666666666666</v>
      </c>
      <c r="I376" s="321">
        <v>3560.7833333333328</v>
      </c>
      <c r="J376" s="321">
        <v>3621.5666666666666</v>
      </c>
      <c r="K376" s="320">
        <v>3500</v>
      </c>
      <c r="L376" s="320">
        <v>3390</v>
      </c>
      <c r="M376" s="320">
        <v>0.38431999999999999</v>
      </c>
      <c r="N376" s="1"/>
      <c r="O376" s="1"/>
    </row>
    <row r="377" spans="1:15" ht="12.75" customHeight="1">
      <c r="A377" s="30">
        <v>367</v>
      </c>
      <c r="B377" s="334" t="s">
        <v>843</v>
      </c>
      <c r="C377" s="320">
        <v>411.8</v>
      </c>
      <c r="D377" s="321">
        <v>413.45</v>
      </c>
      <c r="E377" s="321">
        <v>406.95</v>
      </c>
      <c r="F377" s="321">
        <v>402.1</v>
      </c>
      <c r="G377" s="321">
        <v>395.6</v>
      </c>
      <c r="H377" s="321">
        <v>418.29999999999995</v>
      </c>
      <c r="I377" s="321">
        <v>424.79999999999995</v>
      </c>
      <c r="J377" s="321">
        <v>429.64999999999992</v>
      </c>
      <c r="K377" s="320">
        <v>419.95</v>
      </c>
      <c r="L377" s="320">
        <v>408.6</v>
      </c>
      <c r="M377" s="320">
        <v>6.3022499999999999</v>
      </c>
      <c r="N377" s="1"/>
      <c r="O377" s="1"/>
    </row>
    <row r="378" spans="1:15" ht="12.75" customHeight="1">
      <c r="A378" s="30">
        <v>368</v>
      </c>
      <c r="B378" s="334" t="s">
        <v>272</v>
      </c>
      <c r="C378" s="320">
        <v>516.4</v>
      </c>
      <c r="D378" s="321">
        <v>508.10000000000008</v>
      </c>
      <c r="E378" s="321">
        <v>497.20000000000016</v>
      </c>
      <c r="F378" s="321">
        <v>478.00000000000006</v>
      </c>
      <c r="G378" s="321">
        <v>467.10000000000014</v>
      </c>
      <c r="H378" s="321">
        <v>527.30000000000018</v>
      </c>
      <c r="I378" s="321">
        <v>538.20000000000016</v>
      </c>
      <c r="J378" s="321">
        <v>557.4000000000002</v>
      </c>
      <c r="K378" s="320">
        <v>519</v>
      </c>
      <c r="L378" s="320">
        <v>488.9</v>
      </c>
      <c r="M378" s="320">
        <v>14.105359999999999</v>
      </c>
      <c r="N378" s="1"/>
      <c r="O378" s="1"/>
    </row>
    <row r="379" spans="1:15" ht="12.75" customHeight="1">
      <c r="A379" s="30">
        <v>369</v>
      </c>
      <c r="B379" s="334" t="s">
        <v>476</v>
      </c>
      <c r="C379" s="320">
        <v>711.3</v>
      </c>
      <c r="D379" s="321">
        <v>711.30000000000007</v>
      </c>
      <c r="E379" s="321">
        <v>702.60000000000014</v>
      </c>
      <c r="F379" s="321">
        <v>693.90000000000009</v>
      </c>
      <c r="G379" s="321">
        <v>685.20000000000016</v>
      </c>
      <c r="H379" s="321">
        <v>720.00000000000011</v>
      </c>
      <c r="I379" s="321">
        <v>728.70000000000016</v>
      </c>
      <c r="J379" s="321">
        <v>737.40000000000009</v>
      </c>
      <c r="K379" s="320">
        <v>720</v>
      </c>
      <c r="L379" s="320">
        <v>702.6</v>
      </c>
      <c r="M379" s="320">
        <v>1.89954</v>
      </c>
      <c r="N379" s="1"/>
      <c r="O379" s="1"/>
    </row>
    <row r="380" spans="1:15" ht="12.75" customHeight="1">
      <c r="A380" s="30">
        <v>370</v>
      </c>
      <c r="B380" s="334" t="s">
        <v>477</v>
      </c>
      <c r="C380" s="320">
        <v>126.1</v>
      </c>
      <c r="D380" s="321">
        <v>125.36666666666667</v>
      </c>
      <c r="E380" s="321">
        <v>123.73333333333335</v>
      </c>
      <c r="F380" s="321">
        <v>121.36666666666667</v>
      </c>
      <c r="G380" s="321">
        <v>119.73333333333335</v>
      </c>
      <c r="H380" s="321">
        <v>127.73333333333335</v>
      </c>
      <c r="I380" s="321">
        <v>129.36666666666667</v>
      </c>
      <c r="J380" s="321">
        <v>131.73333333333335</v>
      </c>
      <c r="K380" s="320">
        <v>127</v>
      </c>
      <c r="L380" s="320">
        <v>123</v>
      </c>
      <c r="M380" s="320">
        <v>2.6830500000000002</v>
      </c>
      <c r="N380" s="1"/>
      <c r="O380" s="1"/>
    </row>
    <row r="381" spans="1:15" ht="12.75" customHeight="1">
      <c r="A381" s="30">
        <v>371</v>
      </c>
      <c r="B381" s="334" t="s">
        <v>182</v>
      </c>
      <c r="C381" s="320">
        <v>1880.35</v>
      </c>
      <c r="D381" s="321">
        <v>1890.3333333333333</v>
      </c>
      <c r="E381" s="321">
        <v>1866.2666666666664</v>
      </c>
      <c r="F381" s="321">
        <v>1852.1833333333332</v>
      </c>
      <c r="G381" s="321">
        <v>1828.1166666666663</v>
      </c>
      <c r="H381" s="321">
        <v>1904.4166666666665</v>
      </c>
      <c r="I381" s="321">
        <v>1928.4833333333336</v>
      </c>
      <c r="J381" s="321">
        <v>1942.5666666666666</v>
      </c>
      <c r="K381" s="320">
        <v>1914.4</v>
      </c>
      <c r="L381" s="320">
        <v>1876.25</v>
      </c>
      <c r="M381" s="320">
        <v>5.0641600000000002</v>
      </c>
      <c r="N381" s="1"/>
      <c r="O381" s="1"/>
    </row>
    <row r="382" spans="1:15" ht="12.75" customHeight="1">
      <c r="A382" s="30">
        <v>372</v>
      </c>
      <c r="B382" s="334" t="s">
        <v>479</v>
      </c>
      <c r="C382" s="320">
        <v>703.25</v>
      </c>
      <c r="D382" s="321">
        <v>707.36666666666667</v>
      </c>
      <c r="E382" s="321">
        <v>693.98333333333335</v>
      </c>
      <c r="F382" s="321">
        <v>684.7166666666667</v>
      </c>
      <c r="G382" s="321">
        <v>671.33333333333337</v>
      </c>
      <c r="H382" s="321">
        <v>716.63333333333333</v>
      </c>
      <c r="I382" s="321">
        <v>730.01666666666677</v>
      </c>
      <c r="J382" s="321">
        <v>739.2833333333333</v>
      </c>
      <c r="K382" s="320">
        <v>720.75</v>
      </c>
      <c r="L382" s="320">
        <v>698.1</v>
      </c>
      <c r="M382" s="320">
        <v>2.04705</v>
      </c>
      <c r="N382" s="1"/>
      <c r="O382" s="1"/>
    </row>
    <row r="383" spans="1:15" ht="12.75" customHeight="1">
      <c r="A383" s="30">
        <v>373</v>
      </c>
      <c r="B383" s="334" t="s">
        <v>481</v>
      </c>
      <c r="C383" s="320">
        <v>910.2</v>
      </c>
      <c r="D383" s="321">
        <v>910.73333333333323</v>
      </c>
      <c r="E383" s="321">
        <v>903.46666666666647</v>
      </c>
      <c r="F383" s="321">
        <v>896.73333333333323</v>
      </c>
      <c r="G383" s="321">
        <v>889.46666666666647</v>
      </c>
      <c r="H383" s="321">
        <v>917.46666666666647</v>
      </c>
      <c r="I383" s="321">
        <v>924.73333333333312</v>
      </c>
      <c r="J383" s="321">
        <v>931.46666666666647</v>
      </c>
      <c r="K383" s="320">
        <v>918</v>
      </c>
      <c r="L383" s="320">
        <v>904</v>
      </c>
      <c r="M383" s="320">
        <v>1.3657999999999999</v>
      </c>
      <c r="N383" s="1"/>
      <c r="O383" s="1"/>
    </row>
    <row r="384" spans="1:15" ht="12.75" customHeight="1">
      <c r="A384" s="30">
        <v>374</v>
      </c>
      <c r="B384" s="334" t="s">
        <v>844</v>
      </c>
      <c r="C384" s="320">
        <v>111.15</v>
      </c>
      <c r="D384" s="321">
        <v>110.41666666666667</v>
      </c>
      <c r="E384" s="321">
        <v>108.73333333333335</v>
      </c>
      <c r="F384" s="321">
        <v>106.31666666666668</v>
      </c>
      <c r="G384" s="321">
        <v>104.63333333333335</v>
      </c>
      <c r="H384" s="321">
        <v>112.83333333333334</v>
      </c>
      <c r="I384" s="321">
        <v>114.51666666666665</v>
      </c>
      <c r="J384" s="321">
        <v>116.93333333333334</v>
      </c>
      <c r="K384" s="320">
        <v>112.1</v>
      </c>
      <c r="L384" s="320">
        <v>108</v>
      </c>
      <c r="M384" s="320">
        <v>38.314219999999999</v>
      </c>
      <c r="N384" s="1"/>
      <c r="O384" s="1"/>
    </row>
    <row r="385" spans="1:15" ht="12.75" customHeight="1">
      <c r="A385" s="30">
        <v>375</v>
      </c>
      <c r="B385" s="334" t="s">
        <v>483</v>
      </c>
      <c r="C385" s="320">
        <v>194.85</v>
      </c>
      <c r="D385" s="321">
        <v>194.65</v>
      </c>
      <c r="E385" s="321">
        <v>193.3</v>
      </c>
      <c r="F385" s="321">
        <v>191.75</v>
      </c>
      <c r="G385" s="321">
        <v>190.4</v>
      </c>
      <c r="H385" s="321">
        <v>196.20000000000002</v>
      </c>
      <c r="I385" s="321">
        <v>197.54999999999998</v>
      </c>
      <c r="J385" s="321">
        <v>199.10000000000002</v>
      </c>
      <c r="K385" s="320">
        <v>196</v>
      </c>
      <c r="L385" s="320">
        <v>193.1</v>
      </c>
      <c r="M385" s="320">
        <v>16.821549999999998</v>
      </c>
      <c r="N385" s="1"/>
      <c r="O385" s="1"/>
    </row>
    <row r="386" spans="1:15" ht="12.75" customHeight="1">
      <c r="A386" s="30">
        <v>376</v>
      </c>
      <c r="B386" s="334" t="s">
        <v>484</v>
      </c>
      <c r="C386" s="320">
        <v>648.20000000000005</v>
      </c>
      <c r="D386" s="321">
        <v>651.13333333333333</v>
      </c>
      <c r="E386" s="321">
        <v>643.26666666666665</v>
      </c>
      <c r="F386" s="321">
        <v>638.33333333333337</v>
      </c>
      <c r="G386" s="321">
        <v>630.4666666666667</v>
      </c>
      <c r="H386" s="321">
        <v>656.06666666666661</v>
      </c>
      <c r="I386" s="321">
        <v>663.93333333333317</v>
      </c>
      <c r="J386" s="321">
        <v>668.86666666666656</v>
      </c>
      <c r="K386" s="320">
        <v>659</v>
      </c>
      <c r="L386" s="320">
        <v>646.20000000000005</v>
      </c>
      <c r="M386" s="320">
        <v>0.99565000000000003</v>
      </c>
      <c r="N386" s="1"/>
      <c r="O386" s="1"/>
    </row>
    <row r="387" spans="1:15" ht="12.75" customHeight="1">
      <c r="A387" s="30">
        <v>377</v>
      </c>
      <c r="B387" s="334" t="s">
        <v>485</v>
      </c>
      <c r="C387" s="320">
        <v>266.95</v>
      </c>
      <c r="D387" s="321">
        <v>266.71666666666664</v>
      </c>
      <c r="E387" s="321">
        <v>263.23333333333329</v>
      </c>
      <c r="F387" s="321">
        <v>259.51666666666665</v>
      </c>
      <c r="G387" s="321">
        <v>256.0333333333333</v>
      </c>
      <c r="H387" s="321">
        <v>270.43333333333328</v>
      </c>
      <c r="I387" s="321">
        <v>273.91666666666663</v>
      </c>
      <c r="J387" s="321">
        <v>277.63333333333327</v>
      </c>
      <c r="K387" s="320">
        <v>270.2</v>
      </c>
      <c r="L387" s="320">
        <v>263</v>
      </c>
      <c r="M387" s="320">
        <v>5.6690100000000001</v>
      </c>
      <c r="N387" s="1"/>
      <c r="O387" s="1"/>
    </row>
    <row r="388" spans="1:15" ht="12.75" customHeight="1">
      <c r="A388" s="30">
        <v>378</v>
      </c>
      <c r="B388" s="334" t="s">
        <v>183</v>
      </c>
      <c r="C388" s="320">
        <v>812.35</v>
      </c>
      <c r="D388" s="321">
        <v>810.85</v>
      </c>
      <c r="E388" s="321">
        <v>805.55000000000007</v>
      </c>
      <c r="F388" s="321">
        <v>798.75</v>
      </c>
      <c r="G388" s="321">
        <v>793.45</v>
      </c>
      <c r="H388" s="321">
        <v>817.65000000000009</v>
      </c>
      <c r="I388" s="321">
        <v>822.95</v>
      </c>
      <c r="J388" s="321">
        <v>829.75000000000011</v>
      </c>
      <c r="K388" s="320">
        <v>816.15</v>
      </c>
      <c r="L388" s="320">
        <v>804.05</v>
      </c>
      <c r="M388" s="320">
        <v>2.4347799999999999</v>
      </c>
      <c r="N388" s="1"/>
      <c r="O388" s="1"/>
    </row>
    <row r="389" spans="1:15" ht="12.75" customHeight="1">
      <c r="A389" s="30">
        <v>379</v>
      </c>
      <c r="B389" s="334" t="s">
        <v>487</v>
      </c>
      <c r="C389" s="320">
        <v>2445</v>
      </c>
      <c r="D389" s="321">
        <v>2467.6333333333337</v>
      </c>
      <c r="E389" s="321">
        <v>2401.4166666666674</v>
      </c>
      <c r="F389" s="321">
        <v>2357.8333333333339</v>
      </c>
      <c r="G389" s="321">
        <v>2291.6166666666677</v>
      </c>
      <c r="H389" s="321">
        <v>2511.2166666666672</v>
      </c>
      <c r="I389" s="321">
        <v>2577.4333333333334</v>
      </c>
      <c r="J389" s="321">
        <v>2621.0166666666669</v>
      </c>
      <c r="K389" s="320">
        <v>2533.85</v>
      </c>
      <c r="L389" s="320">
        <v>2424.0500000000002</v>
      </c>
      <c r="M389" s="320">
        <v>6.7449999999999996E-2</v>
      </c>
      <c r="N389" s="1"/>
      <c r="O389" s="1"/>
    </row>
    <row r="390" spans="1:15" ht="12.75" customHeight="1">
      <c r="A390" s="30">
        <v>380</v>
      </c>
      <c r="B390" s="334" t="s">
        <v>861</v>
      </c>
      <c r="C390" s="320">
        <v>112.9</v>
      </c>
      <c r="D390" s="321">
        <v>113</v>
      </c>
      <c r="E390" s="321">
        <v>111.4</v>
      </c>
      <c r="F390" s="321">
        <v>109.9</v>
      </c>
      <c r="G390" s="321">
        <v>108.30000000000001</v>
      </c>
      <c r="H390" s="321">
        <v>114.5</v>
      </c>
      <c r="I390" s="321">
        <v>116.1</v>
      </c>
      <c r="J390" s="321">
        <v>117.6</v>
      </c>
      <c r="K390" s="320">
        <v>114.6</v>
      </c>
      <c r="L390" s="320">
        <v>111.5</v>
      </c>
      <c r="M390" s="320">
        <v>9.3451900000000006</v>
      </c>
      <c r="N390" s="1"/>
      <c r="O390" s="1"/>
    </row>
    <row r="391" spans="1:15" ht="12.75" customHeight="1">
      <c r="A391" s="30">
        <v>381</v>
      </c>
      <c r="B391" s="334" t="s">
        <v>184</v>
      </c>
      <c r="C391" s="320">
        <v>128.1</v>
      </c>
      <c r="D391" s="321">
        <v>131.36666666666665</v>
      </c>
      <c r="E391" s="321">
        <v>123.2833333333333</v>
      </c>
      <c r="F391" s="321">
        <v>118.46666666666665</v>
      </c>
      <c r="G391" s="321">
        <v>110.38333333333331</v>
      </c>
      <c r="H391" s="321">
        <v>136.18333333333328</v>
      </c>
      <c r="I391" s="321">
        <v>144.26666666666659</v>
      </c>
      <c r="J391" s="321">
        <v>149.08333333333329</v>
      </c>
      <c r="K391" s="320">
        <v>139.44999999999999</v>
      </c>
      <c r="L391" s="320">
        <v>126.55</v>
      </c>
      <c r="M391" s="320">
        <v>495.54003999999998</v>
      </c>
      <c r="N391" s="1"/>
      <c r="O391" s="1"/>
    </row>
    <row r="392" spans="1:15" ht="12.75" customHeight="1">
      <c r="A392" s="30">
        <v>382</v>
      </c>
      <c r="B392" s="334" t="s">
        <v>486</v>
      </c>
      <c r="C392" s="320">
        <v>104.3</v>
      </c>
      <c r="D392" s="321">
        <v>104.73333333333333</v>
      </c>
      <c r="E392" s="321">
        <v>103.06666666666666</v>
      </c>
      <c r="F392" s="321">
        <v>101.83333333333333</v>
      </c>
      <c r="G392" s="321">
        <v>100.16666666666666</v>
      </c>
      <c r="H392" s="321">
        <v>105.96666666666667</v>
      </c>
      <c r="I392" s="321">
        <v>107.63333333333333</v>
      </c>
      <c r="J392" s="321">
        <v>108.86666666666667</v>
      </c>
      <c r="K392" s="320">
        <v>106.4</v>
      </c>
      <c r="L392" s="320">
        <v>103.5</v>
      </c>
      <c r="M392" s="320">
        <v>117.01018000000001</v>
      </c>
      <c r="N392" s="1"/>
      <c r="O392" s="1"/>
    </row>
    <row r="393" spans="1:15" ht="12.75" customHeight="1">
      <c r="A393" s="30">
        <v>383</v>
      </c>
      <c r="B393" s="334" t="s">
        <v>185</v>
      </c>
      <c r="C393" s="320">
        <v>133.80000000000001</v>
      </c>
      <c r="D393" s="321">
        <v>133.54999999999998</v>
      </c>
      <c r="E393" s="321">
        <v>132.84999999999997</v>
      </c>
      <c r="F393" s="321">
        <v>131.89999999999998</v>
      </c>
      <c r="G393" s="321">
        <v>131.19999999999996</v>
      </c>
      <c r="H393" s="321">
        <v>134.49999999999997</v>
      </c>
      <c r="I393" s="321">
        <v>135.19999999999996</v>
      </c>
      <c r="J393" s="321">
        <v>136.14999999999998</v>
      </c>
      <c r="K393" s="320">
        <v>134.25</v>
      </c>
      <c r="L393" s="320">
        <v>132.6</v>
      </c>
      <c r="M393" s="320">
        <v>25.6784</v>
      </c>
      <c r="N393" s="1"/>
      <c r="O393" s="1"/>
    </row>
    <row r="394" spans="1:15" ht="12.75" customHeight="1">
      <c r="A394" s="30">
        <v>384</v>
      </c>
      <c r="B394" s="334" t="s">
        <v>488</v>
      </c>
      <c r="C394" s="320">
        <v>153.44999999999999</v>
      </c>
      <c r="D394" s="321">
        <v>154.41666666666666</v>
      </c>
      <c r="E394" s="321">
        <v>149.83333333333331</v>
      </c>
      <c r="F394" s="321">
        <v>146.21666666666667</v>
      </c>
      <c r="G394" s="321">
        <v>141.63333333333333</v>
      </c>
      <c r="H394" s="321">
        <v>158.0333333333333</v>
      </c>
      <c r="I394" s="321">
        <v>162.61666666666662</v>
      </c>
      <c r="J394" s="321">
        <v>166.23333333333329</v>
      </c>
      <c r="K394" s="320">
        <v>159</v>
      </c>
      <c r="L394" s="320">
        <v>150.80000000000001</v>
      </c>
      <c r="M394" s="320">
        <v>157.74312</v>
      </c>
      <c r="N394" s="1"/>
      <c r="O394" s="1"/>
    </row>
    <row r="395" spans="1:15" ht="12.75" customHeight="1">
      <c r="A395" s="30">
        <v>385</v>
      </c>
      <c r="B395" s="334" t="s">
        <v>489</v>
      </c>
      <c r="C395" s="320">
        <v>1169.75</v>
      </c>
      <c r="D395" s="321">
        <v>1164.1166666666666</v>
      </c>
      <c r="E395" s="321">
        <v>1155.7833333333331</v>
      </c>
      <c r="F395" s="321">
        <v>1141.8166666666666</v>
      </c>
      <c r="G395" s="321">
        <v>1133.4833333333331</v>
      </c>
      <c r="H395" s="321">
        <v>1178.083333333333</v>
      </c>
      <c r="I395" s="321">
        <v>1186.4166666666665</v>
      </c>
      <c r="J395" s="321">
        <v>1200.383333333333</v>
      </c>
      <c r="K395" s="320">
        <v>1172.45</v>
      </c>
      <c r="L395" s="320">
        <v>1150.1500000000001</v>
      </c>
      <c r="M395" s="320">
        <v>1.4707600000000001</v>
      </c>
      <c r="N395" s="1"/>
      <c r="O395" s="1"/>
    </row>
    <row r="396" spans="1:15" ht="12.75" customHeight="1">
      <c r="A396" s="30">
        <v>386</v>
      </c>
      <c r="B396" s="334" t="s">
        <v>186</v>
      </c>
      <c r="C396" s="320">
        <v>2615.65</v>
      </c>
      <c r="D396" s="321">
        <v>2600.2166666666667</v>
      </c>
      <c r="E396" s="321">
        <v>2575.4333333333334</v>
      </c>
      <c r="F396" s="321">
        <v>2535.2166666666667</v>
      </c>
      <c r="G396" s="321">
        <v>2510.4333333333334</v>
      </c>
      <c r="H396" s="321">
        <v>2640.4333333333334</v>
      </c>
      <c r="I396" s="321">
        <v>2665.2166666666672</v>
      </c>
      <c r="J396" s="321">
        <v>2705.4333333333334</v>
      </c>
      <c r="K396" s="320">
        <v>2625</v>
      </c>
      <c r="L396" s="320">
        <v>2560</v>
      </c>
      <c r="M396" s="320">
        <v>69.928740000000005</v>
      </c>
      <c r="N396" s="1"/>
      <c r="O396" s="1"/>
    </row>
    <row r="397" spans="1:15" ht="12.75" customHeight="1">
      <c r="A397" s="30">
        <v>387</v>
      </c>
      <c r="B397" s="334" t="s">
        <v>845</v>
      </c>
      <c r="C397" s="320">
        <v>613.1</v>
      </c>
      <c r="D397" s="321">
        <v>612.69999999999993</v>
      </c>
      <c r="E397" s="321">
        <v>605.89999999999986</v>
      </c>
      <c r="F397" s="321">
        <v>598.69999999999993</v>
      </c>
      <c r="G397" s="321">
        <v>591.89999999999986</v>
      </c>
      <c r="H397" s="321">
        <v>619.89999999999986</v>
      </c>
      <c r="I397" s="321">
        <v>626.69999999999982</v>
      </c>
      <c r="J397" s="321">
        <v>633.89999999999986</v>
      </c>
      <c r="K397" s="320">
        <v>619.5</v>
      </c>
      <c r="L397" s="320">
        <v>605.5</v>
      </c>
      <c r="M397" s="320">
        <v>2.2284600000000001</v>
      </c>
      <c r="N397" s="1"/>
      <c r="O397" s="1"/>
    </row>
    <row r="398" spans="1:15" ht="12.75" customHeight="1">
      <c r="A398" s="30">
        <v>388</v>
      </c>
      <c r="B398" s="334" t="s">
        <v>480</v>
      </c>
      <c r="C398" s="320">
        <v>260.8</v>
      </c>
      <c r="D398" s="321">
        <v>260.28333333333336</v>
      </c>
      <c r="E398" s="321">
        <v>258.16666666666674</v>
      </c>
      <c r="F398" s="321">
        <v>255.53333333333336</v>
      </c>
      <c r="G398" s="321">
        <v>253.41666666666674</v>
      </c>
      <c r="H398" s="321">
        <v>262.91666666666674</v>
      </c>
      <c r="I398" s="321">
        <v>265.03333333333342</v>
      </c>
      <c r="J398" s="321">
        <v>267.66666666666674</v>
      </c>
      <c r="K398" s="320">
        <v>262.39999999999998</v>
      </c>
      <c r="L398" s="320">
        <v>257.64999999999998</v>
      </c>
      <c r="M398" s="320">
        <v>1.3775299999999999</v>
      </c>
      <c r="N398" s="1"/>
      <c r="O398" s="1"/>
    </row>
    <row r="399" spans="1:15" ht="12.75" customHeight="1">
      <c r="A399" s="30">
        <v>389</v>
      </c>
      <c r="B399" s="334" t="s">
        <v>490</v>
      </c>
      <c r="C399" s="320">
        <v>973.5</v>
      </c>
      <c r="D399" s="321">
        <v>974.51666666666677</v>
      </c>
      <c r="E399" s="321">
        <v>965.03333333333353</v>
      </c>
      <c r="F399" s="321">
        <v>956.56666666666672</v>
      </c>
      <c r="G399" s="321">
        <v>947.08333333333348</v>
      </c>
      <c r="H399" s="321">
        <v>982.98333333333358</v>
      </c>
      <c r="I399" s="321">
        <v>992.46666666666692</v>
      </c>
      <c r="J399" s="321">
        <v>1000.9333333333336</v>
      </c>
      <c r="K399" s="320">
        <v>984</v>
      </c>
      <c r="L399" s="320">
        <v>966.05</v>
      </c>
      <c r="M399" s="320">
        <v>0.38311000000000001</v>
      </c>
      <c r="N399" s="1"/>
      <c r="O399" s="1"/>
    </row>
    <row r="400" spans="1:15" ht="12.75" customHeight="1">
      <c r="A400" s="30">
        <v>390</v>
      </c>
      <c r="B400" s="334" t="s">
        <v>491</v>
      </c>
      <c r="C400" s="320">
        <v>1606.35</v>
      </c>
      <c r="D400" s="321">
        <v>1607.1166666666668</v>
      </c>
      <c r="E400" s="321">
        <v>1594.2333333333336</v>
      </c>
      <c r="F400" s="321">
        <v>1582.1166666666668</v>
      </c>
      <c r="G400" s="321">
        <v>1569.2333333333336</v>
      </c>
      <c r="H400" s="321">
        <v>1619.2333333333336</v>
      </c>
      <c r="I400" s="321">
        <v>1632.1166666666668</v>
      </c>
      <c r="J400" s="321">
        <v>1644.2333333333336</v>
      </c>
      <c r="K400" s="320">
        <v>1620</v>
      </c>
      <c r="L400" s="320">
        <v>1595</v>
      </c>
      <c r="M400" s="320">
        <v>1.36859</v>
      </c>
      <c r="N400" s="1"/>
      <c r="O400" s="1"/>
    </row>
    <row r="401" spans="1:15" ht="12.75" customHeight="1">
      <c r="A401" s="30">
        <v>391</v>
      </c>
      <c r="B401" s="334" t="s">
        <v>482</v>
      </c>
      <c r="C401" s="320">
        <v>34.6</v>
      </c>
      <c r="D401" s="321">
        <v>34.81666666666667</v>
      </c>
      <c r="E401" s="321">
        <v>34.033333333333339</v>
      </c>
      <c r="F401" s="321">
        <v>33.466666666666669</v>
      </c>
      <c r="G401" s="321">
        <v>32.683333333333337</v>
      </c>
      <c r="H401" s="321">
        <v>35.38333333333334</v>
      </c>
      <c r="I401" s="321">
        <v>36.166666666666671</v>
      </c>
      <c r="J401" s="321">
        <v>36.733333333333341</v>
      </c>
      <c r="K401" s="320">
        <v>35.6</v>
      </c>
      <c r="L401" s="320">
        <v>34.25</v>
      </c>
      <c r="M401" s="320">
        <v>41.608730000000001</v>
      </c>
      <c r="N401" s="1"/>
      <c r="O401" s="1"/>
    </row>
    <row r="402" spans="1:15" ht="12.75" customHeight="1">
      <c r="A402" s="30">
        <v>392</v>
      </c>
      <c r="B402" s="334" t="s">
        <v>187</v>
      </c>
      <c r="C402" s="320">
        <v>110.9</v>
      </c>
      <c r="D402" s="321">
        <v>110.81666666666668</v>
      </c>
      <c r="E402" s="321">
        <v>109.43333333333335</v>
      </c>
      <c r="F402" s="321">
        <v>107.96666666666667</v>
      </c>
      <c r="G402" s="321">
        <v>106.58333333333334</v>
      </c>
      <c r="H402" s="321">
        <v>112.28333333333336</v>
      </c>
      <c r="I402" s="321">
        <v>113.66666666666669</v>
      </c>
      <c r="J402" s="321">
        <v>115.13333333333337</v>
      </c>
      <c r="K402" s="320">
        <v>112.2</v>
      </c>
      <c r="L402" s="320">
        <v>109.35</v>
      </c>
      <c r="M402" s="320">
        <v>380.06661000000003</v>
      </c>
      <c r="N402" s="1"/>
      <c r="O402" s="1"/>
    </row>
    <row r="403" spans="1:15" ht="12.75" customHeight="1">
      <c r="A403" s="30">
        <v>393</v>
      </c>
      <c r="B403" s="334" t="s">
        <v>275</v>
      </c>
      <c r="C403" s="320">
        <v>7849</v>
      </c>
      <c r="D403" s="321">
        <v>7869.4833333333336</v>
      </c>
      <c r="E403" s="321">
        <v>7809.5166666666673</v>
      </c>
      <c r="F403" s="321">
        <v>7770.0333333333338</v>
      </c>
      <c r="G403" s="321">
        <v>7710.0666666666675</v>
      </c>
      <c r="H403" s="321">
        <v>7908.9666666666672</v>
      </c>
      <c r="I403" s="321">
        <v>7968.9333333333343</v>
      </c>
      <c r="J403" s="321">
        <v>8008.416666666667</v>
      </c>
      <c r="K403" s="320">
        <v>7929.45</v>
      </c>
      <c r="L403" s="320">
        <v>7830</v>
      </c>
      <c r="M403" s="320">
        <v>0.32280999999999999</v>
      </c>
      <c r="N403" s="1"/>
      <c r="O403" s="1"/>
    </row>
    <row r="404" spans="1:15" ht="12.75" customHeight="1">
      <c r="A404" s="30">
        <v>394</v>
      </c>
      <c r="B404" s="334" t="s">
        <v>274</v>
      </c>
      <c r="C404" s="320">
        <v>854.35</v>
      </c>
      <c r="D404" s="321">
        <v>853.28333333333342</v>
      </c>
      <c r="E404" s="321">
        <v>848.61666666666679</v>
      </c>
      <c r="F404" s="321">
        <v>842.88333333333333</v>
      </c>
      <c r="G404" s="321">
        <v>838.2166666666667</v>
      </c>
      <c r="H404" s="321">
        <v>859.01666666666688</v>
      </c>
      <c r="I404" s="321">
        <v>863.68333333333362</v>
      </c>
      <c r="J404" s="321">
        <v>869.41666666666697</v>
      </c>
      <c r="K404" s="320">
        <v>857.95</v>
      </c>
      <c r="L404" s="320">
        <v>847.55</v>
      </c>
      <c r="M404" s="320">
        <v>35.160310000000003</v>
      </c>
      <c r="N404" s="1"/>
      <c r="O404" s="1"/>
    </row>
    <row r="405" spans="1:15" ht="12.75" customHeight="1">
      <c r="A405" s="30">
        <v>395</v>
      </c>
      <c r="B405" s="334" t="s">
        <v>188</v>
      </c>
      <c r="C405" s="320">
        <v>1160.45</v>
      </c>
      <c r="D405" s="321">
        <v>1144.8166666666666</v>
      </c>
      <c r="E405" s="321">
        <v>1124.6333333333332</v>
      </c>
      <c r="F405" s="321">
        <v>1088.8166666666666</v>
      </c>
      <c r="G405" s="321">
        <v>1068.6333333333332</v>
      </c>
      <c r="H405" s="321">
        <v>1180.6333333333332</v>
      </c>
      <c r="I405" s="321">
        <v>1200.8166666666666</v>
      </c>
      <c r="J405" s="321">
        <v>1236.6333333333332</v>
      </c>
      <c r="K405" s="320">
        <v>1165</v>
      </c>
      <c r="L405" s="320">
        <v>1109</v>
      </c>
      <c r="M405" s="320">
        <v>23.9024</v>
      </c>
      <c r="N405" s="1"/>
      <c r="O405" s="1"/>
    </row>
    <row r="406" spans="1:15" ht="12.75" customHeight="1">
      <c r="A406" s="30">
        <v>396</v>
      </c>
      <c r="B406" s="334" t="s">
        <v>189</v>
      </c>
      <c r="C406" s="320">
        <v>516.1</v>
      </c>
      <c r="D406" s="321">
        <v>515.98333333333323</v>
      </c>
      <c r="E406" s="321">
        <v>512.46666666666647</v>
      </c>
      <c r="F406" s="321">
        <v>508.83333333333326</v>
      </c>
      <c r="G406" s="321">
        <v>505.31666666666649</v>
      </c>
      <c r="H406" s="321">
        <v>519.61666666666645</v>
      </c>
      <c r="I406" s="321">
        <v>523.1333333333331</v>
      </c>
      <c r="J406" s="321">
        <v>526.76666666666642</v>
      </c>
      <c r="K406" s="320">
        <v>519.5</v>
      </c>
      <c r="L406" s="320">
        <v>512.35</v>
      </c>
      <c r="M406" s="320">
        <v>135.72638000000001</v>
      </c>
      <c r="N406" s="1"/>
      <c r="O406" s="1"/>
    </row>
    <row r="407" spans="1:15" ht="12.75" customHeight="1">
      <c r="A407" s="30">
        <v>397</v>
      </c>
      <c r="B407" s="334" t="s">
        <v>495</v>
      </c>
      <c r="C407" s="320">
        <v>2011.75</v>
      </c>
      <c r="D407" s="321">
        <v>2001.9166666666667</v>
      </c>
      <c r="E407" s="321">
        <v>1981.8333333333335</v>
      </c>
      <c r="F407" s="321">
        <v>1951.9166666666667</v>
      </c>
      <c r="G407" s="321">
        <v>1931.8333333333335</v>
      </c>
      <c r="H407" s="321">
        <v>2031.8333333333335</v>
      </c>
      <c r="I407" s="321">
        <v>2051.916666666667</v>
      </c>
      <c r="J407" s="321">
        <v>2081.8333333333335</v>
      </c>
      <c r="K407" s="320">
        <v>2022</v>
      </c>
      <c r="L407" s="320">
        <v>1972</v>
      </c>
      <c r="M407" s="320">
        <v>0.77415999999999996</v>
      </c>
      <c r="N407" s="1"/>
      <c r="O407" s="1"/>
    </row>
    <row r="408" spans="1:15" ht="12.75" customHeight="1">
      <c r="A408" s="30">
        <v>398</v>
      </c>
      <c r="B408" s="334" t="s">
        <v>496</v>
      </c>
      <c r="C408" s="320">
        <v>127.85</v>
      </c>
      <c r="D408" s="321">
        <v>127.16666666666667</v>
      </c>
      <c r="E408" s="321">
        <v>125.33333333333334</v>
      </c>
      <c r="F408" s="321">
        <v>122.81666666666668</v>
      </c>
      <c r="G408" s="321">
        <v>120.98333333333335</v>
      </c>
      <c r="H408" s="321">
        <v>129.68333333333334</v>
      </c>
      <c r="I408" s="321">
        <v>131.51666666666668</v>
      </c>
      <c r="J408" s="321">
        <v>134.03333333333333</v>
      </c>
      <c r="K408" s="320">
        <v>129</v>
      </c>
      <c r="L408" s="320">
        <v>124.65</v>
      </c>
      <c r="M408" s="320">
        <v>6.34741</v>
      </c>
      <c r="N408" s="1"/>
      <c r="O408" s="1"/>
    </row>
    <row r="409" spans="1:15" ht="12.75" customHeight="1">
      <c r="A409" s="30">
        <v>399</v>
      </c>
      <c r="B409" s="334" t="s">
        <v>501</v>
      </c>
      <c r="C409" s="320">
        <v>128.75</v>
      </c>
      <c r="D409" s="321">
        <v>128.65</v>
      </c>
      <c r="E409" s="321">
        <v>127.60000000000002</v>
      </c>
      <c r="F409" s="321">
        <v>126.45000000000002</v>
      </c>
      <c r="G409" s="321">
        <v>125.40000000000003</v>
      </c>
      <c r="H409" s="321">
        <v>129.80000000000001</v>
      </c>
      <c r="I409" s="321">
        <v>130.85000000000002</v>
      </c>
      <c r="J409" s="321">
        <v>132</v>
      </c>
      <c r="K409" s="320">
        <v>129.69999999999999</v>
      </c>
      <c r="L409" s="320">
        <v>127.5</v>
      </c>
      <c r="M409" s="320">
        <v>13.37228</v>
      </c>
      <c r="N409" s="1"/>
      <c r="O409" s="1"/>
    </row>
    <row r="410" spans="1:15" ht="12.75" customHeight="1">
      <c r="A410" s="30">
        <v>400</v>
      </c>
      <c r="B410" s="334" t="s">
        <v>497</v>
      </c>
      <c r="C410" s="320">
        <v>148</v>
      </c>
      <c r="D410" s="321">
        <v>148.71666666666667</v>
      </c>
      <c r="E410" s="321">
        <v>146.43333333333334</v>
      </c>
      <c r="F410" s="321">
        <v>144.86666666666667</v>
      </c>
      <c r="G410" s="321">
        <v>142.58333333333334</v>
      </c>
      <c r="H410" s="321">
        <v>150.28333333333333</v>
      </c>
      <c r="I410" s="321">
        <v>152.56666666666669</v>
      </c>
      <c r="J410" s="321">
        <v>154.13333333333333</v>
      </c>
      <c r="K410" s="320">
        <v>151</v>
      </c>
      <c r="L410" s="320">
        <v>147.15</v>
      </c>
      <c r="M410" s="320">
        <v>12.50583</v>
      </c>
      <c r="N410" s="1"/>
      <c r="O410" s="1"/>
    </row>
    <row r="411" spans="1:15" ht="12.75" customHeight="1">
      <c r="A411" s="30">
        <v>401</v>
      </c>
      <c r="B411" s="334" t="s">
        <v>499</v>
      </c>
      <c r="C411" s="320">
        <v>3806.65</v>
      </c>
      <c r="D411" s="321">
        <v>3811.7000000000003</v>
      </c>
      <c r="E411" s="321">
        <v>3765.3000000000006</v>
      </c>
      <c r="F411" s="321">
        <v>3723.9500000000003</v>
      </c>
      <c r="G411" s="321">
        <v>3677.5500000000006</v>
      </c>
      <c r="H411" s="321">
        <v>3853.0500000000006</v>
      </c>
      <c r="I411" s="321">
        <v>3899.4500000000003</v>
      </c>
      <c r="J411" s="321">
        <v>3940.8000000000006</v>
      </c>
      <c r="K411" s="320">
        <v>3858.1</v>
      </c>
      <c r="L411" s="320">
        <v>3770.35</v>
      </c>
      <c r="M411" s="320">
        <v>0.48626999999999998</v>
      </c>
      <c r="N411" s="1"/>
      <c r="O411" s="1"/>
    </row>
    <row r="412" spans="1:15" ht="12.75" customHeight="1">
      <c r="A412" s="30">
        <v>402</v>
      </c>
      <c r="B412" s="334" t="s">
        <v>498</v>
      </c>
      <c r="C412" s="320">
        <v>705.25</v>
      </c>
      <c r="D412" s="321">
        <v>697.0333333333333</v>
      </c>
      <c r="E412" s="321">
        <v>679.06666666666661</v>
      </c>
      <c r="F412" s="321">
        <v>652.88333333333333</v>
      </c>
      <c r="G412" s="321">
        <v>634.91666666666663</v>
      </c>
      <c r="H412" s="321">
        <v>723.21666666666658</v>
      </c>
      <c r="I412" s="321">
        <v>741.18333333333328</v>
      </c>
      <c r="J412" s="321">
        <v>767.36666666666656</v>
      </c>
      <c r="K412" s="320">
        <v>715</v>
      </c>
      <c r="L412" s="320">
        <v>670.85</v>
      </c>
      <c r="M412" s="320">
        <v>4.3085899999999997</v>
      </c>
      <c r="N412" s="1"/>
      <c r="O412" s="1"/>
    </row>
    <row r="413" spans="1:15" ht="12.75" customHeight="1">
      <c r="A413" s="30">
        <v>403</v>
      </c>
      <c r="B413" s="334" t="s">
        <v>500</v>
      </c>
      <c r="C413" s="320">
        <v>455.05</v>
      </c>
      <c r="D413" s="321">
        <v>456.0333333333333</v>
      </c>
      <c r="E413" s="321">
        <v>447.06666666666661</v>
      </c>
      <c r="F413" s="321">
        <v>439.08333333333331</v>
      </c>
      <c r="G413" s="321">
        <v>430.11666666666662</v>
      </c>
      <c r="H413" s="321">
        <v>464.01666666666659</v>
      </c>
      <c r="I413" s="321">
        <v>472.98333333333329</v>
      </c>
      <c r="J413" s="321">
        <v>480.96666666666658</v>
      </c>
      <c r="K413" s="320">
        <v>465</v>
      </c>
      <c r="L413" s="320">
        <v>448.05</v>
      </c>
      <c r="M413" s="320">
        <v>2.7817699999999999</v>
      </c>
      <c r="N413" s="1"/>
      <c r="O413" s="1"/>
    </row>
    <row r="414" spans="1:15" ht="12.75" customHeight="1">
      <c r="A414" s="30">
        <v>404</v>
      </c>
      <c r="B414" s="334" t="s">
        <v>190</v>
      </c>
      <c r="C414" s="320">
        <v>25260.65</v>
      </c>
      <c r="D414" s="321">
        <v>25050.833333333332</v>
      </c>
      <c r="E414" s="321">
        <v>24811.666666666664</v>
      </c>
      <c r="F414" s="321">
        <v>24362.683333333331</v>
      </c>
      <c r="G414" s="321">
        <v>24123.516666666663</v>
      </c>
      <c r="H414" s="321">
        <v>25499.816666666666</v>
      </c>
      <c r="I414" s="321">
        <v>25738.98333333333</v>
      </c>
      <c r="J414" s="321">
        <v>26187.966666666667</v>
      </c>
      <c r="K414" s="320">
        <v>25290</v>
      </c>
      <c r="L414" s="320">
        <v>24601.85</v>
      </c>
      <c r="M414" s="320">
        <v>0.29883999999999999</v>
      </c>
      <c r="N414" s="1"/>
      <c r="O414" s="1"/>
    </row>
    <row r="415" spans="1:15" ht="12.75" customHeight="1">
      <c r="A415" s="30">
        <v>405</v>
      </c>
      <c r="B415" s="334" t="s">
        <v>502</v>
      </c>
      <c r="C415" s="320">
        <v>1743.15</v>
      </c>
      <c r="D415" s="321">
        <v>1728.25</v>
      </c>
      <c r="E415" s="321">
        <v>1701.55</v>
      </c>
      <c r="F415" s="321">
        <v>1659.95</v>
      </c>
      <c r="G415" s="321">
        <v>1633.25</v>
      </c>
      <c r="H415" s="321">
        <v>1769.85</v>
      </c>
      <c r="I415" s="321">
        <v>1796.5499999999997</v>
      </c>
      <c r="J415" s="321">
        <v>1838.1499999999999</v>
      </c>
      <c r="K415" s="320">
        <v>1754.95</v>
      </c>
      <c r="L415" s="320">
        <v>1686.65</v>
      </c>
      <c r="M415" s="320">
        <v>0.24331</v>
      </c>
      <c r="N415" s="1"/>
      <c r="O415" s="1"/>
    </row>
    <row r="416" spans="1:15" ht="12.75" customHeight="1">
      <c r="A416" s="30">
        <v>406</v>
      </c>
      <c r="B416" s="334" t="s">
        <v>191</v>
      </c>
      <c r="C416" s="320">
        <v>2518.6</v>
      </c>
      <c r="D416" s="321">
        <v>2508.5666666666671</v>
      </c>
      <c r="E416" s="321">
        <v>2488.1333333333341</v>
      </c>
      <c r="F416" s="321">
        <v>2457.666666666667</v>
      </c>
      <c r="G416" s="321">
        <v>2437.233333333334</v>
      </c>
      <c r="H416" s="321">
        <v>2539.0333333333342</v>
      </c>
      <c r="I416" s="321">
        <v>2559.4666666666676</v>
      </c>
      <c r="J416" s="321">
        <v>2589.9333333333343</v>
      </c>
      <c r="K416" s="320">
        <v>2529</v>
      </c>
      <c r="L416" s="320">
        <v>2478.1</v>
      </c>
      <c r="M416" s="320">
        <v>3.5696500000000002</v>
      </c>
      <c r="N416" s="1"/>
      <c r="O416" s="1"/>
    </row>
    <row r="417" spans="1:15" ht="12.75" customHeight="1">
      <c r="A417" s="30">
        <v>407</v>
      </c>
      <c r="B417" s="334" t="s">
        <v>492</v>
      </c>
      <c r="C417" s="320">
        <v>515.1</v>
      </c>
      <c r="D417" s="321">
        <v>514.85</v>
      </c>
      <c r="E417" s="321">
        <v>506.25</v>
      </c>
      <c r="F417" s="321">
        <v>497.4</v>
      </c>
      <c r="G417" s="321">
        <v>488.79999999999995</v>
      </c>
      <c r="H417" s="321">
        <v>523.70000000000005</v>
      </c>
      <c r="I417" s="321">
        <v>532.30000000000018</v>
      </c>
      <c r="J417" s="321">
        <v>541.15000000000009</v>
      </c>
      <c r="K417" s="320">
        <v>523.45000000000005</v>
      </c>
      <c r="L417" s="320">
        <v>506</v>
      </c>
      <c r="M417" s="320">
        <v>1.83308</v>
      </c>
      <c r="N417" s="1"/>
      <c r="O417" s="1"/>
    </row>
    <row r="418" spans="1:15" ht="12.75" customHeight="1">
      <c r="A418" s="30">
        <v>408</v>
      </c>
      <c r="B418" s="334" t="s">
        <v>493</v>
      </c>
      <c r="C418" s="320">
        <v>28.9</v>
      </c>
      <c r="D418" s="321">
        <v>29.066666666666666</v>
      </c>
      <c r="E418" s="321">
        <v>28.633333333333333</v>
      </c>
      <c r="F418" s="321">
        <v>28.366666666666667</v>
      </c>
      <c r="G418" s="321">
        <v>27.933333333333334</v>
      </c>
      <c r="H418" s="321">
        <v>29.333333333333332</v>
      </c>
      <c r="I418" s="321">
        <v>29.766666666666662</v>
      </c>
      <c r="J418" s="321">
        <v>30.033333333333331</v>
      </c>
      <c r="K418" s="320">
        <v>29.5</v>
      </c>
      <c r="L418" s="320">
        <v>28.8</v>
      </c>
      <c r="M418" s="320">
        <v>37.86018</v>
      </c>
      <c r="N418" s="1"/>
      <c r="O418" s="1"/>
    </row>
    <row r="419" spans="1:15" ht="12.75" customHeight="1">
      <c r="A419" s="30">
        <v>409</v>
      </c>
      <c r="B419" s="334" t="s">
        <v>494</v>
      </c>
      <c r="C419" s="320">
        <v>3498.45</v>
      </c>
      <c r="D419" s="321">
        <v>3502.1</v>
      </c>
      <c r="E419" s="321">
        <v>3456.3999999999996</v>
      </c>
      <c r="F419" s="321">
        <v>3414.35</v>
      </c>
      <c r="G419" s="321">
        <v>3368.6499999999996</v>
      </c>
      <c r="H419" s="321">
        <v>3544.1499999999996</v>
      </c>
      <c r="I419" s="321">
        <v>3589.8499999999995</v>
      </c>
      <c r="J419" s="321">
        <v>3631.8999999999996</v>
      </c>
      <c r="K419" s="320">
        <v>3547.8</v>
      </c>
      <c r="L419" s="320">
        <v>3460.05</v>
      </c>
      <c r="M419" s="320">
        <v>0.19855</v>
      </c>
      <c r="N419" s="1"/>
      <c r="O419" s="1"/>
    </row>
    <row r="420" spans="1:15" ht="12.75" customHeight="1">
      <c r="A420" s="30">
        <v>410</v>
      </c>
      <c r="B420" s="334" t="s">
        <v>503</v>
      </c>
      <c r="C420" s="320">
        <v>709</v>
      </c>
      <c r="D420" s="321">
        <v>720.31666666666661</v>
      </c>
      <c r="E420" s="321">
        <v>693.68333333333317</v>
      </c>
      <c r="F420" s="321">
        <v>678.36666666666656</v>
      </c>
      <c r="G420" s="321">
        <v>651.73333333333312</v>
      </c>
      <c r="H420" s="321">
        <v>735.63333333333321</v>
      </c>
      <c r="I420" s="321">
        <v>762.26666666666665</v>
      </c>
      <c r="J420" s="321">
        <v>777.58333333333326</v>
      </c>
      <c r="K420" s="320">
        <v>746.95</v>
      </c>
      <c r="L420" s="320">
        <v>705</v>
      </c>
      <c r="M420" s="320">
        <v>13.690810000000001</v>
      </c>
      <c r="N420" s="1"/>
      <c r="O420" s="1"/>
    </row>
    <row r="421" spans="1:15" ht="12.75" customHeight="1">
      <c r="A421" s="30">
        <v>411</v>
      </c>
      <c r="B421" s="334" t="s">
        <v>505</v>
      </c>
      <c r="C421" s="320">
        <v>785.65</v>
      </c>
      <c r="D421" s="321">
        <v>793.9</v>
      </c>
      <c r="E421" s="321">
        <v>769.75</v>
      </c>
      <c r="F421" s="321">
        <v>753.85</v>
      </c>
      <c r="G421" s="321">
        <v>729.7</v>
      </c>
      <c r="H421" s="321">
        <v>809.8</v>
      </c>
      <c r="I421" s="321">
        <v>833.94999999999982</v>
      </c>
      <c r="J421" s="321">
        <v>849.84999999999991</v>
      </c>
      <c r="K421" s="320">
        <v>818.05</v>
      </c>
      <c r="L421" s="320">
        <v>778</v>
      </c>
      <c r="M421" s="320">
        <v>1.5648200000000001</v>
      </c>
      <c r="N421" s="1"/>
      <c r="O421" s="1"/>
    </row>
    <row r="422" spans="1:15" ht="12.75" customHeight="1">
      <c r="A422" s="30">
        <v>412</v>
      </c>
      <c r="B422" s="334" t="s">
        <v>504</v>
      </c>
      <c r="C422" s="320">
        <v>3000.05</v>
      </c>
      <c r="D422" s="321">
        <v>2990.3666666666668</v>
      </c>
      <c r="E422" s="321">
        <v>2960.7333333333336</v>
      </c>
      <c r="F422" s="321">
        <v>2921.416666666667</v>
      </c>
      <c r="G422" s="321">
        <v>2891.7833333333338</v>
      </c>
      <c r="H422" s="321">
        <v>3029.6833333333334</v>
      </c>
      <c r="I422" s="321">
        <v>3059.3166666666666</v>
      </c>
      <c r="J422" s="321">
        <v>3098.6333333333332</v>
      </c>
      <c r="K422" s="320">
        <v>3020</v>
      </c>
      <c r="L422" s="320">
        <v>2951.05</v>
      </c>
      <c r="M422" s="320">
        <v>0.39138000000000001</v>
      </c>
      <c r="N422" s="1"/>
      <c r="O422" s="1"/>
    </row>
    <row r="423" spans="1:15" ht="12.75" customHeight="1">
      <c r="A423" s="30">
        <v>413</v>
      </c>
      <c r="B423" s="334" t="s">
        <v>862</v>
      </c>
      <c r="C423" s="320">
        <v>654.95000000000005</v>
      </c>
      <c r="D423" s="321">
        <v>654.63333333333333</v>
      </c>
      <c r="E423" s="321">
        <v>645.01666666666665</v>
      </c>
      <c r="F423" s="321">
        <v>635.08333333333337</v>
      </c>
      <c r="G423" s="321">
        <v>625.4666666666667</v>
      </c>
      <c r="H423" s="321">
        <v>664.56666666666661</v>
      </c>
      <c r="I423" s="321">
        <v>674.18333333333317</v>
      </c>
      <c r="J423" s="321">
        <v>684.11666666666656</v>
      </c>
      <c r="K423" s="320">
        <v>664.25</v>
      </c>
      <c r="L423" s="320">
        <v>644.70000000000005</v>
      </c>
      <c r="M423" s="320">
        <v>6.5496600000000003</v>
      </c>
      <c r="N423" s="1"/>
      <c r="O423" s="1"/>
    </row>
    <row r="424" spans="1:15" ht="12.75" customHeight="1">
      <c r="A424" s="30">
        <v>414</v>
      </c>
      <c r="B424" s="334" t="s">
        <v>506</v>
      </c>
      <c r="C424" s="320">
        <v>799.95</v>
      </c>
      <c r="D424" s="321">
        <v>794.61666666666667</v>
      </c>
      <c r="E424" s="321">
        <v>785.33333333333337</v>
      </c>
      <c r="F424" s="321">
        <v>770.7166666666667</v>
      </c>
      <c r="G424" s="321">
        <v>761.43333333333339</v>
      </c>
      <c r="H424" s="321">
        <v>809.23333333333335</v>
      </c>
      <c r="I424" s="321">
        <v>818.51666666666665</v>
      </c>
      <c r="J424" s="321">
        <v>833.13333333333333</v>
      </c>
      <c r="K424" s="320">
        <v>803.9</v>
      </c>
      <c r="L424" s="320">
        <v>780</v>
      </c>
      <c r="M424" s="320">
        <v>1.65557</v>
      </c>
      <c r="N424" s="1"/>
      <c r="O424" s="1"/>
    </row>
    <row r="425" spans="1:15" ht="12.75" customHeight="1">
      <c r="A425" s="30">
        <v>415</v>
      </c>
      <c r="B425" s="334" t="s">
        <v>507</v>
      </c>
      <c r="C425" s="320">
        <v>438.25</v>
      </c>
      <c r="D425" s="321">
        <v>441.01666666666665</v>
      </c>
      <c r="E425" s="321">
        <v>429.23333333333329</v>
      </c>
      <c r="F425" s="321">
        <v>420.21666666666664</v>
      </c>
      <c r="G425" s="321">
        <v>408.43333333333328</v>
      </c>
      <c r="H425" s="321">
        <v>450.0333333333333</v>
      </c>
      <c r="I425" s="321">
        <v>461.81666666666661</v>
      </c>
      <c r="J425" s="321">
        <v>470.83333333333331</v>
      </c>
      <c r="K425" s="320">
        <v>452.8</v>
      </c>
      <c r="L425" s="320">
        <v>432</v>
      </c>
      <c r="M425" s="320">
        <v>1.40405</v>
      </c>
      <c r="N425" s="1"/>
      <c r="O425" s="1"/>
    </row>
    <row r="426" spans="1:15" ht="12.75" customHeight="1">
      <c r="A426" s="30">
        <v>416</v>
      </c>
      <c r="B426" s="334" t="s">
        <v>515</v>
      </c>
      <c r="C426" s="320">
        <v>291.85000000000002</v>
      </c>
      <c r="D426" s="321">
        <v>291.31666666666666</v>
      </c>
      <c r="E426" s="321">
        <v>288.23333333333335</v>
      </c>
      <c r="F426" s="321">
        <v>284.61666666666667</v>
      </c>
      <c r="G426" s="321">
        <v>281.53333333333336</v>
      </c>
      <c r="H426" s="321">
        <v>294.93333333333334</v>
      </c>
      <c r="I426" s="321">
        <v>298.01666666666671</v>
      </c>
      <c r="J426" s="321">
        <v>301.63333333333333</v>
      </c>
      <c r="K426" s="320">
        <v>294.39999999999998</v>
      </c>
      <c r="L426" s="320">
        <v>287.7</v>
      </c>
      <c r="M426" s="320">
        <v>3.09768</v>
      </c>
      <c r="N426" s="1"/>
      <c r="O426" s="1"/>
    </row>
    <row r="427" spans="1:15" ht="12.75" customHeight="1">
      <c r="A427" s="30">
        <v>417</v>
      </c>
      <c r="B427" s="334" t="s">
        <v>508</v>
      </c>
      <c r="C427" s="320">
        <v>59.05</v>
      </c>
      <c r="D427" s="321">
        <v>59.266666666666673</v>
      </c>
      <c r="E427" s="321">
        <v>58.583333333333343</v>
      </c>
      <c r="F427" s="321">
        <v>58.116666666666667</v>
      </c>
      <c r="G427" s="321">
        <v>57.433333333333337</v>
      </c>
      <c r="H427" s="321">
        <v>59.733333333333348</v>
      </c>
      <c r="I427" s="321">
        <v>60.416666666666671</v>
      </c>
      <c r="J427" s="321">
        <v>60.883333333333354</v>
      </c>
      <c r="K427" s="320">
        <v>59.95</v>
      </c>
      <c r="L427" s="320">
        <v>58.8</v>
      </c>
      <c r="M427" s="320">
        <v>23.924199999999999</v>
      </c>
      <c r="N427" s="1"/>
      <c r="O427" s="1"/>
    </row>
    <row r="428" spans="1:15" ht="12.75" customHeight="1">
      <c r="A428" s="30">
        <v>418</v>
      </c>
      <c r="B428" s="334" t="s">
        <v>192</v>
      </c>
      <c r="C428" s="320">
        <v>2747.6</v>
      </c>
      <c r="D428" s="321">
        <v>2735.7166666666667</v>
      </c>
      <c r="E428" s="321">
        <v>2698.0833333333335</v>
      </c>
      <c r="F428" s="321">
        <v>2648.5666666666666</v>
      </c>
      <c r="G428" s="321">
        <v>2610.9333333333334</v>
      </c>
      <c r="H428" s="321">
        <v>2785.2333333333336</v>
      </c>
      <c r="I428" s="321">
        <v>2822.8666666666668</v>
      </c>
      <c r="J428" s="321">
        <v>2872.3833333333337</v>
      </c>
      <c r="K428" s="320">
        <v>2773.35</v>
      </c>
      <c r="L428" s="320">
        <v>2686.2</v>
      </c>
      <c r="M428" s="320">
        <v>15.79463</v>
      </c>
      <c r="N428" s="1"/>
      <c r="O428" s="1"/>
    </row>
    <row r="429" spans="1:15" ht="12.75" customHeight="1">
      <c r="A429" s="30">
        <v>419</v>
      </c>
      <c r="B429" s="334" t="s">
        <v>193</v>
      </c>
      <c r="C429" s="320">
        <v>1207.2</v>
      </c>
      <c r="D429" s="321">
        <v>1195.8333333333333</v>
      </c>
      <c r="E429" s="321">
        <v>1178.1666666666665</v>
      </c>
      <c r="F429" s="321">
        <v>1149.1333333333332</v>
      </c>
      <c r="G429" s="321">
        <v>1131.4666666666665</v>
      </c>
      <c r="H429" s="321">
        <v>1224.8666666666666</v>
      </c>
      <c r="I429" s="321">
        <v>1242.5333333333331</v>
      </c>
      <c r="J429" s="321">
        <v>1271.5666666666666</v>
      </c>
      <c r="K429" s="320">
        <v>1213.5</v>
      </c>
      <c r="L429" s="320">
        <v>1166.8</v>
      </c>
      <c r="M429" s="320">
        <v>24.027519999999999</v>
      </c>
      <c r="N429" s="1"/>
      <c r="O429" s="1"/>
    </row>
    <row r="430" spans="1:15" ht="12.75" customHeight="1">
      <c r="A430" s="30">
        <v>420</v>
      </c>
      <c r="B430" s="334" t="s">
        <v>512</v>
      </c>
      <c r="C430" s="320">
        <v>380.1</v>
      </c>
      <c r="D430" s="321">
        <v>378.38333333333338</v>
      </c>
      <c r="E430" s="321">
        <v>374.36666666666679</v>
      </c>
      <c r="F430" s="321">
        <v>368.63333333333338</v>
      </c>
      <c r="G430" s="321">
        <v>364.61666666666679</v>
      </c>
      <c r="H430" s="321">
        <v>384.11666666666679</v>
      </c>
      <c r="I430" s="321">
        <v>388.13333333333333</v>
      </c>
      <c r="J430" s="321">
        <v>393.86666666666679</v>
      </c>
      <c r="K430" s="320">
        <v>382.4</v>
      </c>
      <c r="L430" s="320">
        <v>372.65</v>
      </c>
      <c r="M430" s="320">
        <v>4.9253200000000001</v>
      </c>
      <c r="N430" s="1"/>
      <c r="O430" s="1"/>
    </row>
    <row r="431" spans="1:15" ht="12.75" customHeight="1">
      <c r="A431" s="30">
        <v>421</v>
      </c>
      <c r="B431" s="334" t="s">
        <v>509</v>
      </c>
      <c r="C431" s="320">
        <v>93.15</v>
      </c>
      <c r="D431" s="321">
        <v>92.95</v>
      </c>
      <c r="E431" s="321">
        <v>92.050000000000011</v>
      </c>
      <c r="F431" s="321">
        <v>90.95</v>
      </c>
      <c r="G431" s="321">
        <v>90.050000000000011</v>
      </c>
      <c r="H431" s="321">
        <v>94.050000000000011</v>
      </c>
      <c r="I431" s="321">
        <v>94.950000000000017</v>
      </c>
      <c r="J431" s="321">
        <v>96.050000000000011</v>
      </c>
      <c r="K431" s="320">
        <v>93.85</v>
      </c>
      <c r="L431" s="320">
        <v>91.85</v>
      </c>
      <c r="M431" s="320">
        <v>1.43875</v>
      </c>
      <c r="N431" s="1"/>
      <c r="O431" s="1"/>
    </row>
    <row r="432" spans="1:15" ht="12.75" customHeight="1">
      <c r="A432" s="30">
        <v>422</v>
      </c>
      <c r="B432" s="334" t="s">
        <v>511</v>
      </c>
      <c r="C432" s="320">
        <v>213.55</v>
      </c>
      <c r="D432" s="321">
        <v>214.95000000000002</v>
      </c>
      <c r="E432" s="321">
        <v>210.10000000000002</v>
      </c>
      <c r="F432" s="321">
        <v>206.65</v>
      </c>
      <c r="G432" s="321">
        <v>201.8</v>
      </c>
      <c r="H432" s="321">
        <v>218.40000000000003</v>
      </c>
      <c r="I432" s="321">
        <v>223.25</v>
      </c>
      <c r="J432" s="321">
        <v>226.70000000000005</v>
      </c>
      <c r="K432" s="320">
        <v>219.8</v>
      </c>
      <c r="L432" s="320">
        <v>211.5</v>
      </c>
      <c r="M432" s="320">
        <v>9.8125199999999992</v>
      </c>
      <c r="N432" s="1"/>
      <c r="O432" s="1"/>
    </row>
    <row r="433" spans="1:15" ht="12.75" customHeight="1">
      <c r="A433" s="30">
        <v>423</v>
      </c>
      <c r="B433" s="334" t="s">
        <v>513</v>
      </c>
      <c r="C433" s="320">
        <v>538.85</v>
      </c>
      <c r="D433" s="321">
        <v>538.76666666666677</v>
      </c>
      <c r="E433" s="321">
        <v>536.08333333333348</v>
      </c>
      <c r="F433" s="321">
        <v>533.31666666666672</v>
      </c>
      <c r="G433" s="321">
        <v>530.63333333333344</v>
      </c>
      <c r="H433" s="321">
        <v>541.53333333333353</v>
      </c>
      <c r="I433" s="321">
        <v>544.2166666666667</v>
      </c>
      <c r="J433" s="321">
        <v>546.98333333333358</v>
      </c>
      <c r="K433" s="320">
        <v>541.45000000000005</v>
      </c>
      <c r="L433" s="320">
        <v>536</v>
      </c>
      <c r="M433" s="320">
        <v>0.62465000000000004</v>
      </c>
      <c r="N433" s="1"/>
      <c r="O433" s="1"/>
    </row>
    <row r="434" spans="1:15" ht="12.75" customHeight="1">
      <c r="A434" s="30">
        <v>424</v>
      </c>
      <c r="B434" s="334" t="s">
        <v>514</v>
      </c>
      <c r="C434" s="320">
        <v>426.3</v>
      </c>
      <c r="D434" s="321">
        <v>429.2166666666667</v>
      </c>
      <c r="E434" s="321">
        <v>421.68333333333339</v>
      </c>
      <c r="F434" s="321">
        <v>417.06666666666672</v>
      </c>
      <c r="G434" s="321">
        <v>409.53333333333342</v>
      </c>
      <c r="H434" s="321">
        <v>433.83333333333337</v>
      </c>
      <c r="I434" s="321">
        <v>441.36666666666667</v>
      </c>
      <c r="J434" s="321">
        <v>445.98333333333335</v>
      </c>
      <c r="K434" s="320">
        <v>436.75</v>
      </c>
      <c r="L434" s="320">
        <v>424.6</v>
      </c>
      <c r="M434" s="320">
        <v>2.9138000000000002</v>
      </c>
      <c r="N434" s="1"/>
      <c r="O434" s="1"/>
    </row>
    <row r="435" spans="1:15" ht="12.75" customHeight="1">
      <c r="A435" s="30">
        <v>425</v>
      </c>
      <c r="B435" s="334" t="s">
        <v>516</v>
      </c>
      <c r="C435" s="320">
        <v>2075.4</v>
      </c>
      <c r="D435" s="321">
        <v>2070.9500000000003</v>
      </c>
      <c r="E435" s="321">
        <v>2044.4500000000007</v>
      </c>
      <c r="F435" s="321">
        <v>2013.5000000000005</v>
      </c>
      <c r="G435" s="321">
        <v>1987.0000000000009</v>
      </c>
      <c r="H435" s="321">
        <v>2101.9000000000005</v>
      </c>
      <c r="I435" s="321">
        <v>2128.3999999999996</v>
      </c>
      <c r="J435" s="321">
        <v>2159.3500000000004</v>
      </c>
      <c r="K435" s="320">
        <v>2097.4499999999998</v>
      </c>
      <c r="L435" s="320">
        <v>2040</v>
      </c>
      <c r="M435" s="320">
        <v>0.10922999999999999</v>
      </c>
      <c r="N435" s="1"/>
      <c r="O435" s="1"/>
    </row>
    <row r="436" spans="1:15" ht="12.75" customHeight="1">
      <c r="A436" s="30">
        <v>426</v>
      </c>
      <c r="B436" s="334" t="s">
        <v>517</v>
      </c>
      <c r="C436" s="320">
        <v>855.65</v>
      </c>
      <c r="D436" s="321">
        <v>857.61666666666667</v>
      </c>
      <c r="E436" s="321">
        <v>845.43333333333339</v>
      </c>
      <c r="F436" s="321">
        <v>835.2166666666667</v>
      </c>
      <c r="G436" s="321">
        <v>823.03333333333342</v>
      </c>
      <c r="H436" s="321">
        <v>867.83333333333337</v>
      </c>
      <c r="I436" s="321">
        <v>880.01666666666654</v>
      </c>
      <c r="J436" s="321">
        <v>890.23333333333335</v>
      </c>
      <c r="K436" s="320">
        <v>869.8</v>
      </c>
      <c r="L436" s="320">
        <v>847.4</v>
      </c>
      <c r="M436" s="320">
        <v>0.4763</v>
      </c>
      <c r="N436" s="1"/>
      <c r="O436" s="1"/>
    </row>
    <row r="437" spans="1:15" ht="12.75" customHeight="1">
      <c r="A437" s="30">
        <v>427</v>
      </c>
      <c r="B437" s="334" t="s">
        <v>194</v>
      </c>
      <c r="C437" s="320">
        <v>924.6</v>
      </c>
      <c r="D437" s="321">
        <v>927.06666666666661</v>
      </c>
      <c r="E437" s="321">
        <v>916.83333333333326</v>
      </c>
      <c r="F437" s="321">
        <v>909.06666666666661</v>
      </c>
      <c r="G437" s="321">
        <v>898.83333333333326</v>
      </c>
      <c r="H437" s="321">
        <v>934.83333333333326</v>
      </c>
      <c r="I437" s="321">
        <v>945.06666666666661</v>
      </c>
      <c r="J437" s="321">
        <v>952.83333333333326</v>
      </c>
      <c r="K437" s="320">
        <v>937.3</v>
      </c>
      <c r="L437" s="320">
        <v>919.3</v>
      </c>
      <c r="M437" s="320">
        <v>14.53271</v>
      </c>
      <c r="N437" s="1"/>
      <c r="O437" s="1"/>
    </row>
    <row r="438" spans="1:15" ht="12.75" customHeight="1">
      <c r="A438" s="30">
        <v>428</v>
      </c>
      <c r="B438" s="334" t="s">
        <v>518</v>
      </c>
      <c r="C438" s="320">
        <v>488.3</v>
      </c>
      <c r="D438" s="321">
        <v>488.7166666666667</v>
      </c>
      <c r="E438" s="321">
        <v>477.93333333333339</v>
      </c>
      <c r="F438" s="321">
        <v>467.56666666666672</v>
      </c>
      <c r="G438" s="321">
        <v>456.78333333333342</v>
      </c>
      <c r="H438" s="321">
        <v>499.08333333333337</v>
      </c>
      <c r="I438" s="321">
        <v>509.86666666666667</v>
      </c>
      <c r="J438" s="321">
        <v>520.23333333333335</v>
      </c>
      <c r="K438" s="320">
        <v>499.5</v>
      </c>
      <c r="L438" s="320">
        <v>478.35</v>
      </c>
      <c r="M438" s="320">
        <v>8.7374500000000008</v>
      </c>
      <c r="N438" s="1"/>
      <c r="O438" s="1"/>
    </row>
    <row r="439" spans="1:15" ht="12.75" customHeight="1">
      <c r="A439" s="30">
        <v>429</v>
      </c>
      <c r="B439" s="334" t="s">
        <v>195</v>
      </c>
      <c r="C439" s="320">
        <v>512.70000000000005</v>
      </c>
      <c r="D439" s="321">
        <v>509.5</v>
      </c>
      <c r="E439" s="321">
        <v>504</v>
      </c>
      <c r="F439" s="321">
        <v>495.3</v>
      </c>
      <c r="G439" s="321">
        <v>489.8</v>
      </c>
      <c r="H439" s="321">
        <v>518.20000000000005</v>
      </c>
      <c r="I439" s="321">
        <v>523.70000000000005</v>
      </c>
      <c r="J439" s="321">
        <v>532.4</v>
      </c>
      <c r="K439" s="320">
        <v>515</v>
      </c>
      <c r="L439" s="320">
        <v>500.8</v>
      </c>
      <c r="M439" s="320">
        <v>18.887280000000001</v>
      </c>
      <c r="N439" s="1"/>
      <c r="O439" s="1"/>
    </row>
    <row r="440" spans="1:15" ht="12.75" customHeight="1">
      <c r="A440" s="30">
        <v>430</v>
      </c>
      <c r="B440" s="334" t="s">
        <v>521</v>
      </c>
      <c r="C440" s="320" t="e">
        <v>#N/A</v>
      </c>
      <c r="D440" s="321" t="e">
        <v>#N/A</v>
      </c>
      <c r="E440" s="321" t="e">
        <v>#N/A</v>
      </c>
      <c r="F440" s="321" t="e">
        <v>#N/A</v>
      </c>
      <c r="G440" s="321" t="e">
        <v>#N/A</v>
      </c>
      <c r="H440" s="321" t="e">
        <v>#N/A</v>
      </c>
      <c r="I440" s="321" t="e">
        <v>#N/A</v>
      </c>
      <c r="J440" s="321" t="e">
        <v>#N/A</v>
      </c>
      <c r="K440" s="320" t="e">
        <v>#N/A</v>
      </c>
      <c r="L440" s="320" t="e">
        <v>#N/A</v>
      </c>
      <c r="M440" s="320" t="e">
        <v>#N/A</v>
      </c>
      <c r="N440" s="1"/>
      <c r="O440" s="1"/>
    </row>
    <row r="441" spans="1:15" ht="12.75" customHeight="1">
      <c r="A441" s="30">
        <v>431</v>
      </c>
      <c r="B441" s="334" t="s">
        <v>519</v>
      </c>
      <c r="C441" s="320">
        <v>383.6</v>
      </c>
      <c r="D441" s="321">
        <v>387.68333333333334</v>
      </c>
      <c r="E441" s="321">
        <v>376.9666666666667</v>
      </c>
      <c r="F441" s="321">
        <v>370.33333333333337</v>
      </c>
      <c r="G441" s="321">
        <v>359.61666666666673</v>
      </c>
      <c r="H441" s="321">
        <v>394.31666666666666</v>
      </c>
      <c r="I441" s="321">
        <v>405.03333333333325</v>
      </c>
      <c r="J441" s="321">
        <v>411.66666666666663</v>
      </c>
      <c r="K441" s="320">
        <v>398.4</v>
      </c>
      <c r="L441" s="320">
        <v>381.05</v>
      </c>
      <c r="M441" s="320">
        <v>2.03613</v>
      </c>
      <c r="N441" s="1"/>
      <c r="O441" s="1"/>
    </row>
    <row r="442" spans="1:15" ht="12.75" customHeight="1">
      <c r="A442" s="30">
        <v>432</v>
      </c>
      <c r="B442" s="334" t="s">
        <v>520</v>
      </c>
      <c r="C442" s="320">
        <v>2096.9499999999998</v>
      </c>
      <c r="D442" s="321">
        <v>2100.0833333333335</v>
      </c>
      <c r="E442" s="321">
        <v>2072.2666666666669</v>
      </c>
      <c r="F442" s="321">
        <v>2047.5833333333335</v>
      </c>
      <c r="G442" s="321">
        <v>2019.7666666666669</v>
      </c>
      <c r="H442" s="321">
        <v>2124.7666666666669</v>
      </c>
      <c r="I442" s="321">
        <v>2152.5833333333335</v>
      </c>
      <c r="J442" s="321">
        <v>2177.2666666666669</v>
      </c>
      <c r="K442" s="320">
        <v>2127.9</v>
      </c>
      <c r="L442" s="320">
        <v>2075.4</v>
      </c>
      <c r="M442" s="320">
        <v>0.70126999999999995</v>
      </c>
      <c r="N442" s="1"/>
      <c r="O442" s="1"/>
    </row>
    <row r="443" spans="1:15" ht="12.75" customHeight="1">
      <c r="A443" s="30">
        <v>433</v>
      </c>
      <c r="B443" s="334" t="s">
        <v>522</v>
      </c>
      <c r="C443" s="320">
        <v>614.54999999999995</v>
      </c>
      <c r="D443" s="321">
        <v>614.16666666666663</v>
      </c>
      <c r="E443" s="321">
        <v>601.33333333333326</v>
      </c>
      <c r="F443" s="321">
        <v>588.11666666666667</v>
      </c>
      <c r="G443" s="321">
        <v>575.2833333333333</v>
      </c>
      <c r="H443" s="321">
        <v>627.38333333333321</v>
      </c>
      <c r="I443" s="321">
        <v>640.21666666666647</v>
      </c>
      <c r="J443" s="321">
        <v>653.43333333333317</v>
      </c>
      <c r="K443" s="320">
        <v>627</v>
      </c>
      <c r="L443" s="320">
        <v>600.95000000000005</v>
      </c>
      <c r="M443" s="320">
        <v>5.1458300000000001</v>
      </c>
      <c r="N443" s="1"/>
      <c r="O443" s="1"/>
    </row>
    <row r="444" spans="1:15" ht="12.75" customHeight="1">
      <c r="A444" s="30">
        <v>434</v>
      </c>
      <c r="B444" s="334" t="s">
        <v>523</v>
      </c>
      <c r="C444" s="320">
        <v>11.95</v>
      </c>
      <c r="D444" s="321">
        <v>12.016666666666666</v>
      </c>
      <c r="E444" s="321">
        <v>11.683333333333332</v>
      </c>
      <c r="F444" s="321">
        <v>11.416666666666666</v>
      </c>
      <c r="G444" s="321">
        <v>11.083333333333332</v>
      </c>
      <c r="H444" s="321">
        <v>12.283333333333331</v>
      </c>
      <c r="I444" s="321">
        <v>12.616666666666667</v>
      </c>
      <c r="J444" s="321">
        <v>12.883333333333331</v>
      </c>
      <c r="K444" s="320">
        <v>12.35</v>
      </c>
      <c r="L444" s="320">
        <v>11.75</v>
      </c>
      <c r="M444" s="320">
        <v>828.71096999999997</v>
      </c>
      <c r="N444" s="1"/>
      <c r="O444" s="1"/>
    </row>
    <row r="445" spans="1:15" ht="12.75" customHeight="1">
      <c r="A445" s="30">
        <v>435</v>
      </c>
      <c r="B445" s="334" t="s">
        <v>510</v>
      </c>
      <c r="C445" s="320">
        <v>367.35</v>
      </c>
      <c r="D445" s="321">
        <v>365.0333333333333</v>
      </c>
      <c r="E445" s="321">
        <v>352.56666666666661</v>
      </c>
      <c r="F445" s="321">
        <v>337.7833333333333</v>
      </c>
      <c r="G445" s="321">
        <v>325.31666666666661</v>
      </c>
      <c r="H445" s="321">
        <v>379.81666666666661</v>
      </c>
      <c r="I445" s="321">
        <v>392.2833333333333</v>
      </c>
      <c r="J445" s="321">
        <v>407.06666666666661</v>
      </c>
      <c r="K445" s="320">
        <v>377.5</v>
      </c>
      <c r="L445" s="320">
        <v>350.25</v>
      </c>
      <c r="M445" s="320">
        <v>33.634230000000002</v>
      </c>
      <c r="N445" s="1"/>
      <c r="O445" s="1"/>
    </row>
    <row r="446" spans="1:15" ht="12.75" customHeight="1">
      <c r="A446" s="30">
        <v>436</v>
      </c>
      <c r="B446" s="334" t="s">
        <v>524</v>
      </c>
      <c r="C446" s="320">
        <v>1203.6500000000001</v>
      </c>
      <c r="D446" s="321">
        <v>1198.8833333333334</v>
      </c>
      <c r="E446" s="321">
        <v>1182.7666666666669</v>
      </c>
      <c r="F446" s="321">
        <v>1161.8833333333334</v>
      </c>
      <c r="G446" s="321">
        <v>1145.7666666666669</v>
      </c>
      <c r="H446" s="321">
        <v>1219.7666666666669</v>
      </c>
      <c r="I446" s="321">
        <v>1235.8833333333332</v>
      </c>
      <c r="J446" s="321">
        <v>1256.7666666666669</v>
      </c>
      <c r="K446" s="320">
        <v>1215</v>
      </c>
      <c r="L446" s="320">
        <v>1178</v>
      </c>
      <c r="M446" s="320">
        <v>1.4148000000000001</v>
      </c>
      <c r="N446" s="1"/>
      <c r="O446" s="1"/>
    </row>
    <row r="447" spans="1:15" ht="12.75" customHeight="1">
      <c r="A447" s="30">
        <v>437</v>
      </c>
      <c r="B447" s="334" t="s">
        <v>276</v>
      </c>
      <c r="C447" s="320">
        <v>648.35</v>
      </c>
      <c r="D447" s="321">
        <v>636.76666666666665</v>
      </c>
      <c r="E447" s="321">
        <v>619.13333333333333</v>
      </c>
      <c r="F447" s="321">
        <v>589.91666666666663</v>
      </c>
      <c r="G447" s="321">
        <v>572.2833333333333</v>
      </c>
      <c r="H447" s="321">
        <v>665.98333333333335</v>
      </c>
      <c r="I447" s="321">
        <v>683.61666666666656</v>
      </c>
      <c r="J447" s="321">
        <v>712.83333333333337</v>
      </c>
      <c r="K447" s="320">
        <v>654.4</v>
      </c>
      <c r="L447" s="320">
        <v>607.54999999999995</v>
      </c>
      <c r="M447" s="320">
        <v>19.95778</v>
      </c>
      <c r="N447" s="1"/>
      <c r="O447" s="1"/>
    </row>
    <row r="448" spans="1:15" ht="12.75" customHeight="1">
      <c r="A448" s="30">
        <v>438</v>
      </c>
      <c r="B448" s="334" t="s">
        <v>529</v>
      </c>
      <c r="C448" s="320">
        <v>1611.7</v>
      </c>
      <c r="D448" s="321">
        <v>1603.8500000000001</v>
      </c>
      <c r="E448" s="321">
        <v>1569.3500000000004</v>
      </c>
      <c r="F448" s="321">
        <v>1527.0000000000002</v>
      </c>
      <c r="G448" s="321">
        <v>1492.5000000000005</v>
      </c>
      <c r="H448" s="321">
        <v>1646.2000000000003</v>
      </c>
      <c r="I448" s="321">
        <v>1680.6999999999998</v>
      </c>
      <c r="J448" s="321">
        <v>1723.0500000000002</v>
      </c>
      <c r="K448" s="320">
        <v>1638.35</v>
      </c>
      <c r="L448" s="320">
        <v>1561.5</v>
      </c>
      <c r="M448" s="320">
        <v>4.7356699999999998</v>
      </c>
      <c r="N448" s="1"/>
      <c r="O448" s="1"/>
    </row>
    <row r="449" spans="1:15" ht="12.75" customHeight="1">
      <c r="A449" s="30">
        <v>439</v>
      </c>
      <c r="B449" s="334" t="s">
        <v>530</v>
      </c>
      <c r="C449" s="320">
        <v>11676.9</v>
      </c>
      <c r="D449" s="321">
        <v>11675.633333333333</v>
      </c>
      <c r="E449" s="321">
        <v>11571.266666666666</v>
      </c>
      <c r="F449" s="321">
        <v>11465.633333333333</v>
      </c>
      <c r="G449" s="321">
        <v>11361.266666666666</v>
      </c>
      <c r="H449" s="321">
        <v>11781.266666666666</v>
      </c>
      <c r="I449" s="321">
        <v>11885.633333333331</v>
      </c>
      <c r="J449" s="321">
        <v>11991.266666666666</v>
      </c>
      <c r="K449" s="320">
        <v>11780</v>
      </c>
      <c r="L449" s="320">
        <v>11570</v>
      </c>
      <c r="M449" s="320">
        <v>9.5700000000000004E-3</v>
      </c>
      <c r="N449" s="1"/>
      <c r="O449" s="1"/>
    </row>
    <row r="450" spans="1:15" ht="12.75" customHeight="1">
      <c r="A450" s="30">
        <v>440</v>
      </c>
      <c r="B450" s="334" t="s">
        <v>196</v>
      </c>
      <c r="C450" s="320">
        <v>999.6</v>
      </c>
      <c r="D450" s="321">
        <v>995.5333333333333</v>
      </c>
      <c r="E450" s="321">
        <v>986.06666666666661</v>
      </c>
      <c r="F450" s="321">
        <v>972.5333333333333</v>
      </c>
      <c r="G450" s="321">
        <v>963.06666666666661</v>
      </c>
      <c r="H450" s="321">
        <v>1009.0666666666666</v>
      </c>
      <c r="I450" s="321">
        <v>1018.5333333333333</v>
      </c>
      <c r="J450" s="321">
        <v>1032.0666666666666</v>
      </c>
      <c r="K450" s="320">
        <v>1005</v>
      </c>
      <c r="L450" s="320">
        <v>982</v>
      </c>
      <c r="M450" s="320">
        <v>6.7673899999999998</v>
      </c>
      <c r="N450" s="1"/>
      <c r="O450" s="1"/>
    </row>
    <row r="451" spans="1:15" ht="12.75" customHeight="1">
      <c r="A451" s="30">
        <v>441</v>
      </c>
      <c r="B451" s="334" t="s">
        <v>531</v>
      </c>
      <c r="C451" s="320">
        <v>222.3</v>
      </c>
      <c r="D451" s="321">
        <v>221.81666666666669</v>
      </c>
      <c r="E451" s="321">
        <v>220.18333333333339</v>
      </c>
      <c r="F451" s="321">
        <v>218.06666666666669</v>
      </c>
      <c r="G451" s="321">
        <v>216.43333333333339</v>
      </c>
      <c r="H451" s="321">
        <v>223.93333333333339</v>
      </c>
      <c r="I451" s="321">
        <v>225.56666666666666</v>
      </c>
      <c r="J451" s="321">
        <v>227.68333333333339</v>
      </c>
      <c r="K451" s="320">
        <v>223.45</v>
      </c>
      <c r="L451" s="320">
        <v>219.7</v>
      </c>
      <c r="M451" s="320">
        <v>13.70904</v>
      </c>
      <c r="N451" s="1"/>
      <c r="O451" s="1"/>
    </row>
    <row r="452" spans="1:15" ht="12.75" customHeight="1">
      <c r="A452" s="30">
        <v>442</v>
      </c>
      <c r="B452" s="334" t="s">
        <v>532</v>
      </c>
      <c r="C452" s="320">
        <v>1349.3</v>
      </c>
      <c r="D452" s="321">
        <v>1360.7166666666665</v>
      </c>
      <c r="E452" s="321">
        <v>1320.633333333333</v>
      </c>
      <c r="F452" s="321">
        <v>1291.9666666666665</v>
      </c>
      <c r="G452" s="321">
        <v>1251.883333333333</v>
      </c>
      <c r="H452" s="321">
        <v>1389.383333333333</v>
      </c>
      <c r="I452" s="321">
        <v>1429.4666666666665</v>
      </c>
      <c r="J452" s="321">
        <v>1458.133333333333</v>
      </c>
      <c r="K452" s="320">
        <v>1400.8</v>
      </c>
      <c r="L452" s="320">
        <v>1332.05</v>
      </c>
      <c r="M452" s="320">
        <v>40.01182</v>
      </c>
      <c r="N452" s="1"/>
      <c r="O452" s="1"/>
    </row>
    <row r="453" spans="1:15" ht="12.75" customHeight="1">
      <c r="A453" s="30">
        <v>443</v>
      </c>
      <c r="B453" s="334" t="s">
        <v>197</v>
      </c>
      <c r="C453" s="320">
        <v>817.7</v>
      </c>
      <c r="D453" s="321">
        <v>813.85</v>
      </c>
      <c r="E453" s="321">
        <v>807.85</v>
      </c>
      <c r="F453" s="321">
        <v>798</v>
      </c>
      <c r="G453" s="321">
        <v>792</v>
      </c>
      <c r="H453" s="321">
        <v>823.7</v>
      </c>
      <c r="I453" s="321">
        <v>829.7</v>
      </c>
      <c r="J453" s="321">
        <v>839.55000000000007</v>
      </c>
      <c r="K453" s="320">
        <v>819.85</v>
      </c>
      <c r="L453" s="320">
        <v>804</v>
      </c>
      <c r="M453" s="320">
        <v>14.062189999999999</v>
      </c>
      <c r="N453" s="1"/>
      <c r="O453" s="1"/>
    </row>
    <row r="454" spans="1:15" ht="12.75" customHeight="1">
      <c r="A454" s="30">
        <v>444</v>
      </c>
      <c r="B454" s="334" t="s">
        <v>277</v>
      </c>
      <c r="C454" s="320">
        <v>8685.2000000000007</v>
      </c>
      <c r="D454" s="321">
        <v>8798.0666666666675</v>
      </c>
      <c r="E454" s="321">
        <v>8508.133333333335</v>
      </c>
      <c r="F454" s="321">
        <v>8331.0666666666675</v>
      </c>
      <c r="G454" s="321">
        <v>8041.133333333335</v>
      </c>
      <c r="H454" s="321">
        <v>8975.133333333335</v>
      </c>
      <c r="I454" s="321">
        <v>9265.0666666666657</v>
      </c>
      <c r="J454" s="321">
        <v>9442.133333333335</v>
      </c>
      <c r="K454" s="320">
        <v>9088</v>
      </c>
      <c r="L454" s="320">
        <v>8621</v>
      </c>
      <c r="M454" s="320">
        <v>7.7881799999999997</v>
      </c>
      <c r="N454" s="1"/>
      <c r="O454" s="1"/>
    </row>
    <row r="455" spans="1:15" ht="12.75" customHeight="1">
      <c r="A455" s="30">
        <v>445</v>
      </c>
      <c r="B455" s="334" t="s">
        <v>198</v>
      </c>
      <c r="C455" s="320">
        <v>452.05</v>
      </c>
      <c r="D455" s="321">
        <v>452.66666666666669</v>
      </c>
      <c r="E455" s="321">
        <v>449.08333333333337</v>
      </c>
      <c r="F455" s="321">
        <v>446.11666666666667</v>
      </c>
      <c r="G455" s="321">
        <v>442.53333333333336</v>
      </c>
      <c r="H455" s="321">
        <v>455.63333333333338</v>
      </c>
      <c r="I455" s="321">
        <v>459.21666666666675</v>
      </c>
      <c r="J455" s="321">
        <v>462.18333333333339</v>
      </c>
      <c r="K455" s="320">
        <v>456.25</v>
      </c>
      <c r="L455" s="320">
        <v>449.7</v>
      </c>
      <c r="M455" s="320">
        <v>163.15703999999999</v>
      </c>
      <c r="N455" s="1"/>
      <c r="O455" s="1"/>
    </row>
    <row r="456" spans="1:15" ht="12.75" customHeight="1">
      <c r="A456" s="30">
        <v>446</v>
      </c>
      <c r="B456" s="334" t="s">
        <v>533</v>
      </c>
      <c r="C456" s="320">
        <v>233.6</v>
      </c>
      <c r="D456" s="321">
        <v>232.73333333333332</v>
      </c>
      <c r="E456" s="321">
        <v>229.76666666666665</v>
      </c>
      <c r="F456" s="321">
        <v>225.93333333333334</v>
      </c>
      <c r="G456" s="321">
        <v>222.96666666666667</v>
      </c>
      <c r="H456" s="321">
        <v>236.56666666666663</v>
      </c>
      <c r="I456" s="321">
        <v>239.53333333333327</v>
      </c>
      <c r="J456" s="321">
        <v>243.36666666666662</v>
      </c>
      <c r="K456" s="320">
        <v>235.7</v>
      </c>
      <c r="L456" s="320">
        <v>228.9</v>
      </c>
      <c r="M456" s="320">
        <v>33.037649999999999</v>
      </c>
      <c r="N456" s="1"/>
      <c r="O456" s="1"/>
    </row>
    <row r="457" spans="1:15" ht="12.75" customHeight="1">
      <c r="A457" s="30">
        <v>447</v>
      </c>
      <c r="B457" s="334" t="s">
        <v>199</v>
      </c>
      <c r="C457" s="320">
        <v>278.10000000000002</v>
      </c>
      <c r="D457" s="321">
        <v>277.98333333333335</v>
      </c>
      <c r="E457" s="321">
        <v>273.16666666666669</v>
      </c>
      <c r="F457" s="321">
        <v>268.23333333333335</v>
      </c>
      <c r="G457" s="321">
        <v>263.41666666666669</v>
      </c>
      <c r="H457" s="321">
        <v>282.91666666666669</v>
      </c>
      <c r="I457" s="321">
        <v>287.73333333333329</v>
      </c>
      <c r="J457" s="321">
        <v>292.66666666666669</v>
      </c>
      <c r="K457" s="320">
        <v>282.8</v>
      </c>
      <c r="L457" s="320">
        <v>273.05</v>
      </c>
      <c r="M457" s="320">
        <v>643.53330000000005</v>
      </c>
      <c r="N457" s="1"/>
      <c r="O457" s="1"/>
    </row>
    <row r="458" spans="1:15" ht="12.75" customHeight="1">
      <c r="A458" s="30">
        <v>448</v>
      </c>
      <c r="B458" s="334" t="s">
        <v>200</v>
      </c>
      <c r="C458" s="320">
        <v>1370.75</v>
      </c>
      <c r="D458" s="321">
        <v>1368.9833333333333</v>
      </c>
      <c r="E458" s="321">
        <v>1358.0166666666667</v>
      </c>
      <c r="F458" s="321">
        <v>1345.2833333333333</v>
      </c>
      <c r="G458" s="321">
        <v>1334.3166666666666</v>
      </c>
      <c r="H458" s="321">
        <v>1381.7166666666667</v>
      </c>
      <c r="I458" s="321">
        <v>1392.6833333333334</v>
      </c>
      <c r="J458" s="321">
        <v>1405.4166666666667</v>
      </c>
      <c r="K458" s="320">
        <v>1379.95</v>
      </c>
      <c r="L458" s="320">
        <v>1356.25</v>
      </c>
      <c r="M458" s="320">
        <v>52.287709999999997</v>
      </c>
      <c r="N458" s="1"/>
      <c r="O458" s="1"/>
    </row>
    <row r="459" spans="1:15" ht="12.75" customHeight="1">
      <c r="A459" s="30">
        <v>449</v>
      </c>
      <c r="B459" s="334" t="s">
        <v>846</v>
      </c>
      <c r="C459" s="320">
        <v>805.15</v>
      </c>
      <c r="D459" s="321">
        <v>805.05000000000007</v>
      </c>
      <c r="E459" s="321">
        <v>795.10000000000014</v>
      </c>
      <c r="F459" s="321">
        <v>785.05000000000007</v>
      </c>
      <c r="G459" s="321">
        <v>775.10000000000014</v>
      </c>
      <c r="H459" s="321">
        <v>815.10000000000014</v>
      </c>
      <c r="I459" s="321">
        <v>825.05000000000018</v>
      </c>
      <c r="J459" s="321">
        <v>835.10000000000014</v>
      </c>
      <c r="K459" s="320">
        <v>815</v>
      </c>
      <c r="L459" s="320">
        <v>795</v>
      </c>
      <c r="M459" s="320">
        <v>0.96323000000000003</v>
      </c>
      <c r="N459" s="1"/>
      <c r="O459" s="1"/>
    </row>
    <row r="460" spans="1:15" ht="12.75" customHeight="1">
      <c r="A460" s="30">
        <v>450</v>
      </c>
      <c r="B460" s="334" t="s">
        <v>525</v>
      </c>
      <c r="C460" s="320">
        <v>1892</v>
      </c>
      <c r="D460" s="321">
        <v>1894.2833333333335</v>
      </c>
      <c r="E460" s="321">
        <v>1859.7166666666672</v>
      </c>
      <c r="F460" s="321">
        <v>1827.4333333333336</v>
      </c>
      <c r="G460" s="321">
        <v>1792.8666666666672</v>
      </c>
      <c r="H460" s="321">
        <v>1926.5666666666671</v>
      </c>
      <c r="I460" s="321">
        <v>1961.1333333333332</v>
      </c>
      <c r="J460" s="321">
        <v>1993.416666666667</v>
      </c>
      <c r="K460" s="320">
        <v>1928.85</v>
      </c>
      <c r="L460" s="320">
        <v>1862</v>
      </c>
      <c r="M460" s="320">
        <v>0.60926999999999998</v>
      </c>
      <c r="N460" s="1"/>
      <c r="O460" s="1"/>
    </row>
    <row r="461" spans="1:15" ht="12.75" customHeight="1">
      <c r="A461" s="30">
        <v>451</v>
      </c>
      <c r="B461" s="334" t="s">
        <v>526</v>
      </c>
      <c r="C461" s="320">
        <v>791.8</v>
      </c>
      <c r="D461" s="321">
        <v>811.46666666666658</v>
      </c>
      <c r="E461" s="321">
        <v>763.13333333333321</v>
      </c>
      <c r="F461" s="321">
        <v>734.46666666666658</v>
      </c>
      <c r="G461" s="321">
        <v>686.13333333333321</v>
      </c>
      <c r="H461" s="321">
        <v>840.13333333333321</v>
      </c>
      <c r="I461" s="321">
        <v>888.46666666666647</v>
      </c>
      <c r="J461" s="321">
        <v>917.13333333333321</v>
      </c>
      <c r="K461" s="320">
        <v>859.8</v>
      </c>
      <c r="L461" s="320">
        <v>782.8</v>
      </c>
      <c r="M461" s="320">
        <v>3.14405</v>
      </c>
      <c r="N461" s="1"/>
      <c r="O461" s="1"/>
    </row>
    <row r="462" spans="1:15" ht="12.75" customHeight="1">
      <c r="A462" s="30">
        <v>452</v>
      </c>
      <c r="B462" s="334" t="s">
        <v>201</v>
      </c>
      <c r="C462" s="320">
        <v>3685.65</v>
      </c>
      <c r="D462" s="321">
        <v>3677.7166666666667</v>
      </c>
      <c r="E462" s="321">
        <v>3650.4333333333334</v>
      </c>
      <c r="F462" s="321">
        <v>3615.2166666666667</v>
      </c>
      <c r="G462" s="321">
        <v>3587.9333333333334</v>
      </c>
      <c r="H462" s="321">
        <v>3712.9333333333334</v>
      </c>
      <c r="I462" s="321">
        <v>3740.2166666666672</v>
      </c>
      <c r="J462" s="321">
        <v>3775.4333333333334</v>
      </c>
      <c r="K462" s="320">
        <v>3705</v>
      </c>
      <c r="L462" s="320">
        <v>3642.5</v>
      </c>
      <c r="M462" s="320">
        <v>22.96773</v>
      </c>
      <c r="N462" s="1"/>
      <c r="O462" s="1"/>
    </row>
    <row r="463" spans="1:15" ht="12.75" customHeight="1">
      <c r="A463" s="30">
        <v>453</v>
      </c>
      <c r="B463" s="334" t="s">
        <v>534</v>
      </c>
      <c r="C463" s="320">
        <v>3915.9</v>
      </c>
      <c r="D463" s="321">
        <v>3939.15</v>
      </c>
      <c r="E463" s="321">
        <v>3876.75</v>
      </c>
      <c r="F463" s="321">
        <v>3837.6</v>
      </c>
      <c r="G463" s="321">
        <v>3775.2</v>
      </c>
      <c r="H463" s="321">
        <v>3978.3</v>
      </c>
      <c r="I463" s="321">
        <v>4040.7000000000007</v>
      </c>
      <c r="J463" s="321">
        <v>4079.8500000000004</v>
      </c>
      <c r="K463" s="320">
        <v>4001.55</v>
      </c>
      <c r="L463" s="320">
        <v>3900</v>
      </c>
      <c r="M463" s="320">
        <v>0.10777</v>
      </c>
      <c r="N463" s="1"/>
      <c r="O463" s="1"/>
    </row>
    <row r="464" spans="1:15" ht="12.75" customHeight="1">
      <c r="A464" s="30">
        <v>454</v>
      </c>
      <c r="B464" s="334" t="s">
        <v>202</v>
      </c>
      <c r="C464" s="320">
        <v>1448.75</v>
      </c>
      <c r="D464" s="321">
        <v>1457.3833333333332</v>
      </c>
      <c r="E464" s="321">
        <v>1431.3666666666663</v>
      </c>
      <c r="F464" s="321">
        <v>1413.9833333333331</v>
      </c>
      <c r="G464" s="321">
        <v>1387.9666666666662</v>
      </c>
      <c r="H464" s="321">
        <v>1474.7666666666664</v>
      </c>
      <c r="I464" s="321">
        <v>1500.7833333333333</v>
      </c>
      <c r="J464" s="321">
        <v>1518.1666666666665</v>
      </c>
      <c r="K464" s="320">
        <v>1483.4</v>
      </c>
      <c r="L464" s="320">
        <v>1440</v>
      </c>
      <c r="M464" s="320">
        <v>54.029429999999998</v>
      </c>
      <c r="N464" s="1"/>
      <c r="O464" s="1"/>
    </row>
    <row r="465" spans="1:15" ht="12.75" customHeight="1">
      <c r="A465" s="30">
        <v>455</v>
      </c>
      <c r="B465" s="334" t="s">
        <v>536</v>
      </c>
      <c r="C465" s="320">
        <v>1991.65</v>
      </c>
      <c r="D465" s="321">
        <v>1984.8</v>
      </c>
      <c r="E465" s="321">
        <v>1970.6</v>
      </c>
      <c r="F465" s="321">
        <v>1949.55</v>
      </c>
      <c r="G465" s="321">
        <v>1935.35</v>
      </c>
      <c r="H465" s="321">
        <v>2005.85</v>
      </c>
      <c r="I465" s="321">
        <v>2020.0500000000002</v>
      </c>
      <c r="J465" s="321">
        <v>2041.1</v>
      </c>
      <c r="K465" s="320">
        <v>1999</v>
      </c>
      <c r="L465" s="320">
        <v>1963.75</v>
      </c>
      <c r="M465" s="320">
        <v>1.0487599999999999</v>
      </c>
      <c r="N465" s="1"/>
      <c r="O465" s="1"/>
    </row>
    <row r="466" spans="1:15" ht="12.75" customHeight="1">
      <c r="A466" s="30">
        <v>456</v>
      </c>
      <c r="B466" s="334" t="s">
        <v>537</v>
      </c>
      <c r="C466" s="320">
        <v>875.15</v>
      </c>
      <c r="D466" s="321">
        <v>880.36666666666667</v>
      </c>
      <c r="E466" s="321">
        <v>862.93333333333339</v>
      </c>
      <c r="F466" s="321">
        <v>850.7166666666667</v>
      </c>
      <c r="G466" s="321">
        <v>833.28333333333342</v>
      </c>
      <c r="H466" s="321">
        <v>892.58333333333337</v>
      </c>
      <c r="I466" s="321">
        <v>910.01666666666654</v>
      </c>
      <c r="J466" s="321">
        <v>922.23333333333335</v>
      </c>
      <c r="K466" s="320">
        <v>897.8</v>
      </c>
      <c r="L466" s="320">
        <v>868.15</v>
      </c>
      <c r="M466" s="320">
        <v>0.81203000000000003</v>
      </c>
      <c r="N466" s="1"/>
      <c r="O466" s="1"/>
    </row>
    <row r="467" spans="1:15" ht="12.75" customHeight="1">
      <c r="A467" s="30">
        <v>457</v>
      </c>
      <c r="B467" s="334" t="s">
        <v>541</v>
      </c>
      <c r="C467" s="320">
        <v>1669.8</v>
      </c>
      <c r="D467" s="321">
        <v>1660.9000000000003</v>
      </c>
      <c r="E467" s="321">
        <v>1644.8000000000006</v>
      </c>
      <c r="F467" s="321">
        <v>1619.8000000000004</v>
      </c>
      <c r="G467" s="321">
        <v>1603.7000000000007</v>
      </c>
      <c r="H467" s="321">
        <v>1685.9000000000005</v>
      </c>
      <c r="I467" s="321">
        <v>1702.0000000000005</v>
      </c>
      <c r="J467" s="321">
        <v>1727.0000000000005</v>
      </c>
      <c r="K467" s="320">
        <v>1677</v>
      </c>
      <c r="L467" s="320">
        <v>1635.9</v>
      </c>
      <c r="M467" s="320">
        <v>0.53942000000000001</v>
      </c>
      <c r="N467" s="1"/>
      <c r="O467" s="1"/>
    </row>
    <row r="468" spans="1:15" ht="12.75" customHeight="1">
      <c r="A468" s="30">
        <v>458</v>
      </c>
      <c r="B468" s="334" t="s">
        <v>538</v>
      </c>
      <c r="C468" s="320">
        <v>2147.4</v>
      </c>
      <c r="D468" s="321">
        <v>2143.1333333333332</v>
      </c>
      <c r="E468" s="321">
        <v>2124.2666666666664</v>
      </c>
      <c r="F468" s="321">
        <v>2101.1333333333332</v>
      </c>
      <c r="G468" s="321">
        <v>2082.2666666666664</v>
      </c>
      <c r="H468" s="321">
        <v>2166.2666666666664</v>
      </c>
      <c r="I468" s="321">
        <v>2185.1333333333332</v>
      </c>
      <c r="J468" s="321">
        <v>2208.2666666666664</v>
      </c>
      <c r="K468" s="320">
        <v>2162</v>
      </c>
      <c r="L468" s="320">
        <v>2120</v>
      </c>
      <c r="M468" s="320">
        <v>0.75073999999999996</v>
      </c>
      <c r="N468" s="1"/>
      <c r="O468" s="1"/>
    </row>
    <row r="469" spans="1:15" ht="12.75" customHeight="1">
      <c r="A469" s="30">
        <v>459</v>
      </c>
      <c r="B469" s="334" t="s">
        <v>203</v>
      </c>
      <c r="C469" s="320">
        <v>2509.9499999999998</v>
      </c>
      <c r="D469" s="321">
        <v>2502.5333333333333</v>
      </c>
      <c r="E469" s="321">
        <v>2472.4166666666665</v>
      </c>
      <c r="F469" s="321">
        <v>2434.8833333333332</v>
      </c>
      <c r="G469" s="321">
        <v>2404.7666666666664</v>
      </c>
      <c r="H469" s="321">
        <v>2540.0666666666666</v>
      </c>
      <c r="I469" s="321">
        <v>2570.1833333333334</v>
      </c>
      <c r="J469" s="321">
        <v>2607.7166666666667</v>
      </c>
      <c r="K469" s="320">
        <v>2532.65</v>
      </c>
      <c r="L469" s="320">
        <v>2465</v>
      </c>
      <c r="M469" s="320">
        <v>12.17812</v>
      </c>
      <c r="N469" s="1"/>
      <c r="O469" s="1"/>
    </row>
    <row r="470" spans="1:15" ht="12.75" customHeight="1">
      <c r="A470" s="30">
        <v>460</v>
      </c>
      <c r="B470" s="334" t="s">
        <v>204</v>
      </c>
      <c r="C470" s="320">
        <v>2801.8</v>
      </c>
      <c r="D470" s="321">
        <v>2787</v>
      </c>
      <c r="E470" s="321">
        <v>2763.1</v>
      </c>
      <c r="F470" s="321">
        <v>2724.4</v>
      </c>
      <c r="G470" s="321">
        <v>2700.5</v>
      </c>
      <c r="H470" s="321">
        <v>2825.7</v>
      </c>
      <c r="I470" s="321">
        <v>2849.5999999999995</v>
      </c>
      <c r="J470" s="321">
        <v>2888.2999999999997</v>
      </c>
      <c r="K470" s="320">
        <v>2810.9</v>
      </c>
      <c r="L470" s="320">
        <v>2748.3</v>
      </c>
      <c r="M470" s="320">
        <v>3.0410400000000002</v>
      </c>
      <c r="N470" s="1"/>
      <c r="O470" s="1"/>
    </row>
    <row r="471" spans="1:15" ht="12.75" customHeight="1">
      <c r="A471" s="30">
        <v>461</v>
      </c>
      <c r="B471" s="334" t="s">
        <v>205</v>
      </c>
      <c r="C471" s="320">
        <v>542.54999999999995</v>
      </c>
      <c r="D471" s="321">
        <v>540.9666666666667</v>
      </c>
      <c r="E471" s="321">
        <v>537.23333333333335</v>
      </c>
      <c r="F471" s="321">
        <v>531.91666666666663</v>
      </c>
      <c r="G471" s="321">
        <v>528.18333333333328</v>
      </c>
      <c r="H471" s="321">
        <v>546.28333333333342</v>
      </c>
      <c r="I471" s="321">
        <v>550.01666666666677</v>
      </c>
      <c r="J471" s="321">
        <v>555.33333333333348</v>
      </c>
      <c r="K471" s="320">
        <v>544.70000000000005</v>
      </c>
      <c r="L471" s="320">
        <v>535.65</v>
      </c>
      <c r="M471" s="320">
        <v>3.48421</v>
      </c>
      <c r="N471" s="1"/>
      <c r="O471" s="1"/>
    </row>
    <row r="472" spans="1:15" ht="12.75" customHeight="1">
      <c r="A472" s="30">
        <v>462</v>
      </c>
      <c r="B472" s="334" t="s">
        <v>206</v>
      </c>
      <c r="C472" s="320">
        <v>1269.6500000000001</v>
      </c>
      <c r="D472" s="321">
        <v>1284.9333333333334</v>
      </c>
      <c r="E472" s="321">
        <v>1250.2666666666669</v>
      </c>
      <c r="F472" s="321">
        <v>1230.8833333333334</v>
      </c>
      <c r="G472" s="321">
        <v>1196.2166666666669</v>
      </c>
      <c r="H472" s="321">
        <v>1304.3166666666668</v>
      </c>
      <c r="I472" s="321">
        <v>1338.9833333333333</v>
      </c>
      <c r="J472" s="321">
        <v>1358.3666666666668</v>
      </c>
      <c r="K472" s="320">
        <v>1319.6</v>
      </c>
      <c r="L472" s="320">
        <v>1265.55</v>
      </c>
      <c r="M472" s="320">
        <v>8.7430699999999995</v>
      </c>
      <c r="N472" s="1"/>
      <c r="O472" s="1"/>
    </row>
    <row r="473" spans="1:15" ht="12.75" customHeight="1">
      <c r="A473" s="30">
        <v>463</v>
      </c>
      <c r="B473" s="334" t="s">
        <v>539</v>
      </c>
      <c r="C473" s="320">
        <v>56.55</v>
      </c>
      <c r="D473" s="321">
        <v>56.483333333333327</v>
      </c>
      <c r="E473" s="321">
        <v>56.066666666666656</v>
      </c>
      <c r="F473" s="321">
        <v>55.583333333333329</v>
      </c>
      <c r="G473" s="321">
        <v>55.166666666666657</v>
      </c>
      <c r="H473" s="321">
        <v>56.966666666666654</v>
      </c>
      <c r="I473" s="321">
        <v>57.383333333333326</v>
      </c>
      <c r="J473" s="321">
        <v>57.866666666666653</v>
      </c>
      <c r="K473" s="320">
        <v>56.9</v>
      </c>
      <c r="L473" s="320">
        <v>56</v>
      </c>
      <c r="M473" s="320">
        <v>37.491999999999997</v>
      </c>
      <c r="N473" s="1"/>
      <c r="O473" s="1"/>
    </row>
    <row r="474" spans="1:15" ht="12.75" customHeight="1">
      <c r="A474" s="30">
        <v>464</v>
      </c>
      <c r="B474" s="334" t="s">
        <v>540</v>
      </c>
      <c r="C474" s="320">
        <v>203.55</v>
      </c>
      <c r="D474" s="321">
        <v>204.06666666666669</v>
      </c>
      <c r="E474" s="321">
        <v>201.23333333333338</v>
      </c>
      <c r="F474" s="321">
        <v>198.91666666666669</v>
      </c>
      <c r="G474" s="321">
        <v>196.08333333333337</v>
      </c>
      <c r="H474" s="321">
        <v>206.38333333333338</v>
      </c>
      <c r="I474" s="321">
        <v>209.2166666666667</v>
      </c>
      <c r="J474" s="321">
        <v>211.53333333333339</v>
      </c>
      <c r="K474" s="320">
        <v>206.9</v>
      </c>
      <c r="L474" s="320">
        <v>201.75</v>
      </c>
      <c r="M474" s="320">
        <v>3.15625</v>
      </c>
      <c r="N474" s="1"/>
      <c r="O474" s="1"/>
    </row>
    <row r="475" spans="1:15" ht="12.75" customHeight="1">
      <c r="A475" s="30">
        <v>465</v>
      </c>
      <c r="B475" s="334" t="s">
        <v>527</v>
      </c>
      <c r="C475" s="320">
        <v>835.3</v>
      </c>
      <c r="D475" s="321">
        <v>838.01666666666654</v>
      </c>
      <c r="E475" s="321">
        <v>826.1333333333331</v>
      </c>
      <c r="F475" s="321">
        <v>816.96666666666658</v>
      </c>
      <c r="G475" s="321">
        <v>805.08333333333314</v>
      </c>
      <c r="H475" s="321">
        <v>847.18333333333305</v>
      </c>
      <c r="I475" s="321">
        <v>859.06666666666649</v>
      </c>
      <c r="J475" s="321">
        <v>868.23333333333301</v>
      </c>
      <c r="K475" s="320">
        <v>849.9</v>
      </c>
      <c r="L475" s="320">
        <v>828.85</v>
      </c>
      <c r="M475" s="320">
        <v>0.60333000000000003</v>
      </c>
      <c r="N475" s="1"/>
      <c r="O475" s="1"/>
    </row>
    <row r="476" spans="1:15" ht="12.75" customHeight="1">
      <c r="A476" s="30">
        <v>466</v>
      </c>
      <c r="B476" s="334" t="s">
        <v>847</v>
      </c>
      <c r="C476" s="320">
        <v>190</v>
      </c>
      <c r="D476" s="321">
        <v>191.26666666666665</v>
      </c>
      <c r="E476" s="321">
        <v>181.5333333333333</v>
      </c>
      <c r="F476" s="321">
        <v>173.06666666666666</v>
      </c>
      <c r="G476" s="321">
        <v>163.33333333333331</v>
      </c>
      <c r="H476" s="321">
        <v>199.73333333333329</v>
      </c>
      <c r="I476" s="321">
        <v>209.46666666666664</v>
      </c>
      <c r="J476" s="321">
        <v>217.93333333333328</v>
      </c>
      <c r="K476" s="320">
        <v>201</v>
      </c>
      <c r="L476" s="320">
        <v>182.8</v>
      </c>
      <c r="M476" s="320">
        <v>155.90593999999999</v>
      </c>
      <c r="N476" s="1"/>
      <c r="O476" s="1"/>
    </row>
    <row r="477" spans="1:15" ht="12.75" customHeight="1">
      <c r="A477" s="30">
        <v>467</v>
      </c>
      <c r="B477" s="334" t="s">
        <v>528</v>
      </c>
      <c r="C477" s="320">
        <v>75.55</v>
      </c>
      <c r="D477" s="321">
        <v>76.283333333333346</v>
      </c>
      <c r="E477" s="321">
        <v>74.566666666666691</v>
      </c>
      <c r="F477" s="321">
        <v>73.583333333333343</v>
      </c>
      <c r="G477" s="321">
        <v>71.866666666666688</v>
      </c>
      <c r="H477" s="321">
        <v>77.266666666666694</v>
      </c>
      <c r="I477" s="321">
        <v>78.983333333333363</v>
      </c>
      <c r="J477" s="321">
        <v>79.966666666666697</v>
      </c>
      <c r="K477" s="320">
        <v>78</v>
      </c>
      <c r="L477" s="320">
        <v>75.3</v>
      </c>
      <c r="M477" s="320">
        <v>135.09679</v>
      </c>
      <c r="N477" s="1"/>
      <c r="O477" s="1"/>
    </row>
    <row r="478" spans="1:15" ht="12.75" customHeight="1">
      <c r="A478" s="30">
        <v>468</v>
      </c>
      <c r="B478" s="334" t="s">
        <v>207</v>
      </c>
      <c r="C478" s="320">
        <v>653.4</v>
      </c>
      <c r="D478" s="321">
        <v>649.28333333333342</v>
      </c>
      <c r="E478" s="321">
        <v>642.56666666666683</v>
      </c>
      <c r="F478" s="321">
        <v>631.73333333333346</v>
      </c>
      <c r="G478" s="321">
        <v>625.01666666666688</v>
      </c>
      <c r="H478" s="321">
        <v>660.11666666666679</v>
      </c>
      <c r="I478" s="321">
        <v>666.83333333333326</v>
      </c>
      <c r="J478" s="321">
        <v>677.66666666666674</v>
      </c>
      <c r="K478" s="320">
        <v>656</v>
      </c>
      <c r="L478" s="320">
        <v>638.45000000000005</v>
      </c>
      <c r="M478" s="320">
        <v>13.70697</v>
      </c>
      <c r="N478" s="1"/>
      <c r="O478" s="1"/>
    </row>
    <row r="479" spans="1:15" ht="12.75" customHeight="1">
      <c r="A479" s="30">
        <v>469</v>
      </c>
      <c r="B479" s="334" t="s">
        <v>208</v>
      </c>
      <c r="C479" s="320">
        <v>1590.8</v>
      </c>
      <c r="D479" s="321">
        <v>1586.6000000000001</v>
      </c>
      <c r="E479" s="321">
        <v>1578.2000000000003</v>
      </c>
      <c r="F479" s="321">
        <v>1565.6000000000001</v>
      </c>
      <c r="G479" s="321">
        <v>1557.2000000000003</v>
      </c>
      <c r="H479" s="321">
        <v>1599.2000000000003</v>
      </c>
      <c r="I479" s="321">
        <v>1607.6000000000004</v>
      </c>
      <c r="J479" s="321">
        <v>1620.2000000000003</v>
      </c>
      <c r="K479" s="320">
        <v>1595</v>
      </c>
      <c r="L479" s="320">
        <v>1574</v>
      </c>
      <c r="M479" s="320">
        <v>2.3164199999999999</v>
      </c>
      <c r="N479" s="1"/>
      <c r="O479" s="1"/>
    </row>
    <row r="480" spans="1:15" ht="12.75" customHeight="1">
      <c r="A480" s="30">
        <v>470</v>
      </c>
      <c r="B480" s="334" t="s">
        <v>542</v>
      </c>
      <c r="C480" s="320">
        <v>12.7</v>
      </c>
      <c r="D480" s="321">
        <v>12.733333333333334</v>
      </c>
      <c r="E480" s="321">
        <v>12.666666666666668</v>
      </c>
      <c r="F480" s="321">
        <v>12.633333333333333</v>
      </c>
      <c r="G480" s="321">
        <v>12.566666666666666</v>
      </c>
      <c r="H480" s="321">
        <v>12.766666666666669</v>
      </c>
      <c r="I480" s="321">
        <v>12.833333333333336</v>
      </c>
      <c r="J480" s="321">
        <v>12.866666666666671</v>
      </c>
      <c r="K480" s="320">
        <v>12.8</v>
      </c>
      <c r="L480" s="320">
        <v>12.7</v>
      </c>
      <c r="M480" s="320">
        <v>19.989550000000001</v>
      </c>
      <c r="N480" s="1"/>
      <c r="O480" s="1"/>
    </row>
    <row r="481" spans="1:15" ht="12.75" customHeight="1">
      <c r="A481" s="30">
        <v>471</v>
      </c>
      <c r="B481" s="334" t="s">
        <v>543</v>
      </c>
      <c r="C481" s="320">
        <v>678.85</v>
      </c>
      <c r="D481" s="321">
        <v>670.98333333333323</v>
      </c>
      <c r="E481" s="321">
        <v>659.96666666666647</v>
      </c>
      <c r="F481" s="321">
        <v>641.08333333333326</v>
      </c>
      <c r="G481" s="321">
        <v>630.06666666666649</v>
      </c>
      <c r="H481" s="321">
        <v>689.86666666666645</v>
      </c>
      <c r="I481" s="321">
        <v>700.8833333333331</v>
      </c>
      <c r="J481" s="321">
        <v>719.76666666666642</v>
      </c>
      <c r="K481" s="320">
        <v>682</v>
      </c>
      <c r="L481" s="320">
        <v>652.1</v>
      </c>
      <c r="M481" s="320">
        <v>6.3813199999999997</v>
      </c>
      <c r="N481" s="1"/>
      <c r="O481" s="1"/>
    </row>
    <row r="482" spans="1:15" ht="12.75" customHeight="1">
      <c r="A482" s="30">
        <v>472</v>
      </c>
      <c r="B482" s="334" t="s">
        <v>545</v>
      </c>
      <c r="C482" s="320">
        <v>136.1</v>
      </c>
      <c r="D482" s="321">
        <v>137.30000000000001</v>
      </c>
      <c r="E482" s="321">
        <v>132.60000000000002</v>
      </c>
      <c r="F482" s="321">
        <v>129.10000000000002</v>
      </c>
      <c r="G482" s="321">
        <v>124.40000000000003</v>
      </c>
      <c r="H482" s="321">
        <v>140.80000000000001</v>
      </c>
      <c r="I482" s="321">
        <v>145.5</v>
      </c>
      <c r="J482" s="321">
        <v>149</v>
      </c>
      <c r="K482" s="320">
        <v>142</v>
      </c>
      <c r="L482" s="320">
        <v>133.80000000000001</v>
      </c>
      <c r="M482" s="320">
        <v>9.8275799999999993</v>
      </c>
      <c r="N482" s="1"/>
      <c r="O482" s="1"/>
    </row>
    <row r="483" spans="1:15" ht="12.75" customHeight="1">
      <c r="A483" s="30">
        <v>473</v>
      </c>
      <c r="B483" s="334" t="s">
        <v>546</v>
      </c>
      <c r="C483" s="320">
        <v>17.95</v>
      </c>
      <c r="D483" s="321">
        <v>18.066666666666666</v>
      </c>
      <c r="E483" s="321">
        <v>17.733333333333334</v>
      </c>
      <c r="F483" s="321">
        <v>17.516666666666669</v>
      </c>
      <c r="G483" s="321">
        <v>17.183333333333337</v>
      </c>
      <c r="H483" s="321">
        <v>18.283333333333331</v>
      </c>
      <c r="I483" s="321">
        <v>18.616666666666667</v>
      </c>
      <c r="J483" s="321">
        <v>18.833333333333329</v>
      </c>
      <c r="K483" s="320">
        <v>18.399999999999999</v>
      </c>
      <c r="L483" s="320">
        <v>17.850000000000001</v>
      </c>
      <c r="M483" s="320">
        <v>19.454820000000002</v>
      </c>
      <c r="N483" s="1"/>
      <c r="O483" s="1"/>
    </row>
    <row r="484" spans="1:15" ht="12.75" customHeight="1">
      <c r="A484" s="30">
        <v>474</v>
      </c>
      <c r="B484" s="334" t="s">
        <v>209</v>
      </c>
      <c r="C484" s="320">
        <v>6837</v>
      </c>
      <c r="D484" s="321">
        <v>6803.2833333333328</v>
      </c>
      <c r="E484" s="321">
        <v>6756.5666666666657</v>
      </c>
      <c r="F484" s="321">
        <v>6676.1333333333332</v>
      </c>
      <c r="G484" s="321">
        <v>6629.4166666666661</v>
      </c>
      <c r="H484" s="321">
        <v>6883.7166666666653</v>
      </c>
      <c r="I484" s="321">
        <v>6930.4333333333325</v>
      </c>
      <c r="J484" s="321">
        <v>7010.866666666665</v>
      </c>
      <c r="K484" s="320">
        <v>6850</v>
      </c>
      <c r="L484" s="320">
        <v>6722.85</v>
      </c>
      <c r="M484" s="320">
        <v>3.0969199999999999</v>
      </c>
      <c r="N484" s="1"/>
      <c r="O484" s="1"/>
    </row>
    <row r="485" spans="1:15" ht="12.75" customHeight="1">
      <c r="A485" s="30">
        <v>475</v>
      </c>
      <c r="B485" s="334" t="s">
        <v>278</v>
      </c>
      <c r="C485" s="320">
        <v>44.05</v>
      </c>
      <c r="D485" s="321">
        <v>44.033333333333331</v>
      </c>
      <c r="E485" s="321">
        <v>43.416666666666664</v>
      </c>
      <c r="F485" s="321">
        <v>42.783333333333331</v>
      </c>
      <c r="G485" s="321">
        <v>42.166666666666664</v>
      </c>
      <c r="H485" s="321">
        <v>44.666666666666664</v>
      </c>
      <c r="I485" s="321">
        <v>45.283333333333339</v>
      </c>
      <c r="J485" s="321">
        <v>45.916666666666664</v>
      </c>
      <c r="K485" s="320">
        <v>44.65</v>
      </c>
      <c r="L485" s="320">
        <v>43.4</v>
      </c>
      <c r="M485" s="320">
        <v>175.66963000000001</v>
      </c>
      <c r="N485" s="1"/>
      <c r="O485" s="1"/>
    </row>
    <row r="486" spans="1:15" ht="12.75" customHeight="1">
      <c r="A486" s="30">
        <v>476</v>
      </c>
      <c r="B486" s="334" t="s">
        <v>210</v>
      </c>
      <c r="C486" s="320">
        <v>809.75</v>
      </c>
      <c r="D486" s="321">
        <v>811.63333333333333</v>
      </c>
      <c r="E486" s="321">
        <v>803.76666666666665</v>
      </c>
      <c r="F486" s="321">
        <v>797.7833333333333</v>
      </c>
      <c r="G486" s="321">
        <v>789.91666666666663</v>
      </c>
      <c r="H486" s="321">
        <v>817.61666666666667</v>
      </c>
      <c r="I486" s="321">
        <v>825.48333333333323</v>
      </c>
      <c r="J486" s="321">
        <v>831.4666666666667</v>
      </c>
      <c r="K486" s="320">
        <v>819.5</v>
      </c>
      <c r="L486" s="320">
        <v>805.65</v>
      </c>
      <c r="M486" s="320">
        <v>32.85707</v>
      </c>
      <c r="N486" s="1"/>
      <c r="O486" s="1"/>
    </row>
    <row r="487" spans="1:15" ht="12.75" customHeight="1">
      <c r="A487" s="30">
        <v>477</v>
      </c>
      <c r="B487" s="334" t="s">
        <v>544</v>
      </c>
      <c r="C487" s="320">
        <v>964.3</v>
      </c>
      <c r="D487" s="321">
        <v>969.34999999999991</v>
      </c>
      <c r="E487" s="321">
        <v>955.04999999999984</v>
      </c>
      <c r="F487" s="321">
        <v>945.8</v>
      </c>
      <c r="G487" s="321">
        <v>931.49999999999989</v>
      </c>
      <c r="H487" s="321">
        <v>978.5999999999998</v>
      </c>
      <c r="I487" s="321">
        <v>992.9</v>
      </c>
      <c r="J487" s="321">
        <v>1002.1499999999997</v>
      </c>
      <c r="K487" s="320">
        <v>983.65</v>
      </c>
      <c r="L487" s="320">
        <v>960.1</v>
      </c>
      <c r="M487" s="320">
        <v>1.5362</v>
      </c>
      <c r="N487" s="1"/>
      <c r="O487" s="1"/>
    </row>
    <row r="488" spans="1:15" ht="12.75" customHeight="1">
      <c r="A488" s="30">
        <v>478</v>
      </c>
      <c r="B488" s="334" t="s">
        <v>549</v>
      </c>
      <c r="C488" s="320">
        <v>503.05</v>
      </c>
      <c r="D488" s="321">
        <v>501.01666666666665</v>
      </c>
      <c r="E488" s="321">
        <v>495.0333333333333</v>
      </c>
      <c r="F488" s="321">
        <v>487.01666666666665</v>
      </c>
      <c r="G488" s="321">
        <v>481.0333333333333</v>
      </c>
      <c r="H488" s="321">
        <v>509.0333333333333</v>
      </c>
      <c r="I488" s="321">
        <v>515.01666666666665</v>
      </c>
      <c r="J488" s="321">
        <v>523.0333333333333</v>
      </c>
      <c r="K488" s="320">
        <v>507</v>
      </c>
      <c r="L488" s="320">
        <v>493</v>
      </c>
      <c r="M488" s="320">
        <v>2.1582499999999998</v>
      </c>
      <c r="N488" s="1"/>
      <c r="O488" s="1"/>
    </row>
    <row r="489" spans="1:15" ht="12.75" customHeight="1">
      <c r="A489" s="30">
        <v>479</v>
      </c>
      <c r="B489" s="334" t="s">
        <v>550</v>
      </c>
      <c r="C489" s="320">
        <v>35.450000000000003</v>
      </c>
      <c r="D489" s="321">
        <v>35.633333333333333</v>
      </c>
      <c r="E489" s="321">
        <v>35.166666666666664</v>
      </c>
      <c r="F489" s="321">
        <v>34.883333333333333</v>
      </c>
      <c r="G489" s="321">
        <v>34.416666666666664</v>
      </c>
      <c r="H489" s="321">
        <v>35.916666666666664</v>
      </c>
      <c r="I489" s="321">
        <v>36.383333333333333</v>
      </c>
      <c r="J489" s="321">
        <v>36.666666666666664</v>
      </c>
      <c r="K489" s="320">
        <v>36.1</v>
      </c>
      <c r="L489" s="320">
        <v>35.35</v>
      </c>
      <c r="M489" s="320">
        <v>17.838750000000001</v>
      </c>
      <c r="N489" s="1"/>
      <c r="O489" s="1"/>
    </row>
    <row r="490" spans="1:15" ht="12.75" customHeight="1">
      <c r="A490" s="30">
        <v>480</v>
      </c>
      <c r="B490" s="334" t="s">
        <v>551</v>
      </c>
      <c r="C490" s="320">
        <v>1014.85</v>
      </c>
      <c r="D490" s="321">
        <v>1006.9666666666666</v>
      </c>
      <c r="E490" s="321">
        <v>993.93333333333317</v>
      </c>
      <c r="F490" s="321">
        <v>973.01666666666654</v>
      </c>
      <c r="G490" s="321">
        <v>959.98333333333312</v>
      </c>
      <c r="H490" s="321">
        <v>1027.8833333333332</v>
      </c>
      <c r="I490" s="321">
        <v>1040.9166666666667</v>
      </c>
      <c r="J490" s="321">
        <v>1061.8333333333333</v>
      </c>
      <c r="K490" s="320">
        <v>1020</v>
      </c>
      <c r="L490" s="320">
        <v>986.05</v>
      </c>
      <c r="M490" s="320">
        <v>0.74982000000000004</v>
      </c>
      <c r="N490" s="1"/>
      <c r="O490" s="1"/>
    </row>
    <row r="491" spans="1:15" ht="12.75" customHeight="1">
      <c r="A491" s="30">
        <v>481</v>
      </c>
      <c r="B491" s="334" t="s">
        <v>553</v>
      </c>
      <c r="C491" s="320">
        <v>398.9</v>
      </c>
      <c r="D491" s="321">
        <v>392.61666666666662</v>
      </c>
      <c r="E491" s="321">
        <v>373.23333333333323</v>
      </c>
      <c r="F491" s="321">
        <v>347.56666666666661</v>
      </c>
      <c r="G491" s="321">
        <v>328.18333333333322</v>
      </c>
      <c r="H491" s="321">
        <v>418.28333333333325</v>
      </c>
      <c r="I491" s="321">
        <v>437.66666666666657</v>
      </c>
      <c r="J491" s="321">
        <v>463.33333333333326</v>
      </c>
      <c r="K491" s="320">
        <v>412</v>
      </c>
      <c r="L491" s="320">
        <v>366.95</v>
      </c>
      <c r="M491" s="320">
        <v>35.091670000000001</v>
      </c>
      <c r="N491" s="1"/>
      <c r="O491" s="1"/>
    </row>
    <row r="492" spans="1:15" ht="12.75" customHeight="1">
      <c r="A492" s="30">
        <v>482</v>
      </c>
      <c r="B492" s="334" t="s">
        <v>280</v>
      </c>
      <c r="C492" s="320">
        <v>962.25</v>
      </c>
      <c r="D492" s="321">
        <v>966.4666666666667</v>
      </c>
      <c r="E492" s="321">
        <v>950.78333333333342</v>
      </c>
      <c r="F492" s="321">
        <v>939.31666666666672</v>
      </c>
      <c r="G492" s="321">
        <v>923.63333333333344</v>
      </c>
      <c r="H492" s="321">
        <v>977.93333333333339</v>
      </c>
      <c r="I492" s="321">
        <v>993.61666666666679</v>
      </c>
      <c r="J492" s="321">
        <v>1005.0833333333334</v>
      </c>
      <c r="K492" s="320">
        <v>982.15</v>
      </c>
      <c r="L492" s="320">
        <v>955</v>
      </c>
      <c r="M492" s="320">
        <v>2.8358599999999998</v>
      </c>
      <c r="N492" s="1"/>
      <c r="O492" s="1"/>
    </row>
    <row r="493" spans="1:15" ht="12.75" customHeight="1">
      <c r="A493" s="30">
        <v>483</v>
      </c>
      <c r="B493" s="334" t="s">
        <v>211</v>
      </c>
      <c r="C493" s="320">
        <v>430.3</v>
      </c>
      <c r="D493" s="321">
        <v>429.83333333333331</v>
      </c>
      <c r="E493" s="321">
        <v>425.16666666666663</v>
      </c>
      <c r="F493" s="321">
        <v>420.0333333333333</v>
      </c>
      <c r="G493" s="321">
        <v>415.36666666666662</v>
      </c>
      <c r="H493" s="321">
        <v>434.96666666666664</v>
      </c>
      <c r="I493" s="321">
        <v>439.63333333333327</v>
      </c>
      <c r="J493" s="321">
        <v>444.76666666666665</v>
      </c>
      <c r="K493" s="320">
        <v>434.5</v>
      </c>
      <c r="L493" s="320">
        <v>424.7</v>
      </c>
      <c r="M493" s="320">
        <v>52.510939999999998</v>
      </c>
      <c r="N493" s="1"/>
      <c r="O493" s="1"/>
    </row>
    <row r="494" spans="1:15" ht="12.75" customHeight="1">
      <c r="A494" s="30">
        <v>484</v>
      </c>
      <c r="B494" s="334" t="s">
        <v>554</v>
      </c>
      <c r="C494" s="320">
        <v>2312.1</v>
      </c>
      <c r="D494" s="321">
        <v>2316.7000000000003</v>
      </c>
      <c r="E494" s="321">
        <v>2284.4000000000005</v>
      </c>
      <c r="F494" s="321">
        <v>2256.7000000000003</v>
      </c>
      <c r="G494" s="321">
        <v>2224.4000000000005</v>
      </c>
      <c r="H494" s="321">
        <v>2344.4000000000005</v>
      </c>
      <c r="I494" s="321">
        <v>2376.7000000000007</v>
      </c>
      <c r="J494" s="321">
        <v>2404.4000000000005</v>
      </c>
      <c r="K494" s="320">
        <v>2349</v>
      </c>
      <c r="L494" s="320">
        <v>2289</v>
      </c>
      <c r="M494" s="320">
        <v>0.61355999999999999</v>
      </c>
      <c r="N494" s="1"/>
      <c r="O494" s="1"/>
    </row>
    <row r="495" spans="1:15" ht="12.75" customHeight="1">
      <c r="A495" s="30">
        <v>485</v>
      </c>
      <c r="B495" s="334" t="s">
        <v>279</v>
      </c>
      <c r="C495" s="320">
        <v>222.7</v>
      </c>
      <c r="D495" s="321">
        <v>223.33333333333334</v>
      </c>
      <c r="E495" s="321">
        <v>220.76666666666668</v>
      </c>
      <c r="F495" s="321">
        <v>218.83333333333334</v>
      </c>
      <c r="G495" s="321">
        <v>216.26666666666668</v>
      </c>
      <c r="H495" s="321">
        <v>225.26666666666668</v>
      </c>
      <c r="I495" s="321">
        <v>227.83333333333334</v>
      </c>
      <c r="J495" s="321">
        <v>229.76666666666668</v>
      </c>
      <c r="K495" s="320">
        <v>225.9</v>
      </c>
      <c r="L495" s="320">
        <v>221.4</v>
      </c>
      <c r="M495" s="320">
        <v>2.20309</v>
      </c>
      <c r="N495" s="1"/>
      <c r="O495" s="1"/>
    </row>
    <row r="496" spans="1:15" ht="12.75" customHeight="1">
      <c r="A496" s="30">
        <v>486</v>
      </c>
      <c r="B496" s="334" t="s">
        <v>555</v>
      </c>
      <c r="C496" s="320">
        <v>1986.95</v>
      </c>
      <c r="D496" s="321">
        <v>1976.7833333333335</v>
      </c>
      <c r="E496" s="321">
        <v>1952.5666666666671</v>
      </c>
      <c r="F496" s="321">
        <v>1918.1833333333336</v>
      </c>
      <c r="G496" s="321">
        <v>1893.9666666666672</v>
      </c>
      <c r="H496" s="321">
        <v>2011.166666666667</v>
      </c>
      <c r="I496" s="321">
        <v>2035.3833333333337</v>
      </c>
      <c r="J496" s="321">
        <v>2069.7666666666669</v>
      </c>
      <c r="K496" s="320">
        <v>2001</v>
      </c>
      <c r="L496" s="320">
        <v>1942.4</v>
      </c>
      <c r="M496" s="320">
        <v>0.40622000000000003</v>
      </c>
      <c r="N496" s="1"/>
      <c r="O496" s="1"/>
    </row>
    <row r="497" spans="1:15" ht="12.75" customHeight="1">
      <c r="A497" s="30">
        <v>487</v>
      </c>
      <c r="B497" s="334" t="s">
        <v>548</v>
      </c>
      <c r="C497" s="320">
        <v>725.65</v>
      </c>
      <c r="D497" s="321">
        <v>726.36666666666679</v>
      </c>
      <c r="E497" s="321">
        <v>716.73333333333358</v>
      </c>
      <c r="F497" s="321">
        <v>707.81666666666683</v>
      </c>
      <c r="G497" s="321">
        <v>698.18333333333362</v>
      </c>
      <c r="H497" s="321">
        <v>735.28333333333353</v>
      </c>
      <c r="I497" s="321">
        <v>744.91666666666674</v>
      </c>
      <c r="J497" s="321">
        <v>753.83333333333348</v>
      </c>
      <c r="K497" s="320">
        <v>736</v>
      </c>
      <c r="L497" s="320">
        <v>717.45</v>
      </c>
      <c r="M497" s="320">
        <v>4.5568799999999996</v>
      </c>
      <c r="N497" s="1"/>
      <c r="O497" s="1"/>
    </row>
    <row r="498" spans="1:15" ht="12.75" customHeight="1">
      <c r="A498" s="30">
        <v>488</v>
      </c>
      <c r="B498" s="334" t="s">
        <v>547</v>
      </c>
      <c r="C498" s="320">
        <v>3560.1</v>
      </c>
      <c r="D498" s="321">
        <v>3581.9</v>
      </c>
      <c r="E498" s="321">
        <v>3519.2000000000003</v>
      </c>
      <c r="F498" s="321">
        <v>3478.3</v>
      </c>
      <c r="G498" s="321">
        <v>3415.6000000000004</v>
      </c>
      <c r="H498" s="321">
        <v>3622.8</v>
      </c>
      <c r="I498" s="321">
        <v>3685.5</v>
      </c>
      <c r="J498" s="321">
        <v>3726.4</v>
      </c>
      <c r="K498" s="320">
        <v>3644.6</v>
      </c>
      <c r="L498" s="320">
        <v>3541</v>
      </c>
      <c r="M498" s="320">
        <v>0.60677999999999999</v>
      </c>
      <c r="N498" s="1"/>
      <c r="O498" s="1"/>
    </row>
    <row r="499" spans="1:15" ht="12.75" customHeight="1">
      <c r="A499" s="30">
        <v>489</v>
      </c>
      <c r="B499" s="334" t="s">
        <v>212</v>
      </c>
      <c r="C499" s="320">
        <v>1317.6</v>
      </c>
      <c r="D499" s="321">
        <v>1314.3666666666666</v>
      </c>
      <c r="E499" s="321">
        <v>1306.7333333333331</v>
      </c>
      <c r="F499" s="321">
        <v>1295.8666666666666</v>
      </c>
      <c r="G499" s="321">
        <v>1288.2333333333331</v>
      </c>
      <c r="H499" s="321">
        <v>1325.2333333333331</v>
      </c>
      <c r="I499" s="321">
        <v>1332.8666666666668</v>
      </c>
      <c r="J499" s="321">
        <v>1343.7333333333331</v>
      </c>
      <c r="K499" s="320">
        <v>1322</v>
      </c>
      <c r="L499" s="320">
        <v>1303.5</v>
      </c>
      <c r="M499" s="320">
        <v>10.31831</v>
      </c>
      <c r="N499" s="1"/>
      <c r="O499" s="1"/>
    </row>
    <row r="500" spans="1:15" ht="12.75" customHeight="1">
      <c r="A500" s="30">
        <v>490</v>
      </c>
      <c r="B500" s="334" t="s">
        <v>552</v>
      </c>
      <c r="C500" s="320">
        <v>444.5</v>
      </c>
      <c r="D500" s="321">
        <v>445.61666666666662</v>
      </c>
      <c r="E500" s="321">
        <v>438.28333333333325</v>
      </c>
      <c r="F500" s="321">
        <v>432.06666666666661</v>
      </c>
      <c r="G500" s="321">
        <v>424.73333333333323</v>
      </c>
      <c r="H500" s="321">
        <v>451.83333333333326</v>
      </c>
      <c r="I500" s="321">
        <v>459.16666666666663</v>
      </c>
      <c r="J500" s="321">
        <v>465.38333333333327</v>
      </c>
      <c r="K500" s="320">
        <v>452.95</v>
      </c>
      <c r="L500" s="320">
        <v>439.4</v>
      </c>
      <c r="M500" s="320">
        <v>4.7436699999999998</v>
      </c>
      <c r="N500" s="1"/>
      <c r="O500" s="1"/>
    </row>
    <row r="501" spans="1:15" ht="12.75" customHeight="1">
      <c r="A501" s="30">
        <v>491</v>
      </c>
      <c r="B501" s="334" t="s">
        <v>556</v>
      </c>
      <c r="C501" s="320">
        <v>195.85</v>
      </c>
      <c r="D501" s="321">
        <v>198.29999999999998</v>
      </c>
      <c r="E501" s="321">
        <v>192.64999999999998</v>
      </c>
      <c r="F501" s="321">
        <v>189.45</v>
      </c>
      <c r="G501" s="321">
        <v>183.79999999999998</v>
      </c>
      <c r="H501" s="321">
        <v>201.49999999999997</v>
      </c>
      <c r="I501" s="321">
        <v>207.15</v>
      </c>
      <c r="J501" s="321">
        <v>210.34999999999997</v>
      </c>
      <c r="K501" s="320">
        <v>203.95</v>
      </c>
      <c r="L501" s="320">
        <v>195.1</v>
      </c>
      <c r="M501" s="320">
        <v>20.757380000000001</v>
      </c>
      <c r="N501" s="1"/>
      <c r="O501" s="1"/>
    </row>
    <row r="502" spans="1:15" ht="12.75" customHeight="1">
      <c r="A502" s="30">
        <v>492</v>
      </c>
      <c r="B502" s="334" t="s">
        <v>557</v>
      </c>
      <c r="C502" s="320">
        <v>96.3</v>
      </c>
      <c r="D502" s="321">
        <v>97.033333333333346</v>
      </c>
      <c r="E502" s="321">
        <v>95.316666666666691</v>
      </c>
      <c r="F502" s="321">
        <v>94.333333333333343</v>
      </c>
      <c r="G502" s="321">
        <v>92.616666666666688</v>
      </c>
      <c r="H502" s="321">
        <v>98.016666666666694</v>
      </c>
      <c r="I502" s="321">
        <v>99.733333333333363</v>
      </c>
      <c r="J502" s="321">
        <v>100.7166666666667</v>
      </c>
      <c r="K502" s="320">
        <v>98.75</v>
      </c>
      <c r="L502" s="320">
        <v>96.05</v>
      </c>
      <c r="M502" s="320">
        <v>19.988289999999999</v>
      </c>
      <c r="N502" s="1"/>
      <c r="O502" s="1"/>
    </row>
    <row r="503" spans="1:15" ht="12.75" customHeight="1">
      <c r="A503" s="30">
        <v>493</v>
      </c>
      <c r="B503" s="334" t="s">
        <v>558</v>
      </c>
      <c r="C503" s="320">
        <v>497.05</v>
      </c>
      <c r="D503" s="321">
        <v>492.31666666666666</v>
      </c>
      <c r="E503" s="321">
        <v>485.33333333333331</v>
      </c>
      <c r="F503" s="321">
        <v>473.61666666666667</v>
      </c>
      <c r="G503" s="321">
        <v>466.63333333333333</v>
      </c>
      <c r="H503" s="321">
        <v>504.0333333333333</v>
      </c>
      <c r="I503" s="321">
        <v>511.01666666666665</v>
      </c>
      <c r="J503" s="321">
        <v>522.73333333333335</v>
      </c>
      <c r="K503" s="320">
        <v>499.3</v>
      </c>
      <c r="L503" s="320">
        <v>480.6</v>
      </c>
      <c r="M503" s="320">
        <v>2.0160300000000002</v>
      </c>
      <c r="N503" s="1"/>
      <c r="O503" s="1"/>
    </row>
    <row r="504" spans="1:15" ht="12.75" customHeight="1">
      <c r="A504" s="30">
        <v>494</v>
      </c>
      <c r="B504" s="334" t="s">
        <v>281</v>
      </c>
      <c r="C504" s="320">
        <v>1661.6</v>
      </c>
      <c r="D504" s="321">
        <v>1664.95</v>
      </c>
      <c r="E504" s="321">
        <v>1647.9</v>
      </c>
      <c r="F504" s="321">
        <v>1634.2</v>
      </c>
      <c r="G504" s="321">
        <v>1617.15</v>
      </c>
      <c r="H504" s="321">
        <v>1678.65</v>
      </c>
      <c r="I504" s="321">
        <v>1695.6999999999998</v>
      </c>
      <c r="J504" s="321">
        <v>1709.4</v>
      </c>
      <c r="K504" s="320">
        <v>1682</v>
      </c>
      <c r="L504" s="320">
        <v>1651.25</v>
      </c>
      <c r="M504" s="320">
        <v>2.8868299999999998</v>
      </c>
      <c r="N504" s="1"/>
      <c r="O504" s="1"/>
    </row>
    <row r="505" spans="1:15" ht="12.75" customHeight="1">
      <c r="A505" s="30">
        <v>495</v>
      </c>
      <c r="B505" s="334" t="s">
        <v>213</v>
      </c>
      <c r="C505" s="320">
        <v>583.65</v>
      </c>
      <c r="D505" s="321">
        <v>583.7166666666667</v>
      </c>
      <c r="E505" s="321">
        <v>580.43333333333339</v>
      </c>
      <c r="F505" s="321">
        <v>577.2166666666667</v>
      </c>
      <c r="G505" s="321">
        <v>573.93333333333339</v>
      </c>
      <c r="H505" s="321">
        <v>586.93333333333339</v>
      </c>
      <c r="I505" s="321">
        <v>590.2166666666667</v>
      </c>
      <c r="J505" s="321">
        <v>593.43333333333339</v>
      </c>
      <c r="K505" s="320">
        <v>587</v>
      </c>
      <c r="L505" s="320">
        <v>580.5</v>
      </c>
      <c r="M505" s="320">
        <v>43.183160000000001</v>
      </c>
      <c r="N505" s="1"/>
      <c r="O505" s="1"/>
    </row>
    <row r="506" spans="1:15" ht="12.75" customHeight="1">
      <c r="A506" s="30">
        <v>496</v>
      </c>
      <c r="B506" s="334" t="s">
        <v>559</v>
      </c>
      <c r="C506" s="320">
        <v>305.5</v>
      </c>
      <c r="D506" s="321">
        <v>307.01666666666671</v>
      </c>
      <c r="E506" s="321">
        <v>301.83333333333343</v>
      </c>
      <c r="F506" s="321">
        <v>298.16666666666674</v>
      </c>
      <c r="G506" s="321">
        <v>292.98333333333346</v>
      </c>
      <c r="H506" s="321">
        <v>310.68333333333339</v>
      </c>
      <c r="I506" s="321">
        <v>315.86666666666667</v>
      </c>
      <c r="J506" s="321">
        <v>319.53333333333336</v>
      </c>
      <c r="K506" s="320">
        <v>312.2</v>
      </c>
      <c r="L506" s="320">
        <v>303.35000000000002</v>
      </c>
      <c r="M506" s="320">
        <v>7.3756700000000004</v>
      </c>
      <c r="N506" s="1"/>
      <c r="O506" s="1"/>
    </row>
    <row r="507" spans="1:15" ht="12.75" customHeight="1">
      <c r="A507" s="30">
        <v>497</v>
      </c>
      <c r="B507" s="334" t="s">
        <v>282</v>
      </c>
      <c r="C507" s="320">
        <v>15.65</v>
      </c>
      <c r="D507" s="321">
        <v>15.616666666666667</v>
      </c>
      <c r="E507" s="321">
        <v>15.183333333333334</v>
      </c>
      <c r="F507" s="321">
        <v>14.716666666666667</v>
      </c>
      <c r="G507" s="321">
        <v>14.283333333333333</v>
      </c>
      <c r="H507" s="321">
        <v>16.083333333333336</v>
      </c>
      <c r="I507" s="321">
        <v>16.516666666666666</v>
      </c>
      <c r="J507" s="321">
        <v>16.983333333333334</v>
      </c>
      <c r="K507" s="320">
        <v>16.05</v>
      </c>
      <c r="L507" s="320">
        <v>15.15</v>
      </c>
      <c r="M507" s="320">
        <v>3883.6599099999999</v>
      </c>
      <c r="N507" s="1"/>
      <c r="O507" s="1"/>
    </row>
    <row r="508" spans="1:15" ht="12.75" customHeight="1">
      <c r="A508" s="30">
        <v>498</v>
      </c>
      <c r="B508" s="354" t="s">
        <v>214</v>
      </c>
      <c r="C508" s="355">
        <v>286</v>
      </c>
      <c r="D508" s="355">
        <v>285.98333333333335</v>
      </c>
      <c r="E508" s="355">
        <v>283.01666666666671</v>
      </c>
      <c r="F508" s="355">
        <v>280.03333333333336</v>
      </c>
      <c r="G508" s="355">
        <v>277.06666666666672</v>
      </c>
      <c r="H508" s="355">
        <v>288.9666666666667</v>
      </c>
      <c r="I508" s="355">
        <v>291.93333333333339</v>
      </c>
      <c r="J508" s="354">
        <v>294.91666666666669</v>
      </c>
      <c r="K508" s="354">
        <v>288.95</v>
      </c>
      <c r="L508" s="354">
        <v>283</v>
      </c>
      <c r="M508" s="270">
        <v>99.619140000000002</v>
      </c>
      <c r="N508" s="1"/>
      <c r="O508" s="1"/>
    </row>
    <row r="509" spans="1:15" ht="12.75" customHeight="1">
      <c r="A509" s="30">
        <v>499</v>
      </c>
      <c r="B509" s="354" t="s">
        <v>560</v>
      </c>
      <c r="C509" s="355">
        <v>385.15</v>
      </c>
      <c r="D509" s="355">
        <v>386.73333333333335</v>
      </c>
      <c r="E509" s="355">
        <v>382.41666666666669</v>
      </c>
      <c r="F509" s="355">
        <v>379.68333333333334</v>
      </c>
      <c r="G509" s="355">
        <v>375.36666666666667</v>
      </c>
      <c r="H509" s="355">
        <v>389.4666666666667</v>
      </c>
      <c r="I509" s="355">
        <v>393.7833333333333</v>
      </c>
      <c r="J509" s="354">
        <v>396.51666666666671</v>
      </c>
      <c r="K509" s="354">
        <v>391.05</v>
      </c>
      <c r="L509" s="354">
        <v>384</v>
      </c>
      <c r="M509" s="270">
        <v>4.2507099999999998</v>
      </c>
      <c r="N509" s="1"/>
      <c r="O509" s="1"/>
    </row>
    <row r="510" spans="1:15" ht="12.75" customHeight="1">
      <c r="A510" s="30">
        <v>500</v>
      </c>
      <c r="B510" s="354" t="s">
        <v>561</v>
      </c>
      <c r="C510" s="355">
        <v>1625.85</v>
      </c>
      <c r="D510" s="355">
        <v>1629.2833333333335</v>
      </c>
      <c r="E510" s="355">
        <v>1596.5666666666671</v>
      </c>
      <c r="F510" s="355">
        <v>1567.2833333333335</v>
      </c>
      <c r="G510" s="355">
        <v>1534.5666666666671</v>
      </c>
      <c r="H510" s="355">
        <v>1658.5666666666671</v>
      </c>
      <c r="I510" s="355">
        <v>1691.2833333333338</v>
      </c>
      <c r="J510" s="354">
        <v>1720.5666666666671</v>
      </c>
      <c r="K510" s="354">
        <v>1662</v>
      </c>
      <c r="L510" s="354">
        <v>1600</v>
      </c>
      <c r="M510" s="270">
        <v>0.35315999999999997</v>
      </c>
      <c r="N510" s="1"/>
      <c r="O510" s="1"/>
    </row>
    <row r="511" spans="1:15" ht="12.75" customHeight="1">
      <c r="A511" s="30"/>
      <c r="B511" s="354"/>
      <c r="C511" s="355"/>
      <c r="D511" s="355"/>
      <c r="E511" s="355"/>
      <c r="F511" s="355"/>
      <c r="G511" s="355"/>
      <c r="H511" s="355"/>
      <c r="I511" s="355"/>
      <c r="J511" s="354"/>
      <c r="K511" s="354"/>
      <c r="L511" s="354"/>
      <c r="M511" s="270"/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38"/>
      <c r="B5" s="439"/>
      <c r="C5" s="438"/>
      <c r="D5" s="439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38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563</v>
      </c>
      <c r="B7" s="440" t="s">
        <v>564</v>
      </c>
      <c r="C7" s="439"/>
      <c r="D7" s="7">
        <f>Main!B10</f>
        <v>44662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565</v>
      </c>
      <c r="B9" s="85" t="s">
        <v>566</v>
      </c>
      <c r="C9" s="85" t="s">
        <v>567</v>
      </c>
      <c r="D9" s="85" t="s">
        <v>568</v>
      </c>
      <c r="E9" s="85" t="s">
        <v>569</v>
      </c>
      <c r="F9" s="85" t="s">
        <v>570</v>
      </c>
      <c r="G9" s="85" t="s">
        <v>571</v>
      </c>
      <c r="H9" s="85" t="s">
        <v>572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44659</v>
      </c>
      <c r="B10" s="29">
        <v>539506</v>
      </c>
      <c r="C10" s="28" t="s">
        <v>931</v>
      </c>
      <c r="D10" s="28" t="s">
        <v>1027</v>
      </c>
      <c r="E10" s="28" t="s">
        <v>574</v>
      </c>
      <c r="F10" s="87">
        <v>30000</v>
      </c>
      <c r="G10" s="29">
        <v>19.28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44659</v>
      </c>
      <c r="B11" s="29">
        <v>539506</v>
      </c>
      <c r="C11" s="28" t="s">
        <v>931</v>
      </c>
      <c r="D11" s="28" t="s">
        <v>956</v>
      </c>
      <c r="E11" s="28" t="s">
        <v>573</v>
      </c>
      <c r="F11" s="87">
        <v>36055</v>
      </c>
      <c r="G11" s="29">
        <v>19.28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44659</v>
      </c>
      <c r="B12" s="29">
        <v>539506</v>
      </c>
      <c r="C12" s="28" t="s">
        <v>931</v>
      </c>
      <c r="D12" s="28" t="s">
        <v>1028</v>
      </c>
      <c r="E12" s="28" t="s">
        <v>574</v>
      </c>
      <c r="F12" s="87">
        <v>79500</v>
      </c>
      <c r="G12" s="29">
        <v>19.28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44659</v>
      </c>
      <c r="B13" s="29">
        <v>539506</v>
      </c>
      <c r="C13" s="28" t="s">
        <v>931</v>
      </c>
      <c r="D13" s="28" t="s">
        <v>955</v>
      </c>
      <c r="E13" s="28" t="s">
        <v>574</v>
      </c>
      <c r="F13" s="87">
        <v>82717</v>
      </c>
      <c r="G13" s="29">
        <v>19.09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44659</v>
      </c>
      <c r="B14" s="29">
        <v>539506</v>
      </c>
      <c r="C14" s="28" t="s">
        <v>931</v>
      </c>
      <c r="D14" s="28" t="s">
        <v>867</v>
      </c>
      <c r="E14" s="28" t="s">
        <v>573</v>
      </c>
      <c r="F14" s="87">
        <v>25000</v>
      </c>
      <c r="G14" s="29">
        <v>19.28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44659</v>
      </c>
      <c r="B15" s="29">
        <v>539773</v>
      </c>
      <c r="C15" s="28" t="s">
        <v>1029</v>
      </c>
      <c r="D15" s="28" t="s">
        <v>1030</v>
      </c>
      <c r="E15" s="28" t="s">
        <v>573</v>
      </c>
      <c r="F15" s="87">
        <v>399141</v>
      </c>
      <c r="G15" s="29">
        <v>5.0599999999999996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44659</v>
      </c>
      <c r="B16" s="29">
        <v>539773</v>
      </c>
      <c r="C16" s="28" t="s">
        <v>1029</v>
      </c>
      <c r="D16" s="28" t="s">
        <v>1030</v>
      </c>
      <c r="E16" s="28" t="s">
        <v>574</v>
      </c>
      <c r="F16" s="87">
        <v>165000</v>
      </c>
      <c r="G16" s="29">
        <v>5.13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44659</v>
      </c>
      <c r="B17" s="29">
        <v>519532</v>
      </c>
      <c r="C17" s="28" t="s">
        <v>1031</v>
      </c>
      <c r="D17" s="28" t="s">
        <v>1032</v>
      </c>
      <c r="E17" s="28" t="s">
        <v>574</v>
      </c>
      <c r="F17" s="87">
        <v>216000</v>
      </c>
      <c r="G17" s="29">
        <v>22.18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44659</v>
      </c>
      <c r="B18" s="29">
        <v>519532</v>
      </c>
      <c r="C18" s="28" t="s">
        <v>1031</v>
      </c>
      <c r="D18" s="28" t="s">
        <v>867</v>
      </c>
      <c r="E18" s="28" t="s">
        <v>573</v>
      </c>
      <c r="F18" s="87">
        <v>82000</v>
      </c>
      <c r="G18" s="29">
        <v>22.18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44659</v>
      </c>
      <c r="B19" s="29">
        <v>519532</v>
      </c>
      <c r="C19" s="28" t="s">
        <v>1031</v>
      </c>
      <c r="D19" s="28" t="s">
        <v>1033</v>
      </c>
      <c r="E19" s="28" t="s">
        <v>573</v>
      </c>
      <c r="F19" s="87">
        <v>102043</v>
      </c>
      <c r="G19" s="29">
        <v>22.18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44659</v>
      </c>
      <c r="B20" s="29">
        <v>519532</v>
      </c>
      <c r="C20" s="28" t="s">
        <v>1031</v>
      </c>
      <c r="D20" s="28" t="s">
        <v>1033</v>
      </c>
      <c r="E20" s="28" t="s">
        <v>574</v>
      </c>
      <c r="F20" s="87">
        <v>79938</v>
      </c>
      <c r="G20" s="29">
        <v>22.17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44659</v>
      </c>
      <c r="B21" s="29">
        <v>519532</v>
      </c>
      <c r="C21" s="28" t="s">
        <v>1031</v>
      </c>
      <c r="D21" s="28" t="s">
        <v>867</v>
      </c>
      <c r="E21" s="28" t="s">
        <v>574</v>
      </c>
      <c r="F21" s="87">
        <v>122000</v>
      </c>
      <c r="G21" s="29">
        <v>22.18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44659</v>
      </c>
      <c r="B22" s="29">
        <v>541153</v>
      </c>
      <c r="C22" s="28" t="s">
        <v>67</v>
      </c>
      <c r="D22" s="28" t="s">
        <v>1034</v>
      </c>
      <c r="E22" s="28" t="s">
        <v>573</v>
      </c>
      <c r="F22" s="87">
        <v>19081469</v>
      </c>
      <c r="G22" s="29">
        <v>306.55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44659</v>
      </c>
      <c r="B23" s="29">
        <v>541153</v>
      </c>
      <c r="C23" s="28" t="s">
        <v>67</v>
      </c>
      <c r="D23" s="28" t="s">
        <v>1035</v>
      </c>
      <c r="E23" s="28" t="s">
        <v>574</v>
      </c>
      <c r="F23" s="87">
        <v>49632349</v>
      </c>
      <c r="G23" s="29">
        <v>306.61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44659</v>
      </c>
      <c r="B24" s="29">
        <v>539621</v>
      </c>
      <c r="C24" s="28" t="s">
        <v>1036</v>
      </c>
      <c r="D24" s="28" t="s">
        <v>1037</v>
      </c>
      <c r="E24" s="28" t="s">
        <v>573</v>
      </c>
      <c r="F24" s="87">
        <v>350000</v>
      </c>
      <c r="G24" s="29">
        <v>3.52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44659</v>
      </c>
      <c r="B25" s="29">
        <v>539621</v>
      </c>
      <c r="C25" s="28" t="s">
        <v>1036</v>
      </c>
      <c r="D25" s="28" t="s">
        <v>1038</v>
      </c>
      <c r="E25" s="28" t="s">
        <v>573</v>
      </c>
      <c r="F25" s="87">
        <v>805808</v>
      </c>
      <c r="G25" s="29">
        <v>3.61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44659</v>
      </c>
      <c r="B26" s="29">
        <v>539621</v>
      </c>
      <c r="C26" s="28" t="s">
        <v>1036</v>
      </c>
      <c r="D26" s="28" t="s">
        <v>1038</v>
      </c>
      <c r="E26" s="28" t="s">
        <v>574</v>
      </c>
      <c r="F26" s="87">
        <v>329307</v>
      </c>
      <c r="G26" s="29">
        <v>3.52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44659</v>
      </c>
      <c r="B27" s="29">
        <v>539621</v>
      </c>
      <c r="C27" s="28" t="s">
        <v>1036</v>
      </c>
      <c r="D27" s="28" t="s">
        <v>1039</v>
      </c>
      <c r="E27" s="28" t="s">
        <v>574</v>
      </c>
      <c r="F27" s="87">
        <v>500000</v>
      </c>
      <c r="G27" s="29">
        <v>3.66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44659</v>
      </c>
      <c r="B28" s="29">
        <v>540956</v>
      </c>
      <c r="C28" s="28" t="s">
        <v>1040</v>
      </c>
      <c r="D28" s="28" t="s">
        <v>959</v>
      </c>
      <c r="E28" s="28" t="s">
        <v>574</v>
      </c>
      <c r="F28" s="87">
        <v>840000</v>
      </c>
      <c r="G28" s="29">
        <v>24.41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44659</v>
      </c>
      <c r="B29" s="29">
        <v>534804</v>
      </c>
      <c r="C29" s="28" t="s">
        <v>1041</v>
      </c>
      <c r="D29" s="28" t="s">
        <v>1042</v>
      </c>
      <c r="E29" s="28" t="s">
        <v>574</v>
      </c>
      <c r="F29" s="87">
        <v>373745</v>
      </c>
      <c r="G29" s="29">
        <v>540.21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44659</v>
      </c>
      <c r="B30" s="29">
        <v>534804</v>
      </c>
      <c r="C30" s="28" t="s">
        <v>1041</v>
      </c>
      <c r="D30" s="28" t="s">
        <v>1043</v>
      </c>
      <c r="E30" s="28" t="s">
        <v>574</v>
      </c>
      <c r="F30" s="87">
        <v>299489</v>
      </c>
      <c r="G30" s="29">
        <v>540.21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44659</v>
      </c>
      <c r="B31" s="29">
        <v>534804</v>
      </c>
      <c r="C31" s="28" t="s">
        <v>1041</v>
      </c>
      <c r="D31" s="28" t="s">
        <v>1044</v>
      </c>
      <c r="E31" s="28" t="s">
        <v>573</v>
      </c>
      <c r="F31" s="87">
        <v>517281</v>
      </c>
      <c r="G31" s="29">
        <v>539.79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44659</v>
      </c>
      <c r="B32" s="29">
        <v>526737</v>
      </c>
      <c r="C32" s="28" t="s">
        <v>915</v>
      </c>
      <c r="D32" s="28" t="s">
        <v>987</v>
      </c>
      <c r="E32" s="28" t="s">
        <v>573</v>
      </c>
      <c r="F32" s="87">
        <v>52510</v>
      </c>
      <c r="G32" s="29">
        <v>13.15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44659</v>
      </c>
      <c r="B33" s="29">
        <v>526737</v>
      </c>
      <c r="C33" s="28" t="s">
        <v>915</v>
      </c>
      <c r="D33" s="28" t="s">
        <v>987</v>
      </c>
      <c r="E33" s="28" t="s">
        <v>574</v>
      </c>
      <c r="F33" s="87">
        <v>4645</v>
      </c>
      <c r="G33" s="29">
        <v>13.14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44659</v>
      </c>
      <c r="B34" s="29">
        <v>540361</v>
      </c>
      <c r="C34" s="28" t="s">
        <v>1045</v>
      </c>
      <c r="D34" s="28" t="s">
        <v>1046</v>
      </c>
      <c r="E34" s="28" t="s">
        <v>573</v>
      </c>
      <c r="F34" s="87">
        <v>166216</v>
      </c>
      <c r="G34" s="29">
        <v>51.46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44659</v>
      </c>
      <c r="B35" s="29">
        <v>539405</v>
      </c>
      <c r="C35" s="28" t="s">
        <v>988</v>
      </c>
      <c r="D35" s="28" t="s">
        <v>989</v>
      </c>
      <c r="E35" s="28" t="s">
        <v>574</v>
      </c>
      <c r="F35" s="87">
        <v>20000</v>
      </c>
      <c r="G35" s="29">
        <v>19.899999999999999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44659</v>
      </c>
      <c r="B36" s="29">
        <v>540811</v>
      </c>
      <c r="C36" s="28" t="s">
        <v>957</v>
      </c>
      <c r="D36" s="28" t="s">
        <v>1047</v>
      </c>
      <c r="E36" s="28" t="s">
        <v>574</v>
      </c>
      <c r="F36" s="87">
        <v>50000</v>
      </c>
      <c r="G36" s="29">
        <v>17.14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44659</v>
      </c>
      <c r="B37" s="29">
        <v>526473</v>
      </c>
      <c r="C37" s="28" t="s">
        <v>893</v>
      </c>
      <c r="D37" s="28" t="s">
        <v>1048</v>
      </c>
      <c r="E37" s="28" t="s">
        <v>574</v>
      </c>
      <c r="F37" s="87">
        <v>200000</v>
      </c>
      <c r="G37" s="29">
        <v>58.4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44659</v>
      </c>
      <c r="B38" s="29">
        <v>526473</v>
      </c>
      <c r="C38" s="28" t="s">
        <v>893</v>
      </c>
      <c r="D38" s="28" t="s">
        <v>958</v>
      </c>
      <c r="E38" s="28" t="s">
        <v>574</v>
      </c>
      <c r="F38" s="87">
        <v>250000</v>
      </c>
      <c r="G38" s="29">
        <v>58.4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44659</v>
      </c>
      <c r="B39" s="29">
        <v>538787</v>
      </c>
      <c r="C39" s="28" t="s">
        <v>1049</v>
      </c>
      <c r="D39" s="28" t="s">
        <v>1050</v>
      </c>
      <c r="E39" s="28" t="s">
        <v>573</v>
      </c>
      <c r="F39" s="87">
        <v>66872</v>
      </c>
      <c r="G39" s="29">
        <v>14.19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44659</v>
      </c>
      <c r="B40" s="29">
        <v>540614</v>
      </c>
      <c r="C40" s="28" t="s">
        <v>894</v>
      </c>
      <c r="D40" s="28" t="s">
        <v>1051</v>
      </c>
      <c r="E40" s="28" t="s">
        <v>574</v>
      </c>
      <c r="F40" s="87">
        <v>1000000</v>
      </c>
      <c r="G40" s="29">
        <v>6.01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44659</v>
      </c>
      <c r="B41" s="29">
        <v>540614</v>
      </c>
      <c r="C41" s="28" t="s">
        <v>894</v>
      </c>
      <c r="D41" s="28" t="s">
        <v>1052</v>
      </c>
      <c r="E41" s="28" t="s">
        <v>573</v>
      </c>
      <c r="F41" s="87">
        <v>591049</v>
      </c>
      <c r="G41" s="29">
        <v>6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44659</v>
      </c>
      <c r="B42" s="29">
        <v>540614</v>
      </c>
      <c r="C42" s="28" t="s">
        <v>894</v>
      </c>
      <c r="D42" s="28" t="s">
        <v>1052</v>
      </c>
      <c r="E42" s="28" t="s">
        <v>574</v>
      </c>
      <c r="F42" s="87">
        <v>591049</v>
      </c>
      <c r="G42" s="29">
        <v>6.11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44659</v>
      </c>
      <c r="B43" s="29">
        <v>540614</v>
      </c>
      <c r="C43" s="28" t="s">
        <v>894</v>
      </c>
      <c r="D43" s="28" t="s">
        <v>1053</v>
      </c>
      <c r="E43" s="28" t="s">
        <v>573</v>
      </c>
      <c r="F43" s="87">
        <v>331338</v>
      </c>
      <c r="G43" s="29">
        <v>6.04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44659</v>
      </c>
      <c r="B44" s="29">
        <v>540614</v>
      </c>
      <c r="C44" s="28" t="s">
        <v>894</v>
      </c>
      <c r="D44" s="28" t="s">
        <v>1053</v>
      </c>
      <c r="E44" s="28" t="s">
        <v>574</v>
      </c>
      <c r="F44" s="87">
        <v>331338</v>
      </c>
      <c r="G44" s="29">
        <v>6.09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44659</v>
      </c>
      <c r="B45" s="29">
        <v>540614</v>
      </c>
      <c r="C45" s="28" t="s">
        <v>894</v>
      </c>
      <c r="D45" s="28" t="s">
        <v>1054</v>
      </c>
      <c r="E45" s="28" t="s">
        <v>574</v>
      </c>
      <c r="F45" s="87">
        <v>500000</v>
      </c>
      <c r="G45" s="29">
        <v>6.02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44659</v>
      </c>
      <c r="B46" s="29">
        <v>540614</v>
      </c>
      <c r="C46" s="28" t="s">
        <v>894</v>
      </c>
      <c r="D46" s="28" t="s">
        <v>1030</v>
      </c>
      <c r="E46" s="28" t="s">
        <v>574</v>
      </c>
      <c r="F46" s="87">
        <v>750000</v>
      </c>
      <c r="G46" s="29">
        <v>6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44659</v>
      </c>
      <c r="B47" s="29">
        <v>540377</v>
      </c>
      <c r="C47" s="28" t="s">
        <v>990</v>
      </c>
      <c r="D47" s="28" t="s">
        <v>1055</v>
      </c>
      <c r="E47" s="28" t="s">
        <v>574</v>
      </c>
      <c r="F47" s="87">
        <v>24000</v>
      </c>
      <c r="G47" s="29">
        <v>47.1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44659</v>
      </c>
      <c r="B48" s="29">
        <v>540377</v>
      </c>
      <c r="C48" s="28" t="s">
        <v>990</v>
      </c>
      <c r="D48" s="28" t="s">
        <v>1056</v>
      </c>
      <c r="E48" s="28" t="s">
        <v>573</v>
      </c>
      <c r="F48" s="87">
        <v>18000</v>
      </c>
      <c r="G48" s="29">
        <v>47.1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44659</v>
      </c>
      <c r="B49" s="29">
        <v>521005</v>
      </c>
      <c r="C49" s="28" t="s">
        <v>1057</v>
      </c>
      <c r="D49" s="28" t="s">
        <v>1058</v>
      </c>
      <c r="E49" s="28" t="s">
        <v>573</v>
      </c>
      <c r="F49" s="87">
        <v>15319</v>
      </c>
      <c r="G49" s="29">
        <v>11.19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44659</v>
      </c>
      <c r="B50" s="29">
        <v>521005</v>
      </c>
      <c r="C50" s="28" t="s">
        <v>1057</v>
      </c>
      <c r="D50" s="28" t="s">
        <v>1058</v>
      </c>
      <c r="E50" s="28" t="s">
        <v>574</v>
      </c>
      <c r="F50" s="87">
        <v>15319</v>
      </c>
      <c r="G50" s="29">
        <v>12.07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44659</v>
      </c>
      <c r="B51" s="29">
        <v>521005</v>
      </c>
      <c r="C51" s="28" t="s">
        <v>1057</v>
      </c>
      <c r="D51" s="28" t="s">
        <v>1059</v>
      </c>
      <c r="E51" s="28" t="s">
        <v>573</v>
      </c>
      <c r="F51" s="87">
        <v>12852</v>
      </c>
      <c r="G51" s="29">
        <v>11.64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44659</v>
      </c>
      <c r="B52" s="29">
        <v>521005</v>
      </c>
      <c r="C52" s="28" t="s">
        <v>1057</v>
      </c>
      <c r="D52" s="28" t="s">
        <v>1059</v>
      </c>
      <c r="E52" s="28" t="s">
        <v>574</v>
      </c>
      <c r="F52" s="87">
        <v>14067</v>
      </c>
      <c r="G52" s="29">
        <v>11.6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44659</v>
      </c>
      <c r="B53" s="29">
        <v>521005</v>
      </c>
      <c r="C53" s="28" t="s">
        <v>1057</v>
      </c>
      <c r="D53" s="28" t="s">
        <v>993</v>
      </c>
      <c r="E53" s="28" t="s">
        <v>573</v>
      </c>
      <c r="F53" s="87">
        <v>15722</v>
      </c>
      <c r="G53" s="29">
        <v>11.1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44659</v>
      </c>
      <c r="B54" s="29">
        <v>521005</v>
      </c>
      <c r="C54" s="28" t="s">
        <v>1057</v>
      </c>
      <c r="D54" s="28" t="s">
        <v>993</v>
      </c>
      <c r="E54" s="28" t="s">
        <v>574</v>
      </c>
      <c r="F54" s="87">
        <v>15722</v>
      </c>
      <c r="G54" s="29">
        <v>11.45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44659</v>
      </c>
      <c r="B55" s="29">
        <v>521005</v>
      </c>
      <c r="C55" s="28" t="s">
        <v>1057</v>
      </c>
      <c r="D55" s="28" t="s">
        <v>1060</v>
      </c>
      <c r="E55" s="28" t="s">
        <v>574</v>
      </c>
      <c r="F55" s="87">
        <v>24990</v>
      </c>
      <c r="G55" s="29">
        <v>12.26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44659</v>
      </c>
      <c r="B56" s="29">
        <v>535730</v>
      </c>
      <c r="C56" s="28" t="s">
        <v>960</v>
      </c>
      <c r="D56" s="28" t="s">
        <v>867</v>
      </c>
      <c r="E56" s="28" t="s">
        <v>574</v>
      </c>
      <c r="F56" s="87">
        <v>1470523</v>
      </c>
      <c r="G56" s="29">
        <v>3.52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44659</v>
      </c>
      <c r="B57" s="29">
        <v>531328</v>
      </c>
      <c r="C57" s="28" t="s">
        <v>1061</v>
      </c>
      <c r="D57" s="28" t="s">
        <v>1062</v>
      </c>
      <c r="E57" s="28" t="s">
        <v>573</v>
      </c>
      <c r="F57" s="87">
        <v>1159002</v>
      </c>
      <c r="G57" s="29">
        <v>0.95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44659</v>
      </c>
      <c r="B58" s="29">
        <v>531328</v>
      </c>
      <c r="C58" s="28" t="s">
        <v>1061</v>
      </c>
      <c r="D58" s="28" t="s">
        <v>1063</v>
      </c>
      <c r="E58" s="28" t="s">
        <v>574</v>
      </c>
      <c r="F58" s="87">
        <v>4189148</v>
      </c>
      <c r="G58" s="29">
        <v>0.95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44659</v>
      </c>
      <c r="B59" s="29">
        <v>539814</v>
      </c>
      <c r="C59" s="28" t="s">
        <v>1064</v>
      </c>
      <c r="D59" s="28" t="s">
        <v>1065</v>
      </c>
      <c r="E59" s="28" t="s">
        <v>573</v>
      </c>
      <c r="F59" s="87">
        <v>38387</v>
      </c>
      <c r="G59" s="29">
        <v>35.65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44659</v>
      </c>
      <c r="B60" s="29">
        <v>539814</v>
      </c>
      <c r="C60" s="28" t="s">
        <v>1064</v>
      </c>
      <c r="D60" s="28" t="s">
        <v>1066</v>
      </c>
      <c r="E60" s="28" t="s">
        <v>574</v>
      </c>
      <c r="F60" s="87">
        <v>21750</v>
      </c>
      <c r="G60" s="29">
        <v>34.729999999999997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44659</v>
      </c>
      <c r="B61" s="29">
        <v>540386</v>
      </c>
      <c r="C61" s="28" t="s">
        <v>991</v>
      </c>
      <c r="D61" s="28" t="s">
        <v>932</v>
      </c>
      <c r="E61" s="28" t="s">
        <v>573</v>
      </c>
      <c r="F61" s="87">
        <v>75025</v>
      </c>
      <c r="G61" s="29">
        <v>19.62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44659</v>
      </c>
      <c r="B62" s="29">
        <v>540386</v>
      </c>
      <c r="C62" s="28" t="s">
        <v>991</v>
      </c>
      <c r="D62" s="28" t="s">
        <v>932</v>
      </c>
      <c r="E62" s="28" t="s">
        <v>574</v>
      </c>
      <c r="F62" s="87">
        <v>75025</v>
      </c>
      <c r="G62" s="29">
        <v>19.77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44659</v>
      </c>
      <c r="B63" s="29">
        <v>540386</v>
      </c>
      <c r="C63" s="28" t="s">
        <v>991</v>
      </c>
      <c r="D63" s="28" t="s">
        <v>1067</v>
      </c>
      <c r="E63" s="28" t="s">
        <v>574</v>
      </c>
      <c r="F63" s="87">
        <v>50000</v>
      </c>
      <c r="G63" s="29">
        <v>19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44659</v>
      </c>
      <c r="B64" s="29">
        <v>531512</v>
      </c>
      <c r="C64" s="28" t="s">
        <v>1068</v>
      </c>
      <c r="D64" s="28" t="s">
        <v>1069</v>
      </c>
      <c r="E64" s="28" t="s">
        <v>574</v>
      </c>
      <c r="F64" s="87">
        <v>66351</v>
      </c>
      <c r="G64" s="29">
        <v>6.14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44659</v>
      </c>
      <c r="B65" s="29">
        <v>519191</v>
      </c>
      <c r="C65" s="28" t="s">
        <v>1070</v>
      </c>
      <c r="D65" s="28" t="s">
        <v>1071</v>
      </c>
      <c r="E65" s="28" t="s">
        <v>574</v>
      </c>
      <c r="F65" s="87">
        <v>40000</v>
      </c>
      <c r="G65" s="29">
        <v>12.85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44659</v>
      </c>
      <c r="B66" s="29">
        <v>530617</v>
      </c>
      <c r="C66" s="28" t="s">
        <v>1072</v>
      </c>
      <c r="D66" s="28" t="s">
        <v>1073</v>
      </c>
      <c r="E66" s="28" t="s">
        <v>573</v>
      </c>
      <c r="F66" s="87">
        <v>25170</v>
      </c>
      <c r="G66" s="29">
        <v>36.36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44659</v>
      </c>
      <c r="B67" s="29">
        <v>540757</v>
      </c>
      <c r="C67" s="28" t="s">
        <v>1074</v>
      </c>
      <c r="D67" s="28" t="s">
        <v>1075</v>
      </c>
      <c r="E67" s="28" t="s">
        <v>573</v>
      </c>
      <c r="F67" s="87">
        <v>107200</v>
      </c>
      <c r="G67" s="29">
        <v>478.29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44659</v>
      </c>
      <c r="B68" s="29">
        <v>540757</v>
      </c>
      <c r="C68" s="28" t="s">
        <v>1074</v>
      </c>
      <c r="D68" s="28" t="s">
        <v>1075</v>
      </c>
      <c r="E68" s="28" t="s">
        <v>574</v>
      </c>
      <c r="F68" s="87">
        <v>16000</v>
      </c>
      <c r="G68" s="29">
        <v>478.18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44659</v>
      </c>
      <c r="B69" s="29">
        <v>511760</v>
      </c>
      <c r="C69" s="28" t="s">
        <v>962</v>
      </c>
      <c r="D69" s="28" t="s">
        <v>867</v>
      </c>
      <c r="E69" s="28" t="s">
        <v>573</v>
      </c>
      <c r="F69" s="87">
        <v>4955084</v>
      </c>
      <c r="G69" s="29">
        <v>0.94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44659</v>
      </c>
      <c r="B70" s="29">
        <v>512197</v>
      </c>
      <c r="C70" s="28" t="s">
        <v>1076</v>
      </c>
      <c r="D70" s="28" t="s">
        <v>1077</v>
      </c>
      <c r="E70" s="28" t="s">
        <v>573</v>
      </c>
      <c r="F70" s="87">
        <v>15013</v>
      </c>
      <c r="G70" s="29">
        <v>3.83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44659</v>
      </c>
      <c r="B71" s="29">
        <v>530677</v>
      </c>
      <c r="C71" s="28" t="s">
        <v>1078</v>
      </c>
      <c r="D71" s="28" t="s">
        <v>1079</v>
      </c>
      <c r="E71" s="28" t="s">
        <v>574</v>
      </c>
      <c r="F71" s="87">
        <v>324924</v>
      </c>
      <c r="G71" s="29">
        <v>41.17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44659</v>
      </c>
      <c r="B72" s="29">
        <v>530677</v>
      </c>
      <c r="C72" s="28" t="s">
        <v>1078</v>
      </c>
      <c r="D72" s="28" t="s">
        <v>1080</v>
      </c>
      <c r="E72" s="28" t="s">
        <v>573</v>
      </c>
      <c r="F72" s="87">
        <v>200000</v>
      </c>
      <c r="G72" s="29">
        <v>40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44659</v>
      </c>
      <c r="B73" s="29">
        <v>530677</v>
      </c>
      <c r="C73" s="28" t="s">
        <v>1078</v>
      </c>
      <c r="D73" s="28" t="s">
        <v>1081</v>
      </c>
      <c r="E73" s="28" t="s">
        <v>573</v>
      </c>
      <c r="F73" s="87">
        <v>200000</v>
      </c>
      <c r="G73" s="29">
        <v>40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44659</v>
      </c>
      <c r="B74" s="29">
        <v>530677</v>
      </c>
      <c r="C74" s="28" t="s">
        <v>1078</v>
      </c>
      <c r="D74" s="28" t="s">
        <v>1082</v>
      </c>
      <c r="E74" s="28" t="s">
        <v>573</v>
      </c>
      <c r="F74" s="87">
        <v>200000</v>
      </c>
      <c r="G74" s="29">
        <v>40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44659</v>
      </c>
      <c r="B75" s="29">
        <v>530677</v>
      </c>
      <c r="C75" s="28" t="s">
        <v>1078</v>
      </c>
      <c r="D75" s="28" t="s">
        <v>1083</v>
      </c>
      <c r="E75" s="28" t="s">
        <v>573</v>
      </c>
      <c r="F75" s="87">
        <v>550000</v>
      </c>
      <c r="G75" s="29">
        <v>40.700000000000003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44659</v>
      </c>
      <c r="B76" s="29">
        <v>530677</v>
      </c>
      <c r="C76" s="28" t="s">
        <v>1078</v>
      </c>
      <c r="D76" s="28" t="s">
        <v>1084</v>
      </c>
      <c r="E76" s="28" t="s">
        <v>574</v>
      </c>
      <c r="F76" s="87">
        <v>976251</v>
      </c>
      <c r="G76" s="29">
        <v>40.07</v>
      </c>
      <c r="H76" s="29" t="s">
        <v>311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44659</v>
      </c>
      <c r="B77" s="29">
        <v>538496</v>
      </c>
      <c r="C77" s="28" t="s">
        <v>1085</v>
      </c>
      <c r="D77" s="28" t="s">
        <v>1086</v>
      </c>
      <c r="E77" s="28" t="s">
        <v>574</v>
      </c>
      <c r="F77" s="87">
        <v>66000</v>
      </c>
      <c r="G77" s="29">
        <v>8.1999999999999993</v>
      </c>
      <c r="H77" s="29" t="s">
        <v>311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44659</v>
      </c>
      <c r="B78" s="29">
        <v>538597</v>
      </c>
      <c r="C78" s="28" t="s">
        <v>963</v>
      </c>
      <c r="D78" s="28" t="s">
        <v>1087</v>
      </c>
      <c r="E78" s="28" t="s">
        <v>574</v>
      </c>
      <c r="F78" s="87">
        <v>143376</v>
      </c>
      <c r="G78" s="29">
        <v>9.59</v>
      </c>
      <c r="H78" s="29" t="s">
        <v>311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44659</v>
      </c>
      <c r="B79" s="29">
        <v>538597</v>
      </c>
      <c r="C79" s="28" t="s">
        <v>963</v>
      </c>
      <c r="D79" s="28" t="s">
        <v>1088</v>
      </c>
      <c r="E79" s="28" t="s">
        <v>574</v>
      </c>
      <c r="F79" s="87">
        <v>146500</v>
      </c>
      <c r="G79" s="29">
        <v>9.56</v>
      </c>
      <c r="H79" s="29" t="s">
        <v>311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44659</v>
      </c>
      <c r="B80" s="29">
        <v>538597</v>
      </c>
      <c r="C80" s="28" t="s">
        <v>963</v>
      </c>
      <c r="D80" s="28" t="s">
        <v>964</v>
      </c>
      <c r="E80" s="28" t="s">
        <v>574</v>
      </c>
      <c r="F80" s="87">
        <v>180000</v>
      </c>
      <c r="G80" s="29">
        <v>9.59</v>
      </c>
      <c r="H80" s="29" t="s">
        <v>311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44659</v>
      </c>
      <c r="B81" s="29">
        <v>513216</v>
      </c>
      <c r="C81" s="28" t="s">
        <v>1089</v>
      </c>
      <c r="D81" s="28" t="s">
        <v>1090</v>
      </c>
      <c r="E81" s="28" t="s">
        <v>573</v>
      </c>
      <c r="F81" s="87">
        <v>920348</v>
      </c>
      <c r="G81" s="29">
        <v>4.8499999999999996</v>
      </c>
      <c r="H81" s="29" t="s">
        <v>311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44659</v>
      </c>
      <c r="B82" s="29">
        <v>513216</v>
      </c>
      <c r="C82" s="28" t="s">
        <v>1089</v>
      </c>
      <c r="D82" s="28" t="s">
        <v>1091</v>
      </c>
      <c r="E82" s="28" t="s">
        <v>574</v>
      </c>
      <c r="F82" s="87">
        <v>1000000</v>
      </c>
      <c r="G82" s="29">
        <v>4.8600000000000003</v>
      </c>
      <c r="H82" s="29" t="s">
        <v>311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44659</v>
      </c>
      <c r="B83" s="29">
        <v>511726</v>
      </c>
      <c r="C83" s="28" t="s">
        <v>1092</v>
      </c>
      <c r="D83" s="28" t="s">
        <v>1093</v>
      </c>
      <c r="E83" s="28" t="s">
        <v>573</v>
      </c>
      <c r="F83" s="87">
        <v>1896734</v>
      </c>
      <c r="G83" s="29">
        <v>18.559999999999999</v>
      </c>
      <c r="H83" s="29" t="s">
        <v>311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44659</v>
      </c>
      <c r="B84" s="29">
        <v>511726</v>
      </c>
      <c r="C84" s="28" t="s">
        <v>1092</v>
      </c>
      <c r="D84" s="28" t="s">
        <v>1094</v>
      </c>
      <c r="E84" s="28" t="s">
        <v>574</v>
      </c>
      <c r="F84" s="87">
        <v>1950000</v>
      </c>
      <c r="G84" s="29">
        <v>18.54</v>
      </c>
      <c r="H84" s="29" t="s">
        <v>311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44659</v>
      </c>
      <c r="B85" s="29" t="s">
        <v>998</v>
      </c>
      <c r="C85" s="28" t="s">
        <v>999</v>
      </c>
      <c r="D85" s="28" t="s">
        <v>934</v>
      </c>
      <c r="E85" s="28" t="s">
        <v>573</v>
      </c>
      <c r="F85" s="87">
        <v>185781</v>
      </c>
      <c r="G85" s="29">
        <v>63.68</v>
      </c>
      <c r="H85" s="29" t="s">
        <v>852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44659</v>
      </c>
      <c r="B86" s="29" t="s">
        <v>998</v>
      </c>
      <c r="C86" s="28" t="s">
        <v>999</v>
      </c>
      <c r="D86" s="28" t="s">
        <v>1095</v>
      </c>
      <c r="E86" s="28" t="s">
        <v>573</v>
      </c>
      <c r="F86" s="87">
        <v>100000</v>
      </c>
      <c r="G86" s="29">
        <v>62</v>
      </c>
      <c r="H86" s="29" t="s">
        <v>852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44659</v>
      </c>
      <c r="B87" s="29" t="s">
        <v>998</v>
      </c>
      <c r="C87" s="28" t="s">
        <v>999</v>
      </c>
      <c r="D87" s="28" t="s">
        <v>968</v>
      </c>
      <c r="E87" s="28" t="s">
        <v>573</v>
      </c>
      <c r="F87" s="87">
        <v>434170</v>
      </c>
      <c r="G87" s="29">
        <v>63.4</v>
      </c>
      <c r="H87" s="29" t="s">
        <v>852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44659</v>
      </c>
      <c r="B88" s="29" t="s">
        <v>965</v>
      </c>
      <c r="C88" s="28" t="s">
        <v>966</v>
      </c>
      <c r="D88" s="28" t="s">
        <v>1096</v>
      </c>
      <c r="E88" s="28" t="s">
        <v>573</v>
      </c>
      <c r="F88" s="87">
        <v>43200</v>
      </c>
      <c r="G88" s="29">
        <v>127.33</v>
      </c>
      <c r="H88" s="29" t="s">
        <v>852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44659</v>
      </c>
      <c r="B89" s="29" t="s">
        <v>965</v>
      </c>
      <c r="C89" s="28" t="s">
        <v>966</v>
      </c>
      <c r="D89" s="28" t="s">
        <v>1097</v>
      </c>
      <c r="E89" s="28" t="s">
        <v>573</v>
      </c>
      <c r="F89" s="87">
        <v>75200</v>
      </c>
      <c r="G89" s="29">
        <v>142.38</v>
      </c>
      <c r="H89" s="29" t="s">
        <v>852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44659</v>
      </c>
      <c r="B90" s="29" t="s">
        <v>1098</v>
      </c>
      <c r="C90" s="28" t="s">
        <v>1099</v>
      </c>
      <c r="D90" s="28" t="s">
        <v>1100</v>
      </c>
      <c r="E90" s="28" t="s">
        <v>573</v>
      </c>
      <c r="F90" s="87">
        <v>80000</v>
      </c>
      <c r="G90" s="29">
        <v>43.98</v>
      </c>
      <c r="H90" s="29" t="s">
        <v>852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44659</v>
      </c>
      <c r="B91" s="29" t="s">
        <v>1101</v>
      </c>
      <c r="C91" s="28" t="s">
        <v>1102</v>
      </c>
      <c r="D91" s="28" t="s">
        <v>1103</v>
      </c>
      <c r="E91" s="28" t="s">
        <v>573</v>
      </c>
      <c r="F91" s="87">
        <v>796372</v>
      </c>
      <c r="G91" s="29">
        <v>9.68</v>
      </c>
      <c r="H91" s="29" t="s">
        <v>852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44659</v>
      </c>
      <c r="B92" s="29" t="s">
        <v>936</v>
      </c>
      <c r="C92" s="28" t="s">
        <v>937</v>
      </c>
      <c r="D92" s="28" t="s">
        <v>967</v>
      </c>
      <c r="E92" s="28" t="s">
        <v>573</v>
      </c>
      <c r="F92" s="87">
        <v>1952092</v>
      </c>
      <c r="G92" s="29">
        <v>12.01</v>
      </c>
      <c r="H92" s="29" t="s">
        <v>852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44659</v>
      </c>
      <c r="B93" s="29" t="s">
        <v>936</v>
      </c>
      <c r="C93" s="28" t="s">
        <v>937</v>
      </c>
      <c r="D93" s="28" t="s">
        <v>992</v>
      </c>
      <c r="E93" s="28" t="s">
        <v>573</v>
      </c>
      <c r="F93" s="87">
        <v>1464763</v>
      </c>
      <c r="G93" s="29">
        <v>12.44</v>
      </c>
      <c r="H93" s="29" t="s">
        <v>852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44659</v>
      </c>
      <c r="B94" s="29" t="s">
        <v>1001</v>
      </c>
      <c r="C94" s="28" t="s">
        <v>1002</v>
      </c>
      <c r="D94" s="28" t="s">
        <v>961</v>
      </c>
      <c r="E94" s="28" t="s">
        <v>573</v>
      </c>
      <c r="F94" s="87">
        <v>4373054</v>
      </c>
      <c r="G94" s="29">
        <v>3.9</v>
      </c>
      <c r="H94" s="29" t="s">
        <v>852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44659</v>
      </c>
      <c r="B95" s="29" t="s">
        <v>1003</v>
      </c>
      <c r="C95" s="28" t="s">
        <v>1004</v>
      </c>
      <c r="D95" s="28" t="s">
        <v>934</v>
      </c>
      <c r="E95" s="28" t="s">
        <v>573</v>
      </c>
      <c r="F95" s="87">
        <v>488388</v>
      </c>
      <c r="G95" s="29">
        <v>40.54</v>
      </c>
      <c r="H95" s="29" t="s">
        <v>852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44659</v>
      </c>
      <c r="B96" s="29" t="s">
        <v>1003</v>
      </c>
      <c r="C96" s="28" t="s">
        <v>1004</v>
      </c>
      <c r="D96" s="28" t="s">
        <v>935</v>
      </c>
      <c r="E96" s="28" t="s">
        <v>573</v>
      </c>
      <c r="F96" s="87">
        <v>482007</v>
      </c>
      <c r="G96" s="29">
        <v>40.340000000000003</v>
      </c>
      <c r="H96" s="29" t="s">
        <v>852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44659</v>
      </c>
      <c r="B97" s="29" t="s">
        <v>1104</v>
      </c>
      <c r="C97" s="28" t="s">
        <v>1105</v>
      </c>
      <c r="D97" s="28" t="s">
        <v>1106</v>
      </c>
      <c r="E97" s="28" t="s">
        <v>573</v>
      </c>
      <c r="F97" s="87">
        <v>171000</v>
      </c>
      <c r="G97" s="29">
        <v>59</v>
      </c>
      <c r="H97" s="29" t="s">
        <v>852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44659</v>
      </c>
      <c r="B98" s="29" t="s">
        <v>1107</v>
      </c>
      <c r="C98" s="28" t="s">
        <v>1108</v>
      </c>
      <c r="D98" s="28" t="s">
        <v>1109</v>
      </c>
      <c r="E98" s="28" t="s">
        <v>573</v>
      </c>
      <c r="F98" s="87">
        <v>200000</v>
      </c>
      <c r="G98" s="29">
        <v>94.5</v>
      </c>
      <c r="H98" s="29" t="s">
        <v>852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44659</v>
      </c>
      <c r="B99" s="29" t="s">
        <v>1107</v>
      </c>
      <c r="C99" s="28" t="s">
        <v>1108</v>
      </c>
      <c r="D99" s="28" t="s">
        <v>1110</v>
      </c>
      <c r="E99" s="28" t="s">
        <v>573</v>
      </c>
      <c r="F99" s="87">
        <v>120000</v>
      </c>
      <c r="G99" s="29">
        <v>94.5</v>
      </c>
      <c r="H99" s="29" t="s">
        <v>852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44659</v>
      </c>
      <c r="B100" s="29" t="s">
        <v>1107</v>
      </c>
      <c r="C100" s="28" t="s">
        <v>1108</v>
      </c>
      <c r="D100" s="28" t="s">
        <v>1111</v>
      </c>
      <c r="E100" s="28" t="s">
        <v>573</v>
      </c>
      <c r="F100" s="87">
        <v>60000</v>
      </c>
      <c r="G100" s="29">
        <v>94.5</v>
      </c>
      <c r="H100" s="29" t="s">
        <v>852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44659</v>
      </c>
      <c r="B101" s="29" t="s">
        <v>1107</v>
      </c>
      <c r="C101" s="28" t="s">
        <v>1108</v>
      </c>
      <c r="D101" s="28" t="s">
        <v>1112</v>
      </c>
      <c r="E101" s="28" t="s">
        <v>573</v>
      </c>
      <c r="F101" s="87">
        <v>60000</v>
      </c>
      <c r="G101" s="29">
        <v>94.5</v>
      </c>
      <c r="H101" s="29" t="s">
        <v>852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44659</v>
      </c>
      <c r="B102" s="29" t="s">
        <v>1107</v>
      </c>
      <c r="C102" s="28" t="s">
        <v>1108</v>
      </c>
      <c r="D102" s="28" t="s">
        <v>1113</v>
      </c>
      <c r="E102" s="28" t="s">
        <v>573</v>
      </c>
      <c r="F102" s="87">
        <v>60000</v>
      </c>
      <c r="G102" s="29">
        <v>94.5</v>
      </c>
      <c r="H102" s="29" t="s">
        <v>852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44659</v>
      </c>
      <c r="B103" s="29" t="s">
        <v>1007</v>
      </c>
      <c r="C103" s="28" t="s">
        <v>1008</v>
      </c>
      <c r="D103" s="28" t="s">
        <v>1009</v>
      </c>
      <c r="E103" s="28" t="s">
        <v>573</v>
      </c>
      <c r="F103" s="87">
        <v>883845</v>
      </c>
      <c r="G103" s="29">
        <v>37.880000000000003</v>
      </c>
      <c r="H103" s="29" t="s">
        <v>852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44659</v>
      </c>
      <c r="B104" s="29" t="s">
        <v>1007</v>
      </c>
      <c r="C104" s="28" t="s">
        <v>1008</v>
      </c>
      <c r="D104" s="28" t="s">
        <v>1006</v>
      </c>
      <c r="E104" s="28" t="s">
        <v>573</v>
      </c>
      <c r="F104" s="87">
        <v>1554209</v>
      </c>
      <c r="G104" s="29">
        <v>37.770000000000003</v>
      </c>
      <c r="H104" s="29" t="s">
        <v>852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44659</v>
      </c>
      <c r="B105" s="29" t="s">
        <v>1007</v>
      </c>
      <c r="C105" s="28" t="s">
        <v>1008</v>
      </c>
      <c r="D105" s="28" t="s">
        <v>934</v>
      </c>
      <c r="E105" s="28" t="s">
        <v>573</v>
      </c>
      <c r="F105" s="87">
        <v>922770</v>
      </c>
      <c r="G105" s="29">
        <v>37.869999999999997</v>
      </c>
      <c r="H105" s="29" t="s">
        <v>852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44659</v>
      </c>
      <c r="B106" s="29" t="s">
        <v>1007</v>
      </c>
      <c r="C106" s="28" t="s">
        <v>1008</v>
      </c>
      <c r="D106" s="28" t="s">
        <v>935</v>
      </c>
      <c r="E106" s="28" t="s">
        <v>573</v>
      </c>
      <c r="F106" s="87">
        <v>946882</v>
      </c>
      <c r="G106" s="29">
        <v>37.97</v>
      </c>
      <c r="H106" s="29" t="s">
        <v>852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44659</v>
      </c>
      <c r="B107" s="29" t="s">
        <v>184</v>
      </c>
      <c r="C107" s="28" t="s">
        <v>1016</v>
      </c>
      <c r="D107" s="28" t="s">
        <v>1005</v>
      </c>
      <c r="E107" s="28" t="s">
        <v>573</v>
      </c>
      <c r="F107" s="87">
        <v>3181027</v>
      </c>
      <c r="G107" s="29">
        <v>131.01</v>
      </c>
      <c r="H107" s="29" t="s">
        <v>852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44659</v>
      </c>
      <c r="B108" s="29" t="s">
        <v>184</v>
      </c>
      <c r="C108" s="28" t="s">
        <v>1016</v>
      </c>
      <c r="D108" s="28" t="s">
        <v>1114</v>
      </c>
      <c r="E108" s="28" t="s">
        <v>573</v>
      </c>
      <c r="F108" s="87">
        <v>4521036</v>
      </c>
      <c r="G108" s="29">
        <v>130.56</v>
      </c>
      <c r="H108" s="29" t="s">
        <v>852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44659</v>
      </c>
      <c r="B109" s="29" t="s">
        <v>1089</v>
      </c>
      <c r="C109" s="28" t="s">
        <v>1115</v>
      </c>
      <c r="D109" s="28" t="s">
        <v>1116</v>
      </c>
      <c r="E109" s="28" t="s">
        <v>573</v>
      </c>
      <c r="F109" s="87">
        <v>1198508</v>
      </c>
      <c r="G109" s="29">
        <v>5.31</v>
      </c>
      <c r="H109" s="29" t="s">
        <v>852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44659</v>
      </c>
      <c r="B110" s="29" t="s">
        <v>1010</v>
      </c>
      <c r="C110" s="28" t="s">
        <v>1011</v>
      </c>
      <c r="D110" s="28" t="s">
        <v>986</v>
      </c>
      <c r="E110" s="28" t="s">
        <v>573</v>
      </c>
      <c r="F110" s="87">
        <v>50000</v>
      </c>
      <c r="G110" s="29">
        <v>84.88</v>
      </c>
      <c r="H110" s="29" t="s">
        <v>852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44659</v>
      </c>
      <c r="B111" s="29" t="s">
        <v>1010</v>
      </c>
      <c r="C111" s="28" t="s">
        <v>1011</v>
      </c>
      <c r="D111" s="28" t="s">
        <v>1013</v>
      </c>
      <c r="E111" s="28" t="s">
        <v>573</v>
      </c>
      <c r="F111" s="87">
        <v>157466</v>
      </c>
      <c r="G111" s="29">
        <v>86</v>
      </c>
      <c r="H111" s="29" t="s">
        <v>852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44659</v>
      </c>
      <c r="B112" s="29" t="s">
        <v>1010</v>
      </c>
      <c r="C112" s="28" t="s">
        <v>1011</v>
      </c>
      <c r="D112" s="28" t="s">
        <v>1117</v>
      </c>
      <c r="E112" s="28" t="s">
        <v>573</v>
      </c>
      <c r="F112" s="87">
        <v>290000</v>
      </c>
      <c r="G112" s="29">
        <v>86</v>
      </c>
      <c r="H112" s="29" t="s">
        <v>852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44659</v>
      </c>
      <c r="B113" s="29" t="s">
        <v>1010</v>
      </c>
      <c r="C113" s="28" t="s">
        <v>1011</v>
      </c>
      <c r="D113" s="28" t="s">
        <v>1118</v>
      </c>
      <c r="E113" s="28" t="s">
        <v>573</v>
      </c>
      <c r="F113" s="87">
        <v>90771</v>
      </c>
      <c r="G113" s="29">
        <v>85.64</v>
      </c>
      <c r="H113" s="29" t="s">
        <v>852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44659</v>
      </c>
      <c r="B114" s="29" t="s">
        <v>1010</v>
      </c>
      <c r="C114" s="28" t="s">
        <v>1011</v>
      </c>
      <c r="D114" s="28" t="s">
        <v>1012</v>
      </c>
      <c r="E114" s="28" t="s">
        <v>573</v>
      </c>
      <c r="F114" s="87">
        <v>69557</v>
      </c>
      <c r="G114" s="29">
        <v>83.01</v>
      </c>
      <c r="H114" s="29" t="s">
        <v>852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44659</v>
      </c>
      <c r="B115" s="29" t="s">
        <v>1010</v>
      </c>
      <c r="C115" s="28" t="s">
        <v>1011</v>
      </c>
      <c r="D115" s="28" t="s">
        <v>933</v>
      </c>
      <c r="E115" s="28" t="s">
        <v>573</v>
      </c>
      <c r="F115" s="87">
        <v>156084</v>
      </c>
      <c r="G115" s="29">
        <v>84.08</v>
      </c>
      <c r="H115" s="29" t="s">
        <v>852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44659</v>
      </c>
      <c r="B116" s="29" t="s">
        <v>1010</v>
      </c>
      <c r="C116" s="28" t="s">
        <v>1011</v>
      </c>
      <c r="D116" s="28" t="s">
        <v>1119</v>
      </c>
      <c r="E116" s="28" t="s">
        <v>573</v>
      </c>
      <c r="F116" s="87">
        <v>215500</v>
      </c>
      <c r="G116" s="29">
        <v>83.46</v>
      </c>
      <c r="H116" s="29" t="s">
        <v>852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44659</v>
      </c>
      <c r="B117" s="29" t="s">
        <v>1010</v>
      </c>
      <c r="C117" s="28" t="s">
        <v>1011</v>
      </c>
      <c r="D117" s="28" t="s">
        <v>1015</v>
      </c>
      <c r="E117" s="28" t="s">
        <v>573</v>
      </c>
      <c r="F117" s="87">
        <v>73771</v>
      </c>
      <c r="G117" s="29">
        <v>84.23</v>
      </c>
      <c r="H117" s="29" t="s">
        <v>852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44659</v>
      </c>
      <c r="B118" s="29" t="s">
        <v>1010</v>
      </c>
      <c r="C118" s="28" t="s">
        <v>1011</v>
      </c>
      <c r="D118" s="28" t="s">
        <v>935</v>
      </c>
      <c r="E118" s="28" t="s">
        <v>573</v>
      </c>
      <c r="F118" s="87">
        <v>82064</v>
      </c>
      <c r="G118" s="29">
        <v>84.5</v>
      </c>
      <c r="H118" s="29" t="s">
        <v>852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44659</v>
      </c>
      <c r="B119" s="29" t="s">
        <v>1010</v>
      </c>
      <c r="C119" s="28" t="s">
        <v>1011</v>
      </c>
      <c r="D119" s="28" t="s">
        <v>934</v>
      </c>
      <c r="E119" s="28" t="s">
        <v>573</v>
      </c>
      <c r="F119" s="87">
        <v>149234</v>
      </c>
      <c r="G119" s="29">
        <v>84.54</v>
      </c>
      <c r="H119" s="29" t="s">
        <v>852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44659</v>
      </c>
      <c r="B120" s="29" t="s">
        <v>995</v>
      </c>
      <c r="C120" s="28" t="s">
        <v>996</v>
      </c>
      <c r="D120" s="28" t="s">
        <v>997</v>
      </c>
      <c r="E120" s="28" t="s">
        <v>574</v>
      </c>
      <c r="F120" s="87">
        <v>110240</v>
      </c>
      <c r="G120" s="29">
        <v>31.81</v>
      </c>
      <c r="H120" s="29" t="s">
        <v>852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44659</v>
      </c>
      <c r="B121" s="29" t="s">
        <v>998</v>
      </c>
      <c r="C121" s="28" t="s">
        <v>999</v>
      </c>
      <c r="D121" s="28" t="s">
        <v>1000</v>
      </c>
      <c r="E121" s="28" t="s">
        <v>574</v>
      </c>
      <c r="F121" s="87">
        <v>175000</v>
      </c>
      <c r="G121" s="29">
        <v>64.67</v>
      </c>
      <c r="H121" s="29" t="s">
        <v>852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44659</v>
      </c>
      <c r="B122" s="29" t="s">
        <v>998</v>
      </c>
      <c r="C122" s="28" t="s">
        <v>999</v>
      </c>
      <c r="D122" s="28" t="s">
        <v>968</v>
      </c>
      <c r="E122" s="28" t="s">
        <v>574</v>
      </c>
      <c r="F122" s="87">
        <v>434170</v>
      </c>
      <c r="G122" s="29">
        <v>63.72</v>
      </c>
      <c r="H122" s="29" t="s">
        <v>852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44659</v>
      </c>
      <c r="B123" s="29" t="s">
        <v>998</v>
      </c>
      <c r="C123" s="28" t="s">
        <v>999</v>
      </c>
      <c r="D123" s="28" t="s">
        <v>934</v>
      </c>
      <c r="E123" s="28" t="s">
        <v>574</v>
      </c>
      <c r="F123" s="87">
        <v>185781</v>
      </c>
      <c r="G123" s="29">
        <v>63.82</v>
      </c>
      <c r="H123" s="29" t="s">
        <v>852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44659</v>
      </c>
      <c r="B124" s="29" t="s">
        <v>1120</v>
      </c>
      <c r="C124" s="28" t="s">
        <v>1121</v>
      </c>
      <c r="D124" s="28" t="s">
        <v>1122</v>
      </c>
      <c r="E124" s="28" t="s">
        <v>574</v>
      </c>
      <c r="F124" s="87">
        <v>64000</v>
      </c>
      <c r="G124" s="29">
        <v>5.96</v>
      </c>
      <c r="H124" s="29" t="s">
        <v>852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44659</v>
      </c>
      <c r="B125" s="29" t="s">
        <v>965</v>
      </c>
      <c r="C125" s="28" t="s">
        <v>966</v>
      </c>
      <c r="D125" s="28" t="s">
        <v>1097</v>
      </c>
      <c r="E125" s="28" t="s">
        <v>574</v>
      </c>
      <c r="F125" s="87">
        <v>72000</v>
      </c>
      <c r="G125" s="29">
        <v>137.82</v>
      </c>
      <c r="H125" s="29" t="s">
        <v>852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44659</v>
      </c>
      <c r="B126" s="29" t="s">
        <v>1101</v>
      </c>
      <c r="C126" s="28" t="s">
        <v>1102</v>
      </c>
      <c r="D126" s="28" t="s">
        <v>1103</v>
      </c>
      <c r="E126" s="28" t="s">
        <v>574</v>
      </c>
      <c r="F126" s="87">
        <v>727680</v>
      </c>
      <c r="G126" s="29">
        <v>9.31</v>
      </c>
      <c r="H126" s="29" t="s">
        <v>852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44659</v>
      </c>
      <c r="B127" s="29" t="s">
        <v>936</v>
      </c>
      <c r="C127" s="28" t="s">
        <v>937</v>
      </c>
      <c r="D127" s="28" t="s">
        <v>992</v>
      </c>
      <c r="E127" s="28" t="s">
        <v>574</v>
      </c>
      <c r="F127" s="87">
        <v>242560</v>
      </c>
      <c r="G127" s="29">
        <v>12.34</v>
      </c>
      <c r="H127" s="29" t="s">
        <v>852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44659</v>
      </c>
      <c r="B128" s="29" t="s">
        <v>936</v>
      </c>
      <c r="C128" s="28" t="s">
        <v>937</v>
      </c>
      <c r="D128" s="28" t="s">
        <v>967</v>
      </c>
      <c r="E128" s="28" t="s">
        <v>574</v>
      </c>
      <c r="F128" s="87">
        <v>2002094</v>
      </c>
      <c r="G128" s="29">
        <v>12.2</v>
      </c>
      <c r="H128" s="29" t="s">
        <v>852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44659</v>
      </c>
      <c r="B129" s="29" t="s">
        <v>1001</v>
      </c>
      <c r="C129" s="28" t="s">
        <v>1002</v>
      </c>
      <c r="D129" s="28" t="s">
        <v>961</v>
      </c>
      <c r="E129" s="28" t="s">
        <v>574</v>
      </c>
      <c r="F129" s="87">
        <v>2333054</v>
      </c>
      <c r="G129" s="29">
        <v>3.88</v>
      </c>
      <c r="H129" s="29" t="s">
        <v>852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44659</v>
      </c>
      <c r="B130" s="29" t="s">
        <v>1003</v>
      </c>
      <c r="C130" s="28" t="s">
        <v>1004</v>
      </c>
      <c r="D130" s="28" t="s">
        <v>934</v>
      </c>
      <c r="E130" s="28" t="s">
        <v>574</v>
      </c>
      <c r="F130" s="87">
        <v>488388</v>
      </c>
      <c r="G130" s="29">
        <v>40.21</v>
      </c>
      <c r="H130" s="29" t="s">
        <v>852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44659</v>
      </c>
      <c r="B131" s="29" t="s">
        <v>1003</v>
      </c>
      <c r="C131" s="28" t="s">
        <v>1004</v>
      </c>
      <c r="D131" s="28" t="s">
        <v>935</v>
      </c>
      <c r="E131" s="28" t="s">
        <v>574</v>
      </c>
      <c r="F131" s="87">
        <v>485148</v>
      </c>
      <c r="G131" s="29">
        <v>40.32</v>
      </c>
      <c r="H131" s="29" t="s">
        <v>852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44659</v>
      </c>
      <c r="B132" s="29" t="s">
        <v>1104</v>
      </c>
      <c r="C132" s="28" t="s">
        <v>1105</v>
      </c>
      <c r="D132" s="28" t="s">
        <v>1123</v>
      </c>
      <c r="E132" s="28" t="s">
        <v>574</v>
      </c>
      <c r="F132" s="87">
        <v>123000</v>
      </c>
      <c r="G132" s="29">
        <v>59</v>
      </c>
      <c r="H132" s="29" t="s">
        <v>852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44659</v>
      </c>
      <c r="B133" s="29" t="s">
        <v>1107</v>
      </c>
      <c r="C133" s="28" t="s">
        <v>1108</v>
      </c>
      <c r="D133" s="28" t="s">
        <v>1124</v>
      </c>
      <c r="E133" s="28" t="s">
        <v>574</v>
      </c>
      <c r="F133" s="87">
        <v>76000</v>
      </c>
      <c r="G133" s="29">
        <v>94.5</v>
      </c>
      <c r="H133" s="29" t="s">
        <v>852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44659</v>
      </c>
      <c r="B134" s="29" t="s">
        <v>1107</v>
      </c>
      <c r="C134" s="28" t="s">
        <v>1108</v>
      </c>
      <c r="D134" s="28" t="s">
        <v>1125</v>
      </c>
      <c r="E134" s="28" t="s">
        <v>574</v>
      </c>
      <c r="F134" s="87">
        <v>62000</v>
      </c>
      <c r="G134" s="29">
        <v>94.5</v>
      </c>
      <c r="H134" s="29" t="s">
        <v>852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44659</v>
      </c>
      <c r="B135" s="29" t="s">
        <v>1107</v>
      </c>
      <c r="C135" s="28" t="s">
        <v>1108</v>
      </c>
      <c r="D135" s="28" t="s">
        <v>1126</v>
      </c>
      <c r="E135" s="28" t="s">
        <v>574</v>
      </c>
      <c r="F135" s="87">
        <v>234000</v>
      </c>
      <c r="G135" s="29">
        <v>94.5</v>
      </c>
      <c r="H135" s="29" t="s">
        <v>852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44659</v>
      </c>
      <c r="B136" s="29" t="s">
        <v>1107</v>
      </c>
      <c r="C136" s="28" t="s">
        <v>1108</v>
      </c>
      <c r="D136" s="28" t="s">
        <v>1127</v>
      </c>
      <c r="E136" s="28" t="s">
        <v>574</v>
      </c>
      <c r="F136" s="87">
        <v>234000</v>
      </c>
      <c r="G136" s="29">
        <v>94.5</v>
      </c>
      <c r="H136" s="29" t="s">
        <v>852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44659</v>
      </c>
      <c r="B137" s="29" t="s">
        <v>1007</v>
      </c>
      <c r="C137" s="28" t="s">
        <v>1008</v>
      </c>
      <c r="D137" s="28" t="s">
        <v>1006</v>
      </c>
      <c r="E137" s="28" t="s">
        <v>574</v>
      </c>
      <c r="F137" s="87">
        <v>1529209</v>
      </c>
      <c r="G137" s="29">
        <v>38.119999999999997</v>
      </c>
      <c r="H137" s="29" t="s">
        <v>852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44659</v>
      </c>
      <c r="B138" s="29" t="s">
        <v>1007</v>
      </c>
      <c r="C138" s="28" t="s">
        <v>1008</v>
      </c>
      <c r="D138" s="28" t="s">
        <v>934</v>
      </c>
      <c r="E138" s="28" t="s">
        <v>574</v>
      </c>
      <c r="F138" s="87">
        <v>922770</v>
      </c>
      <c r="G138" s="29">
        <v>37.69</v>
      </c>
      <c r="H138" s="29" t="s">
        <v>852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44659</v>
      </c>
      <c r="B139" s="29" t="s">
        <v>1007</v>
      </c>
      <c r="C139" s="28" t="s">
        <v>1008</v>
      </c>
      <c r="D139" s="28" t="s">
        <v>935</v>
      </c>
      <c r="E139" s="28" t="s">
        <v>574</v>
      </c>
      <c r="F139" s="87">
        <v>970955</v>
      </c>
      <c r="G139" s="29">
        <v>37.590000000000003</v>
      </c>
      <c r="H139" s="29" t="s">
        <v>852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44659</v>
      </c>
      <c r="B140" s="29" t="s">
        <v>1007</v>
      </c>
      <c r="C140" s="28" t="s">
        <v>1008</v>
      </c>
      <c r="D140" s="28" t="s">
        <v>1009</v>
      </c>
      <c r="E140" s="28" t="s">
        <v>574</v>
      </c>
      <c r="F140" s="87">
        <v>936718</v>
      </c>
      <c r="G140" s="29">
        <v>37.74</v>
      </c>
      <c r="H140" s="29" t="s">
        <v>852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44659</v>
      </c>
      <c r="B141" s="29" t="s">
        <v>184</v>
      </c>
      <c r="C141" s="28" t="s">
        <v>1016</v>
      </c>
      <c r="D141" s="28" t="s">
        <v>1005</v>
      </c>
      <c r="E141" s="28" t="s">
        <v>574</v>
      </c>
      <c r="F141" s="87">
        <v>2789296</v>
      </c>
      <c r="G141" s="29">
        <v>131.66</v>
      </c>
      <c r="H141" s="29" t="s">
        <v>852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44659</v>
      </c>
      <c r="B142" s="29" t="s">
        <v>184</v>
      </c>
      <c r="C142" s="28" t="s">
        <v>1016</v>
      </c>
      <c r="D142" s="28" t="s">
        <v>1114</v>
      </c>
      <c r="E142" s="28" t="s">
        <v>574</v>
      </c>
      <c r="F142" s="87">
        <v>4483828</v>
      </c>
      <c r="G142" s="29">
        <v>130.59</v>
      </c>
      <c r="H142" s="29" t="s">
        <v>852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44659</v>
      </c>
      <c r="B143" s="29" t="s">
        <v>994</v>
      </c>
      <c r="C143" s="28" t="s">
        <v>1017</v>
      </c>
      <c r="D143" s="28" t="s">
        <v>1128</v>
      </c>
      <c r="E143" s="28" t="s">
        <v>574</v>
      </c>
      <c r="F143" s="87">
        <v>207583</v>
      </c>
      <c r="G143" s="29">
        <v>83.75</v>
      </c>
      <c r="H143" s="29" t="s">
        <v>852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44659</v>
      </c>
      <c r="B144" s="29" t="s">
        <v>1089</v>
      </c>
      <c r="C144" s="28" t="s">
        <v>1115</v>
      </c>
      <c r="D144" s="28" t="s">
        <v>1116</v>
      </c>
      <c r="E144" s="28" t="s">
        <v>574</v>
      </c>
      <c r="F144" s="87">
        <v>798508</v>
      </c>
      <c r="G144" s="29">
        <v>4.9800000000000004</v>
      </c>
      <c r="H144" s="29" t="s">
        <v>852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44659</v>
      </c>
      <c r="B145" s="29" t="s">
        <v>1089</v>
      </c>
      <c r="C145" s="28" t="s">
        <v>1115</v>
      </c>
      <c r="D145" s="28" t="s">
        <v>1090</v>
      </c>
      <c r="E145" s="28" t="s">
        <v>574</v>
      </c>
      <c r="F145" s="87">
        <v>1086159</v>
      </c>
      <c r="G145" s="29">
        <v>5.34</v>
      </c>
      <c r="H145" s="29" t="s">
        <v>852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44659</v>
      </c>
      <c r="B146" s="29" t="s">
        <v>1010</v>
      </c>
      <c r="C146" s="28" t="s">
        <v>1011</v>
      </c>
      <c r="D146" s="28" t="s">
        <v>933</v>
      </c>
      <c r="E146" s="28" t="s">
        <v>574</v>
      </c>
      <c r="F146" s="87">
        <v>156084</v>
      </c>
      <c r="G146" s="29">
        <v>84.62</v>
      </c>
      <c r="H146" s="29" t="s">
        <v>852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44659</v>
      </c>
      <c r="B147" s="29" t="s">
        <v>1010</v>
      </c>
      <c r="C147" s="28" t="s">
        <v>1011</v>
      </c>
      <c r="D147" s="28" t="s">
        <v>934</v>
      </c>
      <c r="E147" s="28" t="s">
        <v>574</v>
      </c>
      <c r="F147" s="87">
        <v>149234</v>
      </c>
      <c r="G147" s="29">
        <v>84.56</v>
      </c>
      <c r="H147" s="29" t="s">
        <v>852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44659</v>
      </c>
      <c r="B148" s="29" t="s">
        <v>1010</v>
      </c>
      <c r="C148" s="28" t="s">
        <v>1011</v>
      </c>
      <c r="D148" s="28" t="s">
        <v>935</v>
      </c>
      <c r="E148" s="28" t="s">
        <v>574</v>
      </c>
      <c r="F148" s="87">
        <v>82064</v>
      </c>
      <c r="G148" s="29">
        <v>84.62</v>
      </c>
      <c r="H148" s="29" t="s">
        <v>852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44659</v>
      </c>
      <c r="B149" s="29" t="s">
        <v>1010</v>
      </c>
      <c r="C149" s="28" t="s">
        <v>1011</v>
      </c>
      <c r="D149" s="28" t="s">
        <v>1015</v>
      </c>
      <c r="E149" s="28" t="s">
        <v>574</v>
      </c>
      <c r="F149" s="87">
        <v>73771</v>
      </c>
      <c r="G149" s="29">
        <v>84.34</v>
      </c>
      <c r="H149" s="29" t="s">
        <v>852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44659</v>
      </c>
      <c r="B150" s="29" t="s">
        <v>1010</v>
      </c>
      <c r="C150" s="28" t="s">
        <v>1011</v>
      </c>
      <c r="D150" s="28" t="s">
        <v>986</v>
      </c>
      <c r="E150" s="28" t="s">
        <v>574</v>
      </c>
      <c r="F150" s="87">
        <v>193721</v>
      </c>
      <c r="G150" s="29">
        <v>86.02</v>
      </c>
      <c r="H150" s="29" t="s">
        <v>852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44659</v>
      </c>
      <c r="B151" s="29" t="s">
        <v>1010</v>
      </c>
      <c r="C151" s="28" t="s">
        <v>1011</v>
      </c>
      <c r="D151" s="28" t="s">
        <v>1118</v>
      </c>
      <c r="E151" s="28" t="s">
        <v>574</v>
      </c>
      <c r="F151" s="87">
        <v>90771</v>
      </c>
      <c r="G151" s="29">
        <v>84.83</v>
      </c>
      <c r="H151" s="29" t="s">
        <v>852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44659</v>
      </c>
      <c r="B152" s="29" t="s">
        <v>1010</v>
      </c>
      <c r="C152" s="28" t="s">
        <v>1011</v>
      </c>
      <c r="D152" s="28" t="s">
        <v>1012</v>
      </c>
      <c r="E152" s="28" t="s">
        <v>574</v>
      </c>
      <c r="F152" s="87">
        <v>69557</v>
      </c>
      <c r="G152" s="29">
        <v>86.14</v>
      </c>
      <c r="H152" s="29" t="s">
        <v>852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44659</v>
      </c>
      <c r="B153" s="29" t="s">
        <v>1010</v>
      </c>
      <c r="C153" s="28" t="s">
        <v>1011</v>
      </c>
      <c r="D153" s="28" t="s">
        <v>1014</v>
      </c>
      <c r="E153" s="28" t="s">
        <v>574</v>
      </c>
      <c r="F153" s="87">
        <v>100000</v>
      </c>
      <c r="G153" s="29">
        <v>83.25</v>
      </c>
      <c r="H153" s="29" t="s">
        <v>852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2"/>
  <sheetViews>
    <sheetView topLeftCell="A31" zoomScale="70" zoomScaleNormal="70" workbookViewId="0">
      <selection activeCell="I17" sqref="I17:J1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37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895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44662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575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565</v>
      </c>
      <c r="C9" s="96"/>
      <c r="D9" s="97" t="s">
        <v>576</v>
      </c>
      <c r="E9" s="96" t="s">
        <v>577</v>
      </c>
      <c r="F9" s="96" t="s">
        <v>578</v>
      </c>
      <c r="G9" s="96" t="s">
        <v>579</v>
      </c>
      <c r="H9" s="96" t="s">
        <v>580</v>
      </c>
      <c r="I9" s="96" t="s">
        <v>581</v>
      </c>
      <c r="J9" s="95" t="s">
        <v>582</v>
      </c>
      <c r="K9" s="96" t="s">
        <v>583</v>
      </c>
      <c r="L9" s="98" t="s">
        <v>584</v>
      </c>
      <c r="M9" s="98" t="s">
        <v>585</v>
      </c>
      <c r="N9" s="96" t="s">
        <v>586</v>
      </c>
      <c r="O9" s="97" t="s">
        <v>587</v>
      </c>
      <c r="P9" s="96" t="s">
        <v>819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85">
        <v>1</v>
      </c>
      <c r="B10" s="356">
        <v>44627</v>
      </c>
      <c r="C10" s="375"/>
      <c r="D10" s="376" t="s">
        <v>488</v>
      </c>
      <c r="E10" s="377" t="s">
        <v>590</v>
      </c>
      <c r="F10" s="285">
        <v>146.5</v>
      </c>
      <c r="G10" s="285">
        <v>135</v>
      </c>
      <c r="H10" s="285">
        <v>156.5</v>
      </c>
      <c r="I10" s="378" t="s">
        <v>859</v>
      </c>
      <c r="J10" s="358" t="s">
        <v>1129</v>
      </c>
      <c r="K10" s="358">
        <f t="shared" ref="K10:K11" si="0">H10-F10</f>
        <v>10</v>
      </c>
      <c r="L10" s="359">
        <f t="shared" ref="L10:L11" si="1">(F10*-0.7)/100</f>
        <v>-1.0255000000000001</v>
      </c>
      <c r="M10" s="360">
        <f t="shared" ref="M10:M11" si="2">(K10+L10)/F10</f>
        <v>6.1259385665529006E-2</v>
      </c>
      <c r="N10" s="358" t="s">
        <v>588</v>
      </c>
      <c r="O10" s="361">
        <v>44658</v>
      </c>
      <c r="P10" s="358"/>
      <c r="Q10" s="246"/>
      <c r="R10" s="246" t="s">
        <v>589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285">
        <v>2</v>
      </c>
      <c r="B11" s="356">
        <v>44637</v>
      </c>
      <c r="C11" s="375"/>
      <c r="D11" s="376" t="s">
        <v>532</v>
      </c>
      <c r="E11" s="377" t="s">
        <v>590</v>
      </c>
      <c r="F11" s="285">
        <v>1165</v>
      </c>
      <c r="G11" s="285">
        <v>1090</v>
      </c>
      <c r="H11" s="285">
        <v>1240</v>
      </c>
      <c r="I11" s="378" t="s">
        <v>853</v>
      </c>
      <c r="J11" s="358" t="s">
        <v>869</v>
      </c>
      <c r="K11" s="358">
        <f t="shared" si="0"/>
        <v>75</v>
      </c>
      <c r="L11" s="359">
        <f t="shared" si="1"/>
        <v>-8.1549999999999994</v>
      </c>
      <c r="M11" s="360">
        <f t="shared" si="2"/>
        <v>5.7377682403433473E-2</v>
      </c>
      <c r="N11" s="358" t="s">
        <v>588</v>
      </c>
      <c r="O11" s="361">
        <v>44652</v>
      </c>
      <c r="P11" s="358"/>
      <c r="Q11" s="246"/>
      <c r="R11" s="246" t="s">
        <v>589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251">
        <v>3</v>
      </c>
      <c r="B12" s="248">
        <v>44641</v>
      </c>
      <c r="C12" s="350"/>
      <c r="D12" s="339" t="s">
        <v>281</v>
      </c>
      <c r="E12" s="340" t="s">
        <v>590</v>
      </c>
      <c r="F12" s="251" t="s">
        <v>871</v>
      </c>
      <c r="G12" s="251">
        <v>1530</v>
      </c>
      <c r="H12" s="251"/>
      <c r="I12" s="341" t="s">
        <v>872</v>
      </c>
      <c r="J12" s="302" t="s">
        <v>591</v>
      </c>
      <c r="K12" s="302"/>
      <c r="L12" s="303"/>
      <c r="M12" s="304"/>
      <c r="N12" s="302"/>
      <c r="O12" s="331"/>
      <c r="P12" s="302">
        <f>VLOOKUP(D12,'MidCap Intra'!B20:C575,2,0)</f>
        <v>1661.6</v>
      </c>
      <c r="Q12" s="246"/>
      <c r="R12" s="246" t="s">
        <v>589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85">
        <v>4</v>
      </c>
      <c r="B13" s="356">
        <v>44645</v>
      </c>
      <c r="C13" s="375"/>
      <c r="D13" s="376" t="s">
        <v>497</v>
      </c>
      <c r="E13" s="377" t="s">
        <v>590</v>
      </c>
      <c r="F13" s="285">
        <v>134.5</v>
      </c>
      <c r="G13" s="285">
        <v>125</v>
      </c>
      <c r="H13" s="285">
        <v>142.5</v>
      </c>
      <c r="I13" s="378" t="s">
        <v>877</v>
      </c>
      <c r="J13" s="358" t="s">
        <v>863</v>
      </c>
      <c r="K13" s="358">
        <f t="shared" ref="K13:K14" si="3">H13-F13</f>
        <v>8</v>
      </c>
      <c r="L13" s="359">
        <f t="shared" ref="L13:L14" si="4">(F13*-0.7)/100</f>
        <v>-0.94149999999999989</v>
      </c>
      <c r="M13" s="360">
        <f t="shared" ref="M13:M14" si="5">(K13+L13)/F13</f>
        <v>5.247955390334573E-2</v>
      </c>
      <c r="N13" s="358" t="s">
        <v>588</v>
      </c>
      <c r="O13" s="361">
        <v>44652</v>
      </c>
      <c r="P13" s="358"/>
      <c r="Q13" s="246"/>
      <c r="R13" s="246" t="s">
        <v>589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65">
        <v>5</v>
      </c>
      <c r="B14" s="366">
        <v>44652</v>
      </c>
      <c r="C14" s="367"/>
      <c r="D14" s="368" t="s">
        <v>113</v>
      </c>
      <c r="E14" s="369" t="s">
        <v>590</v>
      </c>
      <c r="F14" s="365">
        <v>1155</v>
      </c>
      <c r="G14" s="365">
        <v>1090</v>
      </c>
      <c r="H14" s="365">
        <v>1199.5</v>
      </c>
      <c r="I14" s="370" t="s">
        <v>853</v>
      </c>
      <c r="J14" s="371" t="s">
        <v>917</v>
      </c>
      <c r="K14" s="371">
        <f t="shared" si="3"/>
        <v>44.5</v>
      </c>
      <c r="L14" s="372">
        <f t="shared" si="4"/>
        <v>-8.0850000000000009</v>
      </c>
      <c r="M14" s="373">
        <f t="shared" si="5"/>
        <v>3.152813852813853E-2</v>
      </c>
      <c r="N14" s="371" t="s">
        <v>588</v>
      </c>
      <c r="O14" s="374">
        <v>44656</v>
      </c>
      <c r="P14" s="426">
        <f>VLOOKUP(D14,'MidCap Intra'!B20:C575,2,0)</f>
        <v>1165.3499999999999</v>
      </c>
      <c r="Q14" s="246"/>
      <c r="R14" s="246" t="s">
        <v>589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51">
        <v>6</v>
      </c>
      <c r="B15" s="248">
        <v>44657</v>
      </c>
      <c r="C15" s="350"/>
      <c r="D15" s="339" t="s">
        <v>53</v>
      </c>
      <c r="E15" s="340" t="s">
        <v>590</v>
      </c>
      <c r="F15" s="251" t="s">
        <v>940</v>
      </c>
      <c r="G15" s="251">
        <v>4195</v>
      </c>
      <c r="H15" s="251"/>
      <c r="I15" s="341" t="s">
        <v>941</v>
      </c>
      <c r="J15" s="386" t="s">
        <v>591</v>
      </c>
      <c r="K15" s="386"/>
      <c r="L15" s="387"/>
      <c r="M15" s="388"/>
      <c r="N15" s="386"/>
      <c r="O15" s="424"/>
      <c r="P15" s="302"/>
      <c r="Q15" s="246"/>
      <c r="R15" s="246" t="s">
        <v>589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251">
        <v>7</v>
      </c>
      <c r="B16" s="248">
        <v>44658</v>
      </c>
      <c r="C16" s="350"/>
      <c r="D16" s="339" t="s">
        <v>145</v>
      </c>
      <c r="E16" s="340" t="s">
        <v>590</v>
      </c>
      <c r="F16" s="251" t="s">
        <v>977</v>
      </c>
      <c r="G16" s="251">
        <v>1715</v>
      </c>
      <c r="H16" s="251"/>
      <c r="I16" s="341" t="s">
        <v>985</v>
      </c>
      <c r="J16" s="386" t="s">
        <v>591</v>
      </c>
      <c r="K16" s="386"/>
      <c r="L16" s="387"/>
      <c r="M16" s="388"/>
      <c r="N16" s="427"/>
      <c r="O16" s="331"/>
      <c r="P16" s="302"/>
      <c r="Q16" s="246"/>
      <c r="R16" s="246" t="s">
        <v>589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51">
        <v>8</v>
      </c>
      <c r="B17" s="248">
        <v>44659</v>
      </c>
      <c r="C17" s="350"/>
      <c r="D17" s="339" t="s">
        <v>488</v>
      </c>
      <c r="E17" s="340" t="s">
        <v>590</v>
      </c>
      <c r="F17" s="251" t="s">
        <v>1025</v>
      </c>
      <c r="G17" s="251">
        <v>144</v>
      </c>
      <c r="H17" s="251"/>
      <c r="I17" s="341" t="s">
        <v>1026</v>
      </c>
      <c r="J17" s="386" t="s">
        <v>591</v>
      </c>
      <c r="K17" s="386"/>
      <c r="L17" s="387"/>
      <c r="M17" s="388"/>
      <c r="N17" s="386"/>
      <c r="O17" s="419"/>
      <c r="P17" s="302"/>
      <c r="Q17" s="246"/>
      <c r="R17" s="246" t="s">
        <v>589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ht="13.9" customHeight="1">
      <c r="A18" s="251"/>
      <c r="B18" s="248"/>
      <c r="C18" s="350"/>
      <c r="D18" s="339"/>
      <c r="E18" s="340"/>
      <c r="F18" s="251"/>
      <c r="G18" s="251"/>
      <c r="H18" s="251"/>
      <c r="I18" s="341"/>
      <c r="J18" s="278"/>
      <c r="K18" s="278"/>
      <c r="L18" s="279"/>
      <c r="M18" s="280"/>
      <c r="N18" s="278"/>
      <c r="O18" s="425"/>
      <c r="P18" s="303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4.25" customHeight="1">
      <c r="A19" s="107"/>
      <c r="B19" s="108"/>
      <c r="C19" s="109"/>
      <c r="D19" s="110"/>
      <c r="E19" s="111"/>
      <c r="F19" s="111"/>
      <c r="H19" s="111"/>
      <c r="I19" s="112"/>
      <c r="J19" s="113"/>
      <c r="K19" s="113"/>
      <c r="L19" s="114"/>
      <c r="M19" s="115"/>
      <c r="N19" s="116"/>
      <c r="O19" s="117"/>
      <c r="P19" s="118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107"/>
      <c r="B20" s="108"/>
      <c r="C20" s="109"/>
      <c r="D20" s="110"/>
      <c r="E20" s="111"/>
      <c r="F20" s="111"/>
      <c r="G20" s="107"/>
      <c r="H20" s="111"/>
      <c r="I20" s="112"/>
      <c r="J20" s="113"/>
      <c r="K20" s="113"/>
      <c r="L20" s="114"/>
      <c r="M20" s="115"/>
      <c r="N20" s="116"/>
      <c r="O20" s="117"/>
      <c r="P20" s="118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2" customHeight="1">
      <c r="A21" s="119" t="s">
        <v>592</v>
      </c>
      <c r="B21" s="120"/>
      <c r="C21" s="121"/>
      <c r="D21" s="122"/>
      <c r="E21" s="123"/>
      <c r="F21" s="123"/>
      <c r="G21" s="123"/>
      <c r="H21" s="123"/>
      <c r="I21" s="123"/>
      <c r="J21" s="124"/>
      <c r="K21" s="123"/>
      <c r="L21" s="125"/>
      <c r="M21" s="56"/>
      <c r="N21" s="124"/>
      <c r="O21" s="12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" customHeight="1">
      <c r="A22" s="126" t="s">
        <v>593</v>
      </c>
      <c r="B22" s="119"/>
      <c r="C22" s="119"/>
      <c r="D22" s="119"/>
      <c r="E22" s="41"/>
      <c r="F22" s="127" t="s">
        <v>594</v>
      </c>
      <c r="G22" s="6"/>
      <c r="H22" s="6"/>
      <c r="I22" s="6"/>
      <c r="J22" s="128"/>
      <c r="K22" s="129"/>
      <c r="L22" s="129"/>
      <c r="M22" s="130"/>
      <c r="N22" s="1"/>
      <c r="O22" s="13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" customHeight="1">
      <c r="A23" s="119" t="s">
        <v>595</v>
      </c>
      <c r="B23" s="119"/>
      <c r="C23" s="119"/>
      <c r="D23" s="119" t="s">
        <v>851</v>
      </c>
      <c r="E23" s="6"/>
      <c r="F23" s="127" t="s">
        <v>596</v>
      </c>
      <c r="G23" s="6"/>
      <c r="H23" s="6"/>
      <c r="I23" s="6"/>
      <c r="J23" s="128"/>
      <c r="K23" s="129"/>
      <c r="L23" s="129"/>
      <c r="M23" s="130"/>
      <c r="N23" s="1"/>
      <c r="O23" s="13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19"/>
      <c r="B24" s="119"/>
      <c r="C24" s="119"/>
      <c r="D24" s="119"/>
      <c r="E24" s="6"/>
      <c r="F24" s="6"/>
      <c r="G24" s="6"/>
      <c r="H24" s="6"/>
      <c r="I24" s="6"/>
      <c r="J24" s="132"/>
      <c r="K24" s="129"/>
      <c r="L24" s="129"/>
      <c r="M24" s="6"/>
      <c r="N24" s="133"/>
      <c r="O24" s="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.75" customHeight="1">
      <c r="A25" s="1"/>
      <c r="B25" s="134" t="s">
        <v>597</v>
      </c>
      <c r="C25" s="134"/>
      <c r="D25" s="134"/>
      <c r="E25" s="134"/>
      <c r="F25" s="135"/>
      <c r="G25" s="6"/>
      <c r="H25" s="6"/>
      <c r="I25" s="136"/>
      <c r="J25" s="137"/>
      <c r="K25" s="138"/>
      <c r="L25" s="137"/>
      <c r="M25" s="6"/>
      <c r="N25" s="1"/>
      <c r="O25" s="1"/>
      <c r="P25" s="1"/>
      <c r="R25" s="56"/>
      <c r="S25" s="1"/>
      <c r="T25" s="1"/>
      <c r="U25" s="1"/>
      <c r="V25" s="1"/>
      <c r="W25" s="1"/>
      <c r="X25" s="1"/>
      <c r="Y25" s="1"/>
      <c r="Z25" s="1"/>
    </row>
    <row r="26" spans="1:38" ht="38.25" customHeight="1">
      <c r="A26" s="95" t="s">
        <v>16</v>
      </c>
      <c r="B26" s="96" t="s">
        <v>565</v>
      </c>
      <c r="C26" s="98"/>
      <c r="D26" s="97" t="s">
        <v>576</v>
      </c>
      <c r="E26" s="96" t="s">
        <v>577</v>
      </c>
      <c r="F26" s="96" t="s">
        <v>578</v>
      </c>
      <c r="G26" s="96" t="s">
        <v>598</v>
      </c>
      <c r="H26" s="96" t="s">
        <v>580</v>
      </c>
      <c r="I26" s="96" t="s">
        <v>581</v>
      </c>
      <c r="J26" s="96" t="s">
        <v>582</v>
      </c>
      <c r="K26" s="96" t="s">
        <v>599</v>
      </c>
      <c r="L26" s="140" t="s">
        <v>584</v>
      </c>
      <c r="M26" s="98" t="s">
        <v>585</v>
      </c>
      <c r="N26" s="95" t="s">
        <v>586</v>
      </c>
      <c r="O26" s="309" t="s">
        <v>587</v>
      </c>
      <c r="P26" s="282"/>
      <c r="Q26" s="1"/>
      <c r="R26" s="306"/>
      <c r="S26" s="306"/>
      <c r="T26" s="306"/>
      <c r="U26" s="295"/>
      <c r="V26" s="295"/>
      <c r="W26" s="295"/>
      <c r="X26" s="295"/>
      <c r="Y26" s="295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s="257" customFormat="1" ht="15" customHeight="1">
      <c r="A27" s="362">
        <v>1</v>
      </c>
      <c r="B27" s="356">
        <v>44634</v>
      </c>
      <c r="C27" s="363"/>
      <c r="D27" s="364" t="s">
        <v>71</v>
      </c>
      <c r="E27" s="285" t="s">
        <v>870</v>
      </c>
      <c r="F27" s="285">
        <v>208.5</v>
      </c>
      <c r="G27" s="285">
        <v>203</v>
      </c>
      <c r="H27" s="285">
        <v>215.5</v>
      </c>
      <c r="I27" s="285" t="s">
        <v>868</v>
      </c>
      <c r="J27" s="358" t="s">
        <v>864</v>
      </c>
      <c r="K27" s="358">
        <f t="shared" ref="K27" si="6">H27-F27</f>
        <v>7</v>
      </c>
      <c r="L27" s="359">
        <f t="shared" ref="L27" si="7">(F27*-0.7)/100</f>
        <v>-1.4594999999999998</v>
      </c>
      <c r="M27" s="360">
        <f t="shared" ref="M27" si="8">(K27+L27)/F27</f>
        <v>2.6573141486810552E-2</v>
      </c>
      <c r="N27" s="358" t="s">
        <v>588</v>
      </c>
      <c r="O27" s="361">
        <v>44652</v>
      </c>
      <c r="P27" s="307"/>
      <c r="Q27" s="307"/>
      <c r="R27" s="308" t="s">
        <v>589</v>
      </c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305"/>
      <c r="AJ27" s="294"/>
      <c r="AK27" s="294"/>
      <c r="AL27" s="294"/>
    </row>
    <row r="28" spans="1:38" s="257" customFormat="1" ht="15" customHeight="1">
      <c r="A28" s="362">
        <v>2</v>
      </c>
      <c r="B28" s="356">
        <v>44645</v>
      </c>
      <c r="C28" s="363"/>
      <c r="D28" s="364" t="s">
        <v>875</v>
      </c>
      <c r="E28" s="285" t="s">
        <v>590</v>
      </c>
      <c r="F28" s="285">
        <v>491.5</v>
      </c>
      <c r="G28" s="285">
        <v>477</v>
      </c>
      <c r="H28" s="285">
        <v>509</v>
      </c>
      <c r="I28" s="285" t="s">
        <v>876</v>
      </c>
      <c r="J28" s="358" t="s">
        <v>896</v>
      </c>
      <c r="K28" s="358">
        <f t="shared" ref="K28" si="9">H28-F28</f>
        <v>17.5</v>
      </c>
      <c r="L28" s="359">
        <f t="shared" ref="L28" si="10">(F28*-0.7)/100</f>
        <v>-3.4404999999999997</v>
      </c>
      <c r="M28" s="360">
        <f t="shared" ref="M28" si="11">(K28+L28)/F28</f>
        <v>2.8605289928789419E-2</v>
      </c>
      <c r="N28" s="358" t="s">
        <v>588</v>
      </c>
      <c r="O28" s="361">
        <v>44655</v>
      </c>
      <c r="P28" s="307"/>
      <c r="Q28" s="307"/>
      <c r="R28" s="308" t="s">
        <v>589</v>
      </c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305"/>
      <c r="AJ28" s="294"/>
      <c r="AK28" s="294"/>
      <c r="AL28" s="294"/>
    </row>
    <row r="29" spans="1:38" s="257" customFormat="1" ht="15" customHeight="1">
      <c r="A29" s="351">
        <v>3</v>
      </c>
      <c r="B29" s="331">
        <v>44655</v>
      </c>
      <c r="C29" s="352"/>
      <c r="D29" s="353" t="s">
        <v>514</v>
      </c>
      <c r="E29" s="251" t="s">
        <v>590</v>
      </c>
      <c r="F29" s="251" t="s">
        <v>905</v>
      </c>
      <c r="G29" s="251">
        <v>418</v>
      </c>
      <c r="H29" s="251"/>
      <c r="I29" s="251" t="s">
        <v>906</v>
      </c>
      <c r="J29" s="302" t="s">
        <v>591</v>
      </c>
      <c r="K29" s="302"/>
      <c r="L29" s="303"/>
      <c r="M29" s="304"/>
      <c r="N29" s="302"/>
      <c r="O29" s="331"/>
      <c r="P29" s="307"/>
      <c r="Q29" s="307"/>
      <c r="R29" s="308" t="s">
        <v>589</v>
      </c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305"/>
      <c r="AJ29" s="294"/>
      <c r="AK29" s="294"/>
      <c r="AL29" s="294"/>
    </row>
    <row r="30" spans="1:38" s="257" customFormat="1" ht="15" customHeight="1">
      <c r="A30" s="362">
        <v>4</v>
      </c>
      <c r="B30" s="356">
        <v>44656</v>
      </c>
      <c r="C30" s="363"/>
      <c r="D30" s="364" t="s">
        <v>199</v>
      </c>
      <c r="E30" s="285" t="s">
        <v>590</v>
      </c>
      <c r="F30" s="285">
        <v>272</v>
      </c>
      <c r="G30" s="285">
        <v>264</v>
      </c>
      <c r="H30" s="285">
        <v>285.5</v>
      </c>
      <c r="I30" s="285" t="s">
        <v>916</v>
      </c>
      <c r="J30" s="358" t="s">
        <v>938</v>
      </c>
      <c r="K30" s="358">
        <f t="shared" ref="K30" si="12">H30-F30</f>
        <v>13.5</v>
      </c>
      <c r="L30" s="359">
        <f t="shared" ref="L30" si="13">(F30*-0.7)/100</f>
        <v>-1.9039999999999997</v>
      </c>
      <c r="M30" s="360">
        <f t="shared" ref="M30" si="14">(K30+L30)/F30</f>
        <v>4.2632352941176468E-2</v>
      </c>
      <c r="N30" s="358" t="s">
        <v>588</v>
      </c>
      <c r="O30" s="361">
        <v>44657</v>
      </c>
      <c r="P30" s="307"/>
      <c r="Q30" s="307"/>
      <c r="R30" s="308" t="s">
        <v>589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305"/>
      <c r="AJ30" s="294"/>
      <c r="AK30" s="294"/>
      <c r="AL30" s="294"/>
    </row>
    <row r="31" spans="1:38" s="257" customFormat="1" ht="15" customHeight="1">
      <c r="A31" s="351">
        <v>5</v>
      </c>
      <c r="B31" s="248">
        <v>44657</v>
      </c>
      <c r="C31" s="352"/>
      <c r="D31" s="353" t="s">
        <v>253</v>
      </c>
      <c r="E31" s="251" t="s">
        <v>590</v>
      </c>
      <c r="F31" s="251" t="s">
        <v>946</v>
      </c>
      <c r="G31" s="251">
        <v>4430</v>
      </c>
      <c r="H31" s="251"/>
      <c r="I31" s="251" t="s">
        <v>947</v>
      </c>
      <c r="J31" s="302" t="s">
        <v>591</v>
      </c>
      <c r="K31" s="302"/>
      <c r="L31" s="303"/>
      <c r="M31" s="304"/>
      <c r="N31" s="302"/>
      <c r="O31" s="331"/>
      <c r="P31" s="307"/>
      <c r="Q31" s="307"/>
      <c r="R31" s="308" t="s">
        <v>589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305"/>
      <c r="AJ31" s="294"/>
      <c r="AK31" s="294"/>
      <c r="AL31" s="294"/>
    </row>
    <row r="32" spans="1:38" s="257" customFormat="1" ht="15" customHeight="1">
      <c r="A32" s="351">
        <v>6</v>
      </c>
      <c r="B32" s="248">
        <v>44657</v>
      </c>
      <c r="C32" s="352"/>
      <c r="D32" s="353" t="s">
        <v>552</v>
      </c>
      <c r="E32" s="251" t="s">
        <v>590</v>
      </c>
      <c r="F32" s="251" t="s">
        <v>948</v>
      </c>
      <c r="G32" s="251">
        <v>432</v>
      </c>
      <c r="H32" s="251"/>
      <c r="I32" s="251" t="s">
        <v>949</v>
      </c>
      <c r="J32" s="302" t="s">
        <v>591</v>
      </c>
      <c r="K32" s="302"/>
      <c r="L32" s="303"/>
      <c r="M32" s="304"/>
      <c r="N32" s="302"/>
      <c r="O32" s="331"/>
      <c r="P32" s="307"/>
      <c r="Q32" s="307"/>
      <c r="R32" s="308" t="s">
        <v>589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305"/>
      <c r="AJ32" s="294"/>
      <c r="AK32" s="294"/>
      <c r="AL32" s="294"/>
    </row>
    <row r="33" spans="1:38" s="257" customFormat="1" ht="15" customHeight="1">
      <c r="A33" s="351">
        <v>7</v>
      </c>
      <c r="B33" s="248">
        <v>44658</v>
      </c>
      <c r="C33" s="352"/>
      <c r="D33" s="353" t="s">
        <v>187</v>
      </c>
      <c r="E33" s="251" t="s">
        <v>590</v>
      </c>
      <c r="F33" s="251" t="s">
        <v>973</v>
      </c>
      <c r="G33" s="251">
        <v>107.4</v>
      </c>
      <c r="H33" s="251"/>
      <c r="I33" s="251" t="s">
        <v>974</v>
      </c>
      <c r="J33" s="302" t="s">
        <v>591</v>
      </c>
      <c r="K33" s="302"/>
      <c r="L33" s="303"/>
      <c r="M33" s="304"/>
      <c r="N33" s="302"/>
      <c r="O33" s="331"/>
      <c r="P33" s="307"/>
      <c r="Q33" s="307"/>
      <c r="R33" s="308" t="s">
        <v>589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05"/>
      <c r="AJ33" s="294"/>
      <c r="AK33" s="294"/>
      <c r="AL33" s="294"/>
    </row>
    <row r="34" spans="1:38" s="257" customFormat="1" ht="15" customHeight="1">
      <c r="A34" s="351">
        <v>8</v>
      </c>
      <c r="B34" s="248">
        <v>44658</v>
      </c>
      <c r="C34" s="352"/>
      <c r="D34" s="353" t="s">
        <v>116</v>
      </c>
      <c r="E34" s="251" t="s">
        <v>590</v>
      </c>
      <c r="F34" s="251" t="s">
        <v>975</v>
      </c>
      <c r="G34" s="251">
        <v>1477</v>
      </c>
      <c r="H34" s="251"/>
      <c r="I34" s="251" t="s">
        <v>976</v>
      </c>
      <c r="J34" s="302" t="s">
        <v>591</v>
      </c>
      <c r="K34" s="302"/>
      <c r="L34" s="303"/>
      <c r="M34" s="304"/>
      <c r="N34" s="302"/>
      <c r="O34" s="331"/>
      <c r="P34" s="307"/>
      <c r="Q34" s="307"/>
      <c r="R34" s="308" t="s">
        <v>589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05"/>
      <c r="AJ34" s="294"/>
      <c r="AK34" s="294"/>
      <c r="AL34" s="294"/>
    </row>
    <row r="35" spans="1:38" s="257" customFormat="1" ht="15" customHeight="1">
      <c r="A35" s="351">
        <v>9</v>
      </c>
      <c r="B35" s="248">
        <v>44659</v>
      </c>
      <c r="C35" s="352"/>
      <c r="D35" s="353" t="s">
        <v>114</v>
      </c>
      <c r="E35" s="251" t="s">
        <v>590</v>
      </c>
      <c r="F35" s="251" t="s">
        <v>1023</v>
      </c>
      <c r="G35" s="251">
        <v>2370</v>
      </c>
      <c r="H35" s="251"/>
      <c r="I35" s="251" t="s">
        <v>1024</v>
      </c>
      <c r="J35" s="302" t="s">
        <v>591</v>
      </c>
      <c r="K35" s="302"/>
      <c r="L35" s="303"/>
      <c r="M35" s="304"/>
      <c r="N35" s="302"/>
      <c r="O35" s="331"/>
      <c r="P35" s="307"/>
      <c r="Q35" s="307"/>
      <c r="R35" s="308" t="s">
        <v>589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05"/>
      <c r="AJ35" s="294"/>
      <c r="AK35" s="294"/>
      <c r="AL35" s="294"/>
    </row>
    <row r="36" spans="1:38" s="270" customFormat="1" ht="15" customHeight="1">
      <c r="K36" s="252"/>
      <c r="L36" s="283"/>
      <c r="M36" s="322"/>
      <c r="N36" s="252"/>
      <c r="O36" s="293"/>
      <c r="P36" s="1"/>
      <c r="Q36" s="1"/>
      <c r="R36" s="319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324"/>
      <c r="AJ36" s="323"/>
      <c r="AK36" s="323"/>
      <c r="AL36" s="323"/>
    </row>
    <row r="37" spans="1:38" ht="15" customHeight="1">
      <c r="A37" s="310"/>
      <c r="B37" s="311"/>
      <c r="C37" s="312"/>
      <c r="D37" s="313"/>
      <c r="E37" s="314"/>
      <c r="F37" s="314"/>
      <c r="G37" s="314"/>
      <c r="H37" s="314"/>
      <c r="I37" s="314"/>
      <c r="J37" s="315"/>
      <c r="K37" s="315"/>
      <c r="L37" s="316"/>
      <c r="M37" s="317"/>
      <c r="N37" s="315"/>
      <c r="O37" s="318"/>
      <c r="P37" s="1"/>
      <c r="Q37" s="1"/>
      <c r="R37" s="319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44.25" customHeight="1">
      <c r="A38" s="119" t="s">
        <v>592</v>
      </c>
      <c r="B38" s="142"/>
      <c r="C38" s="142"/>
      <c r="D38" s="1"/>
      <c r="E38" s="6"/>
      <c r="F38" s="6"/>
      <c r="G38" s="6"/>
      <c r="H38" s="6" t="s">
        <v>604</v>
      </c>
      <c r="I38" s="6"/>
      <c r="J38" s="6"/>
      <c r="K38" s="115"/>
      <c r="L38" s="144"/>
      <c r="M38" s="115"/>
      <c r="N38" s="116"/>
      <c r="O38" s="115"/>
      <c r="P38" s="1"/>
      <c r="Q38" s="1"/>
      <c r="R38" s="6"/>
      <c r="S38" s="1"/>
      <c r="T38" s="1"/>
      <c r="U38" s="1"/>
      <c r="V38" s="1"/>
      <c r="W38" s="1"/>
      <c r="X38" s="1"/>
      <c r="Y38" s="1"/>
      <c r="Z38" s="1"/>
      <c r="AA38" s="1"/>
      <c r="AB38" s="1"/>
      <c r="AC38" s="297"/>
      <c r="AD38" s="297"/>
      <c r="AE38" s="297"/>
      <c r="AF38" s="297"/>
      <c r="AG38" s="297"/>
      <c r="AH38" s="297"/>
    </row>
    <row r="39" spans="1:38" ht="12.75" customHeight="1">
      <c r="A39" s="126" t="s">
        <v>593</v>
      </c>
      <c r="B39" s="119"/>
      <c r="C39" s="119"/>
      <c r="D39" s="119"/>
      <c r="E39" s="41"/>
      <c r="F39" s="127" t="s">
        <v>594</v>
      </c>
      <c r="G39" s="56"/>
      <c r="H39" s="41"/>
      <c r="I39" s="56"/>
      <c r="J39" s="6"/>
      <c r="K39" s="145"/>
      <c r="L39" s="146"/>
      <c r="M39" s="6"/>
      <c r="N39" s="109"/>
      <c r="O39" s="147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4.25" customHeight="1">
      <c r="A40" s="126"/>
      <c r="B40" s="119"/>
      <c r="C40" s="119"/>
      <c r="D40" s="119"/>
      <c r="E40" s="6"/>
      <c r="F40" s="127" t="s">
        <v>596</v>
      </c>
      <c r="G40" s="56"/>
      <c r="H40" s="41"/>
      <c r="I40" s="56"/>
      <c r="J40" s="6"/>
      <c r="K40" s="145"/>
      <c r="L40" s="146"/>
      <c r="M40" s="6"/>
      <c r="N40" s="109"/>
      <c r="O40" s="147"/>
      <c r="P40" s="4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4.25" customHeight="1">
      <c r="A41" s="119"/>
      <c r="B41" s="119"/>
      <c r="C41" s="119"/>
      <c r="D41" s="119"/>
      <c r="E41" s="6"/>
      <c r="F41" s="6"/>
      <c r="G41" s="6"/>
      <c r="H41" s="6"/>
      <c r="I41" s="6"/>
      <c r="J41" s="132"/>
      <c r="K41" s="129"/>
      <c r="L41" s="130"/>
      <c r="M41" s="6"/>
      <c r="N41" s="133"/>
      <c r="O41" s="1"/>
      <c r="P41" s="41"/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2.75" customHeight="1">
      <c r="A42" s="148" t="s">
        <v>605</v>
      </c>
      <c r="B42" s="148"/>
      <c r="C42" s="148"/>
      <c r="D42" s="148"/>
      <c r="E42" s="6"/>
      <c r="F42" s="6"/>
      <c r="G42" s="6"/>
      <c r="H42" s="6"/>
      <c r="I42" s="6"/>
      <c r="J42" s="6"/>
      <c r="K42" s="6"/>
      <c r="L42" s="6"/>
      <c r="M42" s="6"/>
      <c r="N42" s="6"/>
      <c r="O42" s="2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38.25" customHeight="1">
      <c r="A43" s="96" t="s">
        <v>16</v>
      </c>
      <c r="B43" s="96" t="s">
        <v>565</v>
      </c>
      <c r="C43" s="96"/>
      <c r="D43" s="97" t="s">
        <v>576</v>
      </c>
      <c r="E43" s="96" t="s">
        <v>577</v>
      </c>
      <c r="F43" s="96" t="s">
        <v>578</v>
      </c>
      <c r="G43" s="96" t="s">
        <v>598</v>
      </c>
      <c r="H43" s="96" t="s">
        <v>580</v>
      </c>
      <c r="I43" s="96" t="s">
        <v>581</v>
      </c>
      <c r="J43" s="95" t="s">
        <v>582</v>
      </c>
      <c r="K43" s="149" t="s">
        <v>606</v>
      </c>
      <c r="L43" s="98" t="s">
        <v>584</v>
      </c>
      <c r="M43" s="149" t="s">
        <v>607</v>
      </c>
      <c r="N43" s="96" t="s">
        <v>608</v>
      </c>
      <c r="O43" s="95" t="s">
        <v>586</v>
      </c>
      <c r="P43" s="97" t="s">
        <v>587</v>
      </c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s="247" customFormat="1" ht="13.5" customHeight="1">
      <c r="A44" s="357">
        <v>1</v>
      </c>
      <c r="B44" s="347">
        <v>44651</v>
      </c>
      <c r="C44" s="346"/>
      <c r="D44" s="346" t="s">
        <v>881</v>
      </c>
      <c r="E44" s="285" t="s">
        <v>590</v>
      </c>
      <c r="F44" s="285">
        <v>17520</v>
      </c>
      <c r="G44" s="285">
        <v>17340</v>
      </c>
      <c r="H44" s="330">
        <v>17625</v>
      </c>
      <c r="I44" s="330" t="s">
        <v>882</v>
      </c>
      <c r="J44" s="342" t="s">
        <v>874</v>
      </c>
      <c r="K44" s="330">
        <f t="shared" ref="K44" si="15">H44-F44</f>
        <v>105</v>
      </c>
      <c r="L44" s="343">
        <f t="shared" ref="L44" si="16">(H44*N44)*0.07%</f>
        <v>616.87500000000011</v>
      </c>
      <c r="M44" s="344">
        <f t="shared" ref="M44" si="17">(K44*N44)-L44</f>
        <v>4633.125</v>
      </c>
      <c r="N44" s="330">
        <v>50</v>
      </c>
      <c r="O44" s="345" t="s">
        <v>588</v>
      </c>
      <c r="P44" s="356">
        <v>44652</v>
      </c>
      <c r="Q44" s="249"/>
      <c r="R44" s="253" t="s">
        <v>589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314"/>
      <c r="AG44" s="311"/>
      <c r="AH44" s="249"/>
      <c r="AI44" s="249"/>
      <c r="AJ44" s="314"/>
      <c r="AK44" s="314"/>
      <c r="AL44" s="314"/>
    </row>
    <row r="45" spans="1:38" s="247" customFormat="1" ht="13.5" customHeight="1">
      <c r="A45" s="357">
        <v>2</v>
      </c>
      <c r="B45" s="356">
        <v>44652</v>
      </c>
      <c r="C45" s="332"/>
      <c r="D45" s="346" t="s">
        <v>886</v>
      </c>
      <c r="E45" s="285" t="s">
        <v>590</v>
      </c>
      <c r="F45" s="285">
        <v>2455</v>
      </c>
      <c r="G45" s="285">
        <v>2400</v>
      </c>
      <c r="H45" s="330">
        <v>2495</v>
      </c>
      <c r="I45" s="330" t="s">
        <v>873</v>
      </c>
      <c r="J45" s="342" t="s">
        <v>632</v>
      </c>
      <c r="K45" s="330">
        <f t="shared" ref="K45" si="18">H45-F45</f>
        <v>40</v>
      </c>
      <c r="L45" s="343">
        <f t="shared" ref="L45" si="19">(H45*N45)*0.07%</f>
        <v>436.62500000000006</v>
      </c>
      <c r="M45" s="344">
        <f t="shared" ref="M45" si="20">(K45*N45)-L45</f>
        <v>9563.375</v>
      </c>
      <c r="N45" s="330">
        <v>250</v>
      </c>
      <c r="O45" s="345" t="s">
        <v>588</v>
      </c>
      <c r="P45" s="356">
        <v>44652</v>
      </c>
      <c r="Q45" s="249"/>
      <c r="R45" s="253" t="s">
        <v>954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314"/>
      <c r="AG45" s="311"/>
      <c r="AH45" s="249"/>
      <c r="AI45" s="249"/>
      <c r="AJ45" s="314"/>
      <c r="AK45" s="314"/>
      <c r="AL45" s="314"/>
    </row>
    <row r="46" spans="1:38" s="247" customFormat="1" ht="13.5" customHeight="1">
      <c r="A46" s="357">
        <v>3</v>
      </c>
      <c r="B46" s="356">
        <v>44652</v>
      </c>
      <c r="C46" s="332"/>
      <c r="D46" s="346" t="s">
        <v>880</v>
      </c>
      <c r="E46" s="285" t="s">
        <v>590</v>
      </c>
      <c r="F46" s="285">
        <v>2830</v>
      </c>
      <c r="G46" s="285">
        <v>2775</v>
      </c>
      <c r="H46" s="330">
        <v>2867.5</v>
      </c>
      <c r="I46" s="330" t="s">
        <v>884</v>
      </c>
      <c r="J46" s="342" t="s">
        <v>885</v>
      </c>
      <c r="K46" s="330">
        <f t="shared" ref="K46:K47" si="21">H46-F46</f>
        <v>37.5</v>
      </c>
      <c r="L46" s="343">
        <f t="shared" ref="L46:L47" si="22">(H46*N46)*0.07%</f>
        <v>501.81250000000006</v>
      </c>
      <c r="M46" s="344">
        <f t="shared" ref="M46:M47" si="23">(K46*N46)-L46</f>
        <v>8873.1875</v>
      </c>
      <c r="N46" s="330">
        <v>250</v>
      </c>
      <c r="O46" s="345" t="s">
        <v>588</v>
      </c>
      <c r="P46" s="356">
        <v>44652</v>
      </c>
      <c r="Q46" s="249"/>
      <c r="R46" s="253" t="s">
        <v>589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314"/>
      <c r="AG46" s="311"/>
      <c r="AH46" s="249"/>
      <c r="AI46" s="249"/>
      <c r="AJ46" s="314"/>
      <c r="AK46" s="314"/>
      <c r="AL46" s="314"/>
    </row>
    <row r="47" spans="1:38" s="247" customFormat="1" ht="13.5" customHeight="1">
      <c r="A47" s="357">
        <v>4</v>
      </c>
      <c r="B47" s="356">
        <v>44652</v>
      </c>
      <c r="C47" s="346"/>
      <c r="D47" s="346" t="s">
        <v>887</v>
      </c>
      <c r="E47" s="285" t="s">
        <v>590</v>
      </c>
      <c r="F47" s="285">
        <v>2380</v>
      </c>
      <c r="G47" s="285">
        <v>2335</v>
      </c>
      <c r="H47" s="330">
        <v>2410</v>
      </c>
      <c r="I47" s="330" t="s">
        <v>888</v>
      </c>
      <c r="J47" s="342" t="s">
        <v>603</v>
      </c>
      <c r="K47" s="330">
        <f t="shared" si="21"/>
        <v>30</v>
      </c>
      <c r="L47" s="343">
        <f t="shared" si="22"/>
        <v>463.92500000000007</v>
      </c>
      <c r="M47" s="344">
        <f t="shared" si="23"/>
        <v>7786.0749999999998</v>
      </c>
      <c r="N47" s="330">
        <v>275</v>
      </c>
      <c r="O47" s="345" t="s">
        <v>588</v>
      </c>
      <c r="P47" s="356">
        <v>44655</v>
      </c>
      <c r="Q47" s="249"/>
      <c r="R47" s="253" t="s">
        <v>954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314"/>
      <c r="AG47" s="311"/>
      <c r="AH47" s="249"/>
      <c r="AI47" s="249"/>
      <c r="AJ47" s="314"/>
      <c r="AK47" s="314"/>
      <c r="AL47" s="314"/>
    </row>
    <row r="48" spans="1:38" s="247" customFormat="1" ht="13.5" customHeight="1">
      <c r="A48" s="357">
        <v>5</v>
      </c>
      <c r="B48" s="356">
        <v>44652</v>
      </c>
      <c r="C48" s="346"/>
      <c r="D48" s="346" t="s">
        <v>889</v>
      </c>
      <c r="E48" s="285" t="s">
        <v>590</v>
      </c>
      <c r="F48" s="285">
        <v>2100</v>
      </c>
      <c r="G48" s="285">
        <v>2048</v>
      </c>
      <c r="H48" s="330">
        <v>2130</v>
      </c>
      <c r="I48" s="330" t="s">
        <v>866</v>
      </c>
      <c r="J48" s="342" t="s">
        <v>603</v>
      </c>
      <c r="K48" s="330">
        <f t="shared" ref="K48" si="24">H48-F48</f>
        <v>30</v>
      </c>
      <c r="L48" s="343">
        <f t="shared" ref="L48" si="25">(H48*N48)*0.07%</f>
        <v>372.75000000000006</v>
      </c>
      <c r="M48" s="344">
        <f t="shared" ref="M48" si="26">(K48*N48)-L48</f>
        <v>7127.25</v>
      </c>
      <c r="N48" s="330">
        <v>250</v>
      </c>
      <c r="O48" s="345" t="s">
        <v>588</v>
      </c>
      <c r="P48" s="356">
        <v>44655</v>
      </c>
      <c r="Q48" s="249"/>
      <c r="R48" s="253" t="s">
        <v>589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314"/>
      <c r="AG48" s="311"/>
      <c r="AH48" s="249"/>
      <c r="AI48" s="249"/>
      <c r="AJ48" s="314"/>
      <c r="AK48" s="314"/>
      <c r="AL48" s="314"/>
    </row>
    <row r="49" spans="1:38" s="247" customFormat="1" ht="13.15" customHeight="1">
      <c r="A49" s="357">
        <v>6</v>
      </c>
      <c r="B49" s="356">
        <v>44652</v>
      </c>
      <c r="C49" s="346"/>
      <c r="D49" s="346" t="s">
        <v>890</v>
      </c>
      <c r="E49" s="285" t="s">
        <v>590</v>
      </c>
      <c r="F49" s="285">
        <v>1494</v>
      </c>
      <c r="G49" s="285">
        <v>1475</v>
      </c>
      <c r="H49" s="330">
        <v>1637.5</v>
      </c>
      <c r="I49" s="330" t="s">
        <v>891</v>
      </c>
      <c r="J49" s="342" t="s">
        <v>897</v>
      </c>
      <c r="K49" s="330">
        <f t="shared" ref="K49:K50" si="27">H49-F49</f>
        <v>143.5</v>
      </c>
      <c r="L49" s="343">
        <f t="shared" ref="L49:L50" si="28">(H49*N49)*0.07%</f>
        <v>630.43750000000011</v>
      </c>
      <c r="M49" s="344">
        <f t="shared" ref="M49:M50" si="29">(K49*N49)-L49</f>
        <v>78294.5625</v>
      </c>
      <c r="N49" s="330">
        <v>550</v>
      </c>
      <c r="O49" s="345" t="s">
        <v>588</v>
      </c>
      <c r="P49" s="356">
        <v>44655</v>
      </c>
      <c r="Q49" s="249"/>
      <c r="R49" s="253" t="s">
        <v>589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314"/>
      <c r="AG49" s="311"/>
      <c r="AH49" s="249"/>
      <c r="AI49" s="249"/>
      <c r="AJ49" s="314"/>
      <c r="AK49" s="314"/>
      <c r="AL49" s="314"/>
    </row>
    <row r="50" spans="1:38" s="247" customFormat="1" ht="13.15" customHeight="1">
      <c r="A50" s="357">
        <v>7</v>
      </c>
      <c r="B50" s="356">
        <v>44652</v>
      </c>
      <c r="C50" s="346"/>
      <c r="D50" s="346" t="s">
        <v>878</v>
      </c>
      <c r="E50" s="285" t="s">
        <v>590</v>
      </c>
      <c r="F50" s="285">
        <v>955</v>
      </c>
      <c r="G50" s="285">
        <v>940</v>
      </c>
      <c r="H50" s="330">
        <v>966.5</v>
      </c>
      <c r="I50" s="330" t="s">
        <v>892</v>
      </c>
      <c r="J50" s="342" t="s">
        <v>898</v>
      </c>
      <c r="K50" s="330">
        <f t="shared" si="27"/>
        <v>11.5</v>
      </c>
      <c r="L50" s="343">
        <f t="shared" si="28"/>
        <v>575.06750000000011</v>
      </c>
      <c r="M50" s="344">
        <f t="shared" si="29"/>
        <v>9199.932499999999</v>
      </c>
      <c r="N50" s="330">
        <v>850</v>
      </c>
      <c r="O50" s="345" t="s">
        <v>588</v>
      </c>
      <c r="P50" s="356">
        <v>44655</v>
      </c>
      <c r="Q50" s="249"/>
      <c r="R50" s="253" t="s">
        <v>954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314"/>
      <c r="AG50" s="311"/>
      <c r="AH50" s="249"/>
      <c r="AI50" s="249"/>
      <c r="AJ50" s="314"/>
      <c r="AK50" s="314"/>
      <c r="AL50" s="314"/>
    </row>
    <row r="51" spans="1:38" s="247" customFormat="1" ht="13.15" customHeight="1">
      <c r="A51" s="357">
        <v>8</v>
      </c>
      <c r="B51" s="356">
        <v>44655</v>
      </c>
      <c r="C51" s="346"/>
      <c r="D51" s="346" t="s">
        <v>881</v>
      </c>
      <c r="E51" s="285" t="s">
        <v>902</v>
      </c>
      <c r="F51" s="285">
        <v>18090</v>
      </c>
      <c r="G51" s="285">
        <v>18260</v>
      </c>
      <c r="H51" s="330">
        <v>17980</v>
      </c>
      <c r="I51" s="330" t="s">
        <v>903</v>
      </c>
      <c r="J51" s="342" t="s">
        <v>904</v>
      </c>
      <c r="K51" s="330">
        <f>F51-H51</f>
        <v>110</v>
      </c>
      <c r="L51" s="343">
        <f t="shared" ref="L51:L52" si="30">(H51*N51)*0.07%</f>
        <v>629.30000000000007</v>
      </c>
      <c r="M51" s="344">
        <f t="shared" ref="M51:M52" si="31">(K51*N51)-L51</f>
        <v>4870.7</v>
      </c>
      <c r="N51" s="330">
        <v>50</v>
      </c>
      <c r="O51" s="345" t="s">
        <v>588</v>
      </c>
      <c r="P51" s="356">
        <v>44655</v>
      </c>
      <c r="Q51" s="249"/>
      <c r="R51" s="253" t="s">
        <v>589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314"/>
      <c r="AG51" s="311"/>
      <c r="AH51" s="249"/>
      <c r="AI51" s="249"/>
      <c r="AJ51" s="314"/>
      <c r="AK51" s="314"/>
      <c r="AL51" s="314"/>
    </row>
    <row r="52" spans="1:38" s="247" customFormat="1" ht="13.15" customHeight="1">
      <c r="A52" s="389">
        <v>9</v>
      </c>
      <c r="B52" s="356">
        <v>44655</v>
      </c>
      <c r="C52" s="346"/>
      <c r="D52" s="346" t="s">
        <v>907</v>
      </c>
      <c r="E52" s="285" t="s">
        <v>590</v>
      </c>
      <c r="F52" s="285">
        <v>736.5</v>
      </c>
      <c r="G52" s="285">
        <v>726</v>
      </c>
      <c r="H52" s="330">
        <v>745</v>
      </c>
      <c r="I52" s="330" t="s">
        <v>908</v>
      </c>
      <c r="J52" s="342" t="s">
        <v>639</v>
      </c>
      <c r="K52" s="330">
        <f t="shared" ref="K52:K53" si="32">H52-F52</f>
        <v>8.5</v>
      </c>
      <c r="L52" s="343">
        <f t="shared" si="30"/>
        <v>704.02500000000009</v>
      </c>
      <c r="M52" s="344">
        <f t="shared" si="31"/>
        <v>10770.975</v>
      </c>
      <c r="N52" s="330">
        <v>1350</v>
      </c>
      <c r="O52" s="345" t="s">
        <v>588</v>
      </c>
      <c r="P52" s="356">
        <v>44656</v>
      </c>
      <c r="Q52" s="249"/>
      <c r="R52" s="253" t="s">
        <v>954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314"/>
      <c r="AG52" s="311"/>
      <c r="AH52" s="249"/>
      <c r="AI52" s="249"/>
      <c r="AJ52" s="314"/>
      <c r="AK52" s="314"/>
      <c r="AL52" s="314"/>
    </row>
    <row r="53" spans="1:38" s="247" customFormat="1" ht="13.15" customHeight="1">
      <c r="A53" s="395">
        <v>10</v>
      </c>
      <c r="B53" s="406">
        <v>44655</v>
      </c>
      <c r="C53" s="412"/>
      <c r="D53" s="412" t="s">
        <v>911</v>
      </c>
      <c r="E53" s="413" t="s">
        <v>590</v>
      </c>
      <c r="F53" s="413">
        <v>988</v>
      </c>
      <c r="G53" s="413">
        <v>974</v>
      </c>
      <c r="H53" s="402">
        <v>974</v>
      </c>
      <c r="I53" s="402" t="s">
        <v>912</v>
      </c>
      <c r="J53" s="401" t="s">
        <v>921</v>
      </c>
      <c r="K53" s="402">
        <f t="shared" si="32"/>
        <v>-14</v>
      </c>
      <c r="L53" s="403">
        <f t="shared" ref="L53" si="33">(H53*N53)*0.07%</f>
        <v>613.62000000000012</v>
      </c>
      <c r="M53" s="404">
        <f t="shared" ref="M53" si="34">(K53*N53)-L53</f>
        <v>-13213.62</v>
      </c>
      <c r="N53" s="402">
        <v>900</v>
      </c>
      <c r="O53" s="405" t="s">
        <v>929</v>
      </c>
      <c r="P53" s="406">
        <v>44656</v>
      </c>
      <c r="Q53" s="249"/>
      <c r="R53" s="253" t="s">
        <v>589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314"/>
      <c r="AG53" s="311"/>
      <c r="AH53" s="249"/>
      <c r="AI53" s="249"/>
      <c r="AJ53" s="314"/>
      <c r="AK53" s="314"/>
      <c r="AL53" s="314"/>
    </row>
    <row r="54" spans="1:38" s="247" customFormat="1" ht="13.15" customHeight="1">
      <c r="A54" s="389">
        <v>11</v>
      </c>
      <c r="B54" s="356">
        <v>44655</v>
      </c>
      <c r="C54" s="346"/>
      <c r="D54" s="346" t="s">
        <v>880</v>
      </c>
      <c r="E54" s="285" t="s">
        <v>590</v>
      </c>
      <c r="F54" s="285">
        <v>2870</v>
      </c>
      <c r="G54" s="285">
        <v>2820</v>
      </c>
      <c r="H54" s="330">
        <v>2905</v>
      </c>
      <c r="I54" s="330" t="s">
        <v>913</v>
      </c>
      <c r="J54" s="342" t="s">
        <v>919</v>
      </c>
      <c r="K54" s="330">
        <f t="shared" ref="K54" si="35">H54-F54</f>
        <v>35</v>
      </c>
      <c r="L54" s="343">
        <f t="shared" ref="L54" si="36">(H54*N54)*0.07%</f>
        <v>508.37500000000006</v>
      </c>
      <c r="M54" s="344">
        <f t="shared" ref="M54" si="37">(K54*N54)-L54</f>
        <v>8241.625</v>
      </c>
      <c r="N54" s="330">
        <v>250</v>
      </c>
      <c r="O54" s="345" t="s">
        <v>588</v>
      </c>
      <c r="P54" s="356">
        <v>44656</v>
      </c>
      <c r="Q54" s="249"/>
      <c r="R54" s="253" t="s">
        <v>954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314"/>
      <c r="AG54" s="311"/>
      <c r="AH54" s="249"/>
      <c r="AI54" s="249"/>
      <c r="AJ54" s="314"/>
      <c r="AK54" s="314"/>
      <c r="AL54" s="314"/>
    </row>
    <row r="55" spans="1:38" s="247" customFormat="1" ht="13.15" customHeight="1">
      <c r="A55" s="389">
        <v>12</v>
      </c>
      <c r="B55" s="356">
        <v>44656</v>
      </c>
      <c r="C55" s="346"/>
      <c r="D55" s="346" t="s">
        <v>918</v>
      </c>
      <c r="E55" s="285" t="s">
        <v>590</v>
      </c>
      <c r="F55" s="285">
        <v>583</v>
      </c>
      <c r="G55" s="285">
        <v>570</v>
      </c>
      <c r="H55" s="330">
        <v>586.5</v>
      </c>
      <c r="I55" s="330">
        <v>600</v>
      </c>
      <c r="J55" s="342" t="s">
        <v>970</v>
      </c>
      <c r="K55" s="330">
        <f t="shared" ref="K55" si="38">H55-F55</f>
        <v>3.5</v>
      </c>
      <c r="L55" s="343">
        <f t="shared" ref="L55:L57" si="39">(H55*N55)*0.07%</f>
        <v>441.34125000000006</v>
      </c>
      <c r="M55" s="344">
        <f t="shared" ref="M55:M57" si="40">(K55*N55)-L55</f>
        <v>3321.1587500000001</v>
      </c>
      <c r="N55" s="330">
        <v>1075</v>
      </c>
      <c r="O55" s="345" t="s">
        <v>588</v>
      </c>
      <c r="P55" s="356">
        <v>44656</v>
      </c>
      <c r="Q55" s="249"/>
      <c r="R55" s="253" t="s">
        <v>589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314"/>
      <c r="AG55" s="311"/>
      <c r="AH55" s="249"/>
      <c r="AI55" s="249"/>
      <c r="AJ55" s="314"/>
      <c r="AK55" s="314"/>
      <c r="AL55" s="314"/>
    </row>
    <row r="56" spans="1:38" s="247" customFormat="1" ht="13.15" customHeight="1">
      <c r="A56" s="389">
        <v>13</v>
      </c>
      <c r="B56" s="356">
        <v>44656</v>
      </c>
      <c r="C56" s="346"/>
      <c r="D56" s="346" t="s">
        <v>881</v>
      </c>
      <c r="E56" s="285" t="s">
        <v>902</v>
      </c>
      <c r="F56" s="285">
        <v>18130</v>
      </c>
      <c r="G56" s="285">
        <v>18310</v>
      </c>
      <c r="H56" s="330">
        <v>18045</v>
      </c>
      <c r="I56" s="330" t="s">
        <v>903</v>
      </c>
      <c r="J56" s="342" t="s">
        <v>920</v>
      </c>
      <c r="K56" s="330">
        <f>F56-H56</f>
        <v>85</v>
      </c>
      <c r="L56" s="343">
        <f t="shared" si="39"/>
        <v>631.57500000000005</v>
      </c>
      <c r="M56" s="344">
        <f t="shared" si="40"/>
        <v>3618.4250000000002</v>
      </c>
      <c r="N56" s="330">
        <v>50</v>
      </c>
      <c r="O56" s="345" t="s">
        <v>588</v>
      </c>
      <c r="P56" s="356">
        <v>44656</v>
      </c>
      <c r="Q56" s="249"/>
      <c r="R56" s="253" t="s">
        <v>589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314"/>
      <c r="AG56" s="311"/>
      <c r="AH56" s="249"/>
      <c r="AI56" s="249"/>
      <c r="AJ56" s="314"/>
      <c r="AK56" s="314"/>
      <c r="AL56" s="314"/>
    </row>
    <row r="57" spans="1:38" s="247" customFormat="1" ht="13.15" customHeight="1">
      <c r="A57" s="389">
        <v>14</v>
      </c>
      <c r="B57" s="356">
        <v>44656</v>
      </c>
      <c r="C57" s="346"/>
      <c r="D57" s="346" t="s">
        <v>907</v>
      </c>
      <c r="E57" s="285" t="s">
        <v>590</v>
      </c>
      <c r="F57" s="285">
        <v>736</v>
      </c>
      <c r="G57" s="285">
        <v>725</v>
      </c>
      <c r="H57" s="330">
        <v>744</v>
      </c>
      <c r="I57" s="330" t="s">
        <v>908</v>
      </c>
      <c r="J57" s="342" t="s">
        <v>863</v>
      </c>
      <c r="K57" s="330">
        <f t="shared" ref="K57" si="41">H57-F57</f>
        <v>8</v>
      </c>
      <c r="L57" s="343">
        <f t="shared" si="39"/>
        <v>703.08000000000015</v>
      </c>
      <c r="M57" s="344">
        <f t="shared" si="40"/>
        <v>10096.92</v>
      </c>
      <c r="N57" s="330">
        <v>1350</v>
      </c>
      <c r="O57" s="345" t="s">
        <v>588</v>
      </c>
      <c r="P57" s="356">
        <v>44656</v>
      </c>
      <c r="Q57" s="249"/>
      <c r="R57" s="253" t="s">
        <v>954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314"/>
      <c r="AG57" s="311"/>
      <c r="AH57" s="249"/>
      <c r="AI57" s="249"/>
      <c r="AJ57" s="314"/>
      <c r="AK57" s="314"/>
      <c r="AL57" s="314"/>
    </row>
    <row r="58" spans="1:38" s="247" customFormat="1" ht="13.15" customHeight="1">
      <c r="A58" s="389">
        <v>15</v>
      </c>
      <c r="B58" s="356">
        <v>44657</v>
      </c>
      <c r="C58" s="346"/>
      <c r="D58" s="346" t="s">
        <v>887</v>
      </c>
      <c r="E58" s="285" t="s">
        <v>590</v>
      </c>
      <c r="F58" s="285">
        <v>2463</v>
      </c>
      <c r="G58" s="285">
        <v>2410</v>
      </c>
      <c r="H58" s="330">
        <v>2497.5</v>
      </c>
      <c r="I58" s="330" t="s">
        <v>939</v>
      </c>
      <c r="J58" s="342" t="s">
        <v>969</v>
      </c>
      <c r="K58" s="330">
        <f t="shared" ref="K58" si="42">H58-F58</f>
        <v>34.5</v>
      </c>
      <c r="L58" s="343">
        <f t="shared" ref="L58" si="43">(H58*N58)*0.07%</f>
        <v>480.76875000000007</v>
      </c>
      <c r="M58" s="344">
        <f t="shared" ref="M58" si="44">(K58*N58)-L58</f>
        <v>9006.7312500000007</v>
      </c>
      <c r="N58" s="330">
        <v>275</v>
      </c>
      <c r="O58" s="345" t="s">
        <v>588</v>
      </c>
      <c r="P58" s="356">
        <v>44657</v>
      </c>
      <c r="Q58" s="249"/>
      <c r="R58" s="253" t="s">
        <v>954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314"/>
      <c r="AG58" s="311"/>
      <c r="AH58" s="249"/>
      <c r="AI58" s="249"/>
      <c r="AJ58" s="314"/>
      <c r="AK58" s="314"/>
      <c r="AL58" s="314"/>
    </row>
    <row r="59" spans="1:38" s="247" customFormat="1" ht="13.15" customHeight="1">
      <c r="A59" s="389">
        <v>16</v>
      </c>
      <c r="B59" s="356">
        <v>44657</v>
      </c>
      <c r="C59" s="346"/>
      <c r="D59" s="346" t="s">
        <v>880</v>
      </c>
      <c r="E59" s="285" t="s">
        <v>590</v>
      </c>
      <c r="F59" s="285">
        <v>2880</v>
      </c>
      <c r="G59" s="285">
        <v>2830</v>
      </c>
      <c r="H59" s="330">
        <v>2920</v>
      </c>
      <c r="I59" s="330" t="s">
        <v>913</v>
      </c>
      <c r="J59" s="342" t="s">
        <v>632</v>
      </c>
      <c r="K59" s="330">
        <f t="shared" ref="K59:K60" si="45">H59-F59</f>
        <v>40</v>
      </c>
      <c r="L59" s="343">
        <f t="shared" ref="L59:L60" si="46">(H59*N59)*0.07%</f>
        <v>511.00000000000006</v>
      </c>
      <c r="M59" s="344">
        <f t="shared" ref="M59" si="47">(K59*N59)-L59</f>
        <v>9489</v>
      </c>
      <c r="N59" s="330">
        <v>250</v>
      </c>
      <c r="O59" s="345" t="s">
        <v>588</v>
      </c>
      <c r="P59" s="356">
        <v>44658</v>
      </c>
      <c r="Q59" s="249"/>
      <c r="R59" s="253" t="s">
        <v>589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314"/>
      <c r="AG59" s="311"/>
      <c r="AH59" s="249"/>
      <c r="AI59" s="249"/>
      <c r="AJ59" s="314"/>
      <c r="AK59" s="314"/>
      <c r="AL59" s="314"/>
    </row>
    <row r="60" spans="1:38" s="247" customFormat="1" ht="13.15" customHeight="1">
      <c r="A60" s="389">
        <v>17</v>
      </c>
      <c r="B60" s="356">
        <v>44657</v>
      </c>
      <c r="C60" s="346"/>
      <c r="D60" s="346" t="s">
        <v>887</v>
      </c>
      <c r="E60" s="285" t="s">
        <v>590</v>
      </c>
      <c r="F60" s="285">
        <v>2462</v>
      </c>
      <c r="G60" s="285">
        <v>2410</v>
      </c>
      <c r="H60" s="330">
        <v>2525</v>
      </c>
      <c r="I60" s="330" t="s">
        <v>939</v>
      </c>
      <c r="J60" s="342" t="s">
        <v>972</v>
      </c>
      <c r="K60" s="330">
        <f t="shared" si="45"/>
        <v>63</v>
      </c>
      <c r="L60" s="343">
        <f t="shared" si="46"/>
        <v>486.06250000000006</v>
      </c>
      <c r="M60" s="344">
        <f>(K60*N60)-L60</f>
        <v>16838.9375</v>
      </c>
      <c r="N60" s="330">
        <v>275</v>
      </c>
      <c r="O60" s="345" t="s">
        <v>588</v>
      </c>
      <c r="P60" s="356">
        <v>44658</v>
      </c>
      <c r="Q60" s="249"/>
      <c r="R60" s="253" t="s">
        <v>954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314"/>
      <c r="AG60" s="311"/>
      <c r="AH60" s="249"/>
      <c r="AI60" s="249"/>
      <c r="AJ60" s="314"/>
      <c r="AK60" s="314"/>
      <c r="AL60" s="314"/>
    </row>
    <row r="61" spans="1:38" s="247" customFormat="1" ht="13.15" customHeight="1">
      <c r="A61" s="379">
        <v>18</v>
      </c>
      <c r="B61" s="248">
        <v>44657</v>
      </c>
      <c r="C61" s="332"/>
      <c r="D61" s="332" t="s">
        <v>950</v>
      </c>
      <c r="E61" s="251" t="s">
        <v>590</v>
      </c>
      <c r="F61" s="251" t="s">
        <v>951</v>
      </c>
      <c r="G61" s="251">
        <v>1790</v>
      </c>
      <c r="H61" s="252"/>
      <c r="I61" s="252" t="s">
        <v>952</v>
      </c>
      <c r="J61" s="302" t="s">
        <v>591</v>
      </c>
      <c r="K61" s="252"/>
      <c r="L61" s="283"/>
      <c r="M61" s="284"/>
      <c r="N61" s="252"/>
      <c r="O61" s="348"/>
      <c r="P61" s="248"/>
      <c r="Q61" s="249"/>
      <c r="R61" s="253" t="s">
        <v>589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314"/>
      <c r="AG61" s="311"/>
      <c r="AH61" s="249"/>
      <c r="AI61" s="249"/>
      <c r="AJ61" s="314"/>
      <c r="AK61" s="314"/>
      <c r="AL61" s="314"/>
    </row>
    <row r="62" spans="1:38" s="247" customFormat="1" ht="13.15" customHeight="1">
      <c r="A62" s="379">
        <v>19</v>
      </c>
      <c r="B62" s="248">
        <v>44657</v>
      </c>
      <c r="C62" s="332"/>
      <c r="D62" s="332" t="s">
        <v>918</v>
      </c>
      <c r="E62" s="251" t="s">
        <v>590</v>
      </c>
      <c r="F62" s="251" t="s">
        <v>953</v>
      </c>
      <c r="G62" s="251">
        <v>570</v>
      </c>
      <c r="H62" s="252"/>
      <c r="I62" s="252">
        <v>600</v>
      </c>
      <c r="J62" s="302" t="s">
        <v>591</v>
      </c>
      <c r="K62" s="252"/>
      <c r="L62" s="283"/>
      <c r="M62" s="284"/>
      <c r="N62" s="252"/>
      <c r="O62" s="348"/>
      <c r="P62" s="248"/>
      <c r="Q62" s="249"/>
      <c r="R62" s="253" t="s">
        <v>589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314"/>
      <c r="AG62" s="311"/>
      <c r="AH62" s="249"/>
      <c r="AI62" s="249"/>
      <c r="AJ62" s="314"/>
      <c r="AK62" s="314"/>
      <c r="AL62" s="314"/>
    </row>
    <row r="63" spans="1:38" s="247" customFormat="1" ht="13.15" customHeight="1">
      <c r="A63" s="389">
        <v>20</v>
      </c>
      <c r="B63" s="356">
        <v>44658</v>
      </c>
      <c r="C63" s="346"/>
      <c r="D63" s="346" t="s">
        <v>907</v>
      </c>
      <c r="E63" s="285" t="s">
        <v>590</v>
      </c>
      <c r="F63" s="285">
        <v>731.5</v>
      </c>
      <c r="G63" s="285">
        <v>722</v>
      </c>
      <c r="H63" s="330">
        <v>739.5</v>
      </c>
      <c r="I63" s="330" t="s">
        <v>978</v>
      </c>
      <c r="J63" s="342" t="s">
        <v>863</v>
      </c>
      <c r="K63" s="330">
        <f t="shared" ref="K63:K64" si="48">H63-F63</f>
        <v>8</v>
      </c>
      <c r="L63" s="343">
        <f t="shared" ref="L63:L64" si="49">(H63*N63)*0.07%</f>
        <v>698.8275000000001</v>
      </c>
      <c r="M63" s="344">
        <f t="shared" ref="M63:M64" si="50">(K63*N63)-L63</f>
        <v>10101.172500000001</v>
      </c>
      <c r="N63" s="330">
        <v>1350</v>
      </c>
      <c r="O63" s="345" t="s">
        <v>588</v>
      </c>
      <c r="P63" s="356">
        <v>44659</v>
      </c>
      <c r="Q63" s="249"/>
      <c r="R63" s="253" t="s">
        <v>954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314"/>
      <c r="AG63" s="311"/>
      <c r="AH63" s="249"/>
      <c r="AI63" s="249"/>
      <c r="AJ63" s="314"/>
      <c r="AK63" s="314"/>
      <c r="AL63" s="314"/>
    </row>
    <row r="64" spans="1:38" s="247" customFormat="1" ht="13.15" customHeight="1">
      <c r="A64" s="389">
        <v>21</v>
      </c>
      <c r="B64" s="356">
        <v>44658</v>
      </c>
      <c r="C64" s="346"/>
      <c r="D64" s="346" t="s">
        <v>880</v>
      </c>
      <c r="E64" s="285" t="s">
        <v>590</v>
      </c>
      <c r="F64" s="285">
        <v>2870</v>
      </c>
      <c r="G64" s="285">
        <v>2820</v>
      </c>
      <c r="H64" s="330">
        <v>2910</v>
      </c>
      <c r="I64" s="330" t="s">
        <v>913</v>
      </c>
      <c r="J64" s="342" t="s">
        <v>632</v>
      </c>
      <c r="K64" s="330">
        <f t="shared" si="48"/>
        <v>40</v>
      </c>
      <c r="L64" s="343">
        <f t="shared" si="49"/>
        <v>509.25000000000006</v>
      </c>
      <c r="M64" s="344">
        <f t="shared" si="50"/>
        <v>9490.75</v>
      </c>
      <c r="N64" s="330">
        <v>250</v>
      </c>
      <c r="O64" s="345" t="s">
        <v>588</v>
      </c>
      <c r="P64" s="356">
        <v>44659</v>
      </c>
      <c r="Q64" s="249"/>
      <c r="R64" s="253" t="s">
        <v>954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314"/>
      <c r="AG64" s="311"/>
      <c r="AH64" s="249"/>
      <c r="AI64" s="249"/>
      <c r="AJ64" s="314"/>
      <c r="AK64" s="314"/>
      <c r="AL64" s="314"/>
    </row>
    <row r="65" spans="1:38" s="247" customFormat="1" ht="13.15" customHeight="1">
      <c r="A65" s="389">
        <v>22</v>
      </c>
      <c r="B65" s="356">
        <v>44659</v>
      </c>
      <c r="C65" s="346"/>
      <c r="D65" s="346" t="s">
        <v>1018</v>
      </c>
      <c r="E65" s="285" t="s">
        <v>590</v>
      </c>
      <c r="F65" s="285">
        <v>1161</v>
      </c>
      <c r="G65" s="285">
        <v>1142</v>
      </c>
      <c r="H65" s="330">
        <v>1174.5</v>
      </c>
      <c r="I65" s="330" t="s">
        <v>1019</v>
      </c>
      <c r="J65" s="342" t="s">
        <v>938</v>
      </c>
      <c r="K65" s="330">
        <f t="shared" ref="K65" si="51">H65-F65</f>
        <v>13.5</v>
      </c>
      <c r="L65" s="343">
        <f t="shared" ref="L65" si="52">(H65*N65)*0.07%</f>
        <v>575.50500000000011</v>
      </c>
      <c r="M65" s="344">
        <f t="shared" ref="M65" si="53">(K65*N65)-L65</f>
        <v>8874.494999999999</v>
      </c>
      <c r="N65" s="330">
        <v>700</v>
      </c>
      <c r="O65" s="345" t="s">
        <v>588</v>
      </c>
      <c r="P65" s="356">
        <v>44659</v>
      </c>
      <c r="Q65" s="249"/>
      <c r="R65" s="253" t="s">
        <v>954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314"/>
      <c r="AG65" s="311"/>
      <c r="AH65" s="249"/>
      <c r="AI65" s="249"/>
      <c r="AJ65" s="314"/>
      <c r="AK65" s="314"/>
      <c r="AL65" s="314"/>
    </row>
    <row r="66" spans="1:38" s="247" customFormat="1" ht="13.15" customHeight="1">
      <c r="A66" s="379">
        <v>23</v>
      </c>
      <c r="B66" s="248">
        <v>44659</v>
      </c>
      <c r="C66" s="332"/>
      <c r="D66" s="332" t="s">
        <v>1020</v>
      </c>
      <c r="E66" s="251" t="s">
        <v>590</v>
      </c>
      <c r="F66" s="251" t="s">
        <v>1021</v>
      </c>
      <c r="G66" s="251">
        <v>1535</v>
      </c>
      <c r="H66" s="252"/>
      <c r="I66" s="252" t="s">
        <v>1022</v>
      </c>
      <c r="J66" s="302" t="s">
        <v>591</v>
      </c>
      <c r="K66" s="252"/>
      <c r="L66" s="283"/>
      <c r="M66" s="284"/>
      <c r="N66" s="252"/>
      <c r="O66" s="348"/>
      <c r="P66" s="248"/>
      <c r="Q66" s="249"/>
      <c r="R66" s="253" t="s">
        <v>954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314"/>
      <c r="AG66" s="311"/>
      <c r="AH66" s="249"/>
      <c r="AI66" s="249"/>
      <c r="AJ66" s="314"/>
      <c r="AK66" s="314"/>
      <c r="AL66" s="314"/>
    </row>
    <row r="67" spans="1:38" s="247" customFormat="1" ht="13.15" customHeight="1">
      <c r="A67" s="349"/>
      <c r="B67" s="248"/>
      <c r="C67" s="332"/>
      <c r="D67" s="332"/>
      <c r="E67" s="251"/>
      <c r="F67" s="251"/>
      <c r="G67" s="251"/>
      <c r="H67" s="252"/>
      <c r="I67" s="252"/>
      <c r="J67" s="302"/>
      <c r="K67" s="252"/>
      <c r="L67" s="283"/>
      <c r="M67" s="284"/>
      <c r="N67" s="252"/>
      <c r="O67" s="348"/>
      <c r="P67" s="248"/>
      <c r="Q67" s="249"/>
      <c r="R67" s="253"/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314"/>
      <c r="AG67" s="311"/>
      <c r="AH67" s="249"/>
      <c r="AI67" s="249"/>
      <c r="AJ67" s="314"/>
      <c r="AK67" s="314"/>
      <c r="AL67" s="314"/>
    </row>
    <row r="68" spans="1:38" s="247" customFormat="1" ht="13.15" customHeight="1">
      <c r="A68" s="251"/>
      <c r="B68" s="248"/>
      <c r="C68" s="332"/>
      <c r="D68" s="332"/>
      <c r="E68" s="251"/>
      <c r="F68" s="251"/>
      <c r="G68" s="251"/>
      <c r="H68" s="252"/>
      <c r="I68" s="252"/>
      <c r="J68" s="302"/>
      <c r="K68" s="252"/>
      <c r="L68" s="283"/>
      <c r="M68" s="284"/>
      <c r="N68" s="252"/>
      <c r="O68" s="292"/>
      <c r="P68" s="293"/>
      <c r="Q68" s="249"/>
      <c r="R68" s="253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314"/>
      <c r="AG68" s="311"/>
      <c r="AH68" s="249"/>
      <c r="AI68" s="249"/>
      <c r="AJ68" s="314"/>
      <c r="AK68" s="314"/>
      <c r="AL68" s="314"/>
    </row>
    <row r="69" spans="1:38" ht="13.5" customHeight="1">
      <c r="A69" s="107"/>
      <c r="B69" s="108"/>
      <c r="C69" s="142"/>
      <c r="D69" s="150"/>
      <c r="E69" s="151"/>
      <c r="F69" s="107"/>
      <c r="G69" s="107"/>
      <c r="H69" s="107"/>
      <c r="I69" s="143"/>
      <c r="J69" s="143"/>
      <c r="K69" s="143"/>
      <c r="L69" s="143"/>
      <c r="M69" s="143"/>
      <c r="N69" s="143"/>
      <c r="O69" s="143"/>
      <c r="P69" s="143"/>
      <c r="Q69" s="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2.75" customHeight="1">
      <c r="A70" s="152"/>
      <c r="B70" s="108"/>
      <c r="C70" s="109"/>
      <c r="D70" s="153"/>
      <c r="E70" s="112"/>
      <c r="F70" s="112"/>
      <c r="G70" s="112"/>
      <c r="H70" s="112"/>
      <c r="I70" s="112"/>
      <c r="J70" s="6"/>
      <c r="K70" s="112"/>
      <c r="L70" s="112"/>
      <c r="M70" s="6"/>
      <c r="N70" s="1"/>
      <c r="O70" s="109"/>
      <c r="P70" s="41"/>
      <c r="Q70" s="41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41"/>
      <c r="AG70" s="41"/>
      <c r="AH70" s="41"/>
      <c r="AI70" s="41"/>
      <c r="AJ70" s="41"/>
      <c r="AK70" s="41"/>
      <c r="AL70" s="41"/>
    </row>
    <row r="71" spans="1:38" ht="12.75" customHeight="1">
      <c r="A71" s="154" t="s">
        <v>610</v>
      </c>
      <c r="B71" s="154"/>
      <c r="C71" s="154"/>
      <c r="D71" s="154"/>
      <c r="E71" s="155"/>
      <c r="F71" s="112"/>
      <c r="G71" s="112"/>
      <c r="H71" s="112"/>
      <c r="I71" s="112"/>
      <c r="J71" s="1"/>
      <c r="K71" s="6"/>
      <c r="L71" s="6"/>
      <c r="M71" s="6"/>
      <c r="N71" s="1"/>
      <c r="O71" s="1"/>
      <c r="P71" s="41"/>
      <c r="Q71" s="41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41"/>
      <c r="AG71" s="41"/>
      <c r="AH71" s="41"/>
      <c r="AI71" s="41"/>
      <c r="AJ71" s="41"/>
      <c r="AK71" s="41"/>
      <c r="AL71" s="41"/>
    </row>
    <row r="72" spans="1:38" ht="38.25" customHeight="1">
      <c r="A72" s="96" t="s">
        <v>16</v>
      </c>
      <c r="B72" s="96" t="s">
        <v>565</v>
      </c>
      <c r="C72" s="96"/>
      <c r="D72" s="97" t="s">
        <v>576</v>
      </c>
      <c r="E72" s="96" t="s">
        <v>577</v>
      </c>
      <c r="F72" s="96" t="s">
        <v>578</v>
      </c>
      <c r="G72" s="96" t="s">
        <v>598</v>
      </c>
      <c r="H72" s="96" t="s">
        <v>580</v>
      </c>
      <c r="I72" s="96" t="s">
        <v>581</v>
      </c>
      <c r="J72" s="95" t="s">
        <v>582</v>
      </c>
      <c r="K72" s="95" t="s">
        <v>611</v>
      </c>
      <c r="L72" s="98" t="s">
        <v>584</v>
      </c>
      <c r="M72" s="149" t="s">
        <v>607</v>
      </c>
      <c r="N72" s="96" t="s">
        <v>608</v>
      </c>
      <c r="O72" s="96" t="s">
        <v>586</v>
      </c>
      <c r="P72" s="97" t="s">
        <v>587</v>
      </c>
      <c r="Q72" s="41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41"/>
      <c r="AG72" s="41"/>
      <c r="AH72" s="41"/>
      <c r="AI72" s="41"/>
      <c r="AJ72" s="41"/>
      <c r="AK72" s="41"/>
      <c r="AL72" s="41"/>
    </row>
    <row r="73" spans="1:38" s="247" customFormat="1" ht="12.75" customHeight="1">
      <c r="A73" s="395">
        <v>1</v>
      </c>
      <c r="B73" s="396">
        <v>44655</v>
      </c>
      <c r="C73" s="397"/>
      <c r="D73" s="398" t="s">
        <v>899</v>
      </c>
      <c r="E73" s="395" t="s">
        <v>590</v>
      </c>
      <c r="F73" s="395">
        <v>56</v>
      </c>
      <c r="G73" s="395">
        <v>39</v>
      </c>
      <c r="H73" s="399">
        <v>39</v>
      </c>
      <c r="I73" s="400" t="s">
        <v>914</v>
      </c>
      <c r="J73" s="401" t="s">
        <v>930</v>
      </c>
      <c r="K73" s="402">
        <f t="shared" ref="K73" si="54">H73-F73</f>
        <v>-17</v>
      </c>
      <c r="L73" s="403">
        <v>100</v>
      </c>
      <c r="M73" s="404">
        <f t="shared" ref="M73" si="55">(K73*N73)-L73</f>
        <v>-5200</v>
      </c>
      <c r="N73" s="402">
        <v>300</v>
      </c>
      <c r="O73" s="405" t="s">
        <v>588</v>
      </c>
      <c r="P73" s="406">
        <v>44655</v>
      </c>
      <c r="Q73" s="249"/>
      <c r="R73" s="250" t="s">
        <v>954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6"/>
      <c r="AH73" s="246"/>
      <c r="AI73" s="246"/>
      <c r="AJ73" s="246"/>
      <c r="AK73" s="246"/>
      <c r="AL73" s="246"/>
    </row>
    <row r="74" spans="1:38" s="247" customFormat="1" ht="12.75" customHeight="1">
      <c r="A74" s="389">
        <v>2</v>
      </c>
      <c r="B74" s="390">
        <v>44655</v>
      </c>
      <c r="C74" s="391"/>
      <c r="D74" s="392" t="s">
        <v>900</v>
      </c>
      <c r="E74" s="389" t="s">
        <v>590</v>
      </c>
      <c r="F74" s="389">
        <v>82.5</v>
      </c>
      <c r="G74" s="389">
        <v>35</v>
      </c>
      <c r="H74" s="393">
        <v>102.5</v>
      </c>
      <c r="I74" s="394" t="s">
        <v>901</v>
      </c>
      <c r="J74" s="342" t="s">
        <v>909</v>
      </c>
      <c r="K74" s="330">
        <f t="shared" ref="K74:K75" si="56">H74-F74</f>
        <v>20</v>
      </c>
      <c r="L74" s="343">
        <v>100</v>
      </c>
      <c r="M74" s="344">
        <f t="shared" ref="M74:M75" si="57">(K74*N74)-L74</f>
        <v>900</v>
      </c>
      <c r="N74" s="330">
        <v>50</v>
      </c>
      <c r="O74" s="345" t="s">
        <v>588</v>
      </c>
      <c r="P74" s="356">
        <v>44655</v>
      </c>
      <c r="Q74" s="249"/>
      <c r="R74" s="250" t="s">
        <v>589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246"/>
      <c r="AJ74" s="246"/>
      <c r="AK74" s="246"/>
      <c r="AL74" s="246"/>
    </row>
    <row r="75" spans="1:38" s="247" customFormat="1" ht="12.75" customHeight="1">
      <c r="A75" s="395">
        <v>3</v>
      </c>
      <c r="B75" s="396">
        <v>44655</v>
      </c>
      <c r="C75" s="397"/>
      <c r="D75" s="398" t="s">
        <v>900</v>
      </c>
      <c r="E75" s="395" t="s">
        <v>590</v>
      </c>
      <c r="F75" s="395">
        <v>77</v>
      </c>
      <c r="G75" s="395">
        <v>35</v>
      </c>
      <c r="H75" s="399">
        <v>54</v>
      </c>
      <c r="I75" s="400" t="s">
        <v>901</v>
      </c>
      <c r="J75" s="401" t="s">
        <v>910</v>
      </c>
      <c r="K75" s="402">
        <f t="shared" si="56"/>
        <v>-23</v>
      </c>
      <c r="L75" s="403">
        <v>100</v>
      </c>
      <c r="M75" s="404">
        <f t="shared" si="57"/>
        <v>-1250</v>
      </c>
      <c r="N75" s="402">
        <v>50</v>
      </c>
      <c r="O75" s="405" t="s">
        <v>588</v>
      </c>
      <c r="P75" s="406">
        <v>44655</v>
      </c>
      <c r="Q75" s="249"/>
      <c r="R75" s="250" t="s">
        <v>589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  <c r="AG75" s="246"/>
      <c r="AH75" s="246"/>
      <c r="AI75" s="246"/>
      <c r="AJ75" s="246"/>
      <c r="AK75" s="246"/>
      <c r="AL75" s="246"/>
    </row>
    <row r="76" spans="1:38" s="247" customFormat="1" ht="12.75" customHeight="1">
      <c r="A76" s="389">
        <v>4</v>
      </c>
      <c r="B76" s="356">
        <v>44656</v>
      </c>
      <c r="C76" s="391"/>
      <c r="D76" s="392" t="s">
        <v>928</v>
      </c>
      <c r="E76" s="389" t="s">
        <v>590</v>
      </c>
      <c r="F76" s="389">
        <v>290</v>
      </c>
      <c r="G76" s="389">
        <v>170</v>
      </c>
      <c r="H76" s="393">
        <v>375</v>
      </c>
      <c r="I76" s="394" t="s">
        <v>927</v>
      </c>
      <c r="J76" s="342" t="s">
        <v>920</v>
      </c>
      <c r="K76" s="330">
        <f t="shared" ref="K76:K77" si="58">H76-F76</f>
        <v>85</v>
      </c>
      <c r="L76" s="343">
        <v>100</v>
      </c>
      <c r="M76" s="344">
        <f t="shared" ref="M76:M77" si="59">(K76*N76)-L76</f>
        <v>2025</v>
      </c>
      <c r="N76" s="330">
        <v>25</v>
      </c>
      <c r="O76" s="345" t="s">
        <v>588</v>
      </c>
      <c r="P76" s="356">
        <v>44656</v>
      </c>
      <c r="Q76" s="249"/>
      <c r="R76" s="250" t="s">
        <v>589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46"/>
      <c r="AG76" s="246"/>
      <c r="AH76" s="246"/>
      <c r="AI76" s="246"/>
      <c r="AJ76" s="246"/>
      <c r="AK76" s="246"/>
      <c r="AL76" s="246"/>
    </row>
    <row r="77" spans="1:38" s="247" customFormat="1" ht="12.75" customHeight="1">
      <c r="A77" s="389">
        <v>5</v>
      </c>
      <c r="B77" s="356">
        <v>44656</v>
      </c>
      <c r="C77" s="391"/>
      <c r="D77" s="392" t="s">
        <v>922</v>
      </c>
      <c r="E77" s="389" t="s">
        <v>590</v>
      </c>
      <c r="F77" s="389">
        <v>245</v>
      </c>
      <c r="G77" s="389">
        <v>130</v>
      </c>
      <c r="H77" s="389">
        <v>305</v>
      </c>
      <c r="I77" s="393" t="s">
        <v>923</v>
      </c>
      <c r="J77" s="342" t="s">
        <v>797</v>
      </c>
      <c r="K77" s="330">
        <f t="shared" si="58"/>
        <v>60</v>
      </c>
      <c r="L77" s="343">
        <v>100</v>
      </c>
      <c r="M77" s="344">
        <f t="shared" si="59"/>
        <v>1400</v>
      </c>
      <c r="N77" s="330">
        <v>25</v>
      </c>
      <c r="O77" s="345" t="s">
        <v>588</v>
      </c>
      <c r="P77" s="356">
        <v>44656</v>
      </c>
      <c r="Q77" s="249"/>
      <c r="R77" s="250" t="s">
        <v>954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46"/>
      <c r="AG77" s="246"/>
      <c r="AH77" s="246"/>
      <c r="AI77" s="246"/>
      <c r="AJ77" s="246"/>
      <c r="AK77" s="246"/>
      <c r="AL77" s="246"/>
    </row>
    <row r="78" spans="1:38" s="247" customFormat="1" ht="12.75" customHeight="1">
      <c r="A78" s="407">
        <v>6</v>
      </c>
      <c r="B78" s="248">
        <v>44656</v>
      </c>
      <c r="C78" s="408"/>
      <c r="D78" s="409" t="s">
        <v>924</v>
      </c>
      <c r="E78" s="407" t="s">
        <v>590</v>
      </c>
      <c r="F78" s="407" t="s">
        <v>925</v>
      </c>
      <c r="G78" s="407">
        <v>25</v>
      </c>
      <c r="H78" s="410"/>
      <c r="I78" s="411" t="s">
        <v>926</v>
      </c>
      <c r="J78" s="302" t="s">
        <v>591</v>
      </c>
      <c r="K78" s="252"/>
      <c r="L78" s="283"/>
      <c r="M78" s="284"/>
      <c r="N78" s="252"/>
      <c r="O78" s="348"/>
      <c r="P78" s="248"/>
      <c r="Q78" s="249"/>
      <c r="R78" s="250" t="s">
        <v>954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46"/>
      <c r="AG78" s="246"/>
      <c r="AH78" s="246"/>
      <c r="AI78" s="246"/>
      <c r="AJ78" s="246"/>
      <c r="AK78" s="246"/>
      <c r="AL78" s="246"/>
    </row>
    <row r="79" spans="1:38" s="247" customFormat="1" ht="12.75" customHeight="1">
      <c r="A79" s="389">
        <v>7</v>
      </c>
      <c r="B79" s="356">
        <v>44657</v>
      </c>
      <c r="C79" s="391"/>
      <c r="D79" s="392" t="s">
        <v>942</v>
      </c>
      <c r="E79" s="389" t="s">
        <v>590</v>
      </c>
      <c r="F79" s="389">
        <v>94</v>
      </c>
      <c r="G79" s="389">
        <v>45</v>
      </c>
      <c r="H79" s="393">
        <v>114</v>
      </c>
      <c r="I79" s="394" t="s">
        <v>943</v>
      </c>
      <c r="J79" s="342" t="s">
        <v>909</v>
      </c>
      <c r="K79" s="330">
        <f t="shared" ref="K79" si="60">H79-F79</f>
        <v>20</v>
      </c>
      <c r="L79" s="343">
        <v>100</v>
      </c>
      <c r="M79" s="344">
        <f t="shared" ref="M79" si="61">(K79*N79)-L79</f>
        <v>900</v>
      </c>
      <c r="N79" s="330">
        <v>50</v>
      </c>
      <c r="O79" s="345" t="s">
        <v>588</v>
      </c>
      <c r="P79" s="356">
        <v>44657</v>
      </c>
      <c r="Q79" s="249"/>
      <c r="R79" s="250" t="s">
        <v>589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46"/>
      <c r="AG79" s="246"/>
      <c r="AH79" s="246"/>
      <c r="AI79" s="246"/>
      <c r="AJ79" s="246"/>
      <c r="AK79" s="246"/>
      <c r="AL79" s="246"/>
    </row>
    <row r="80" spans="1:38" s="247" customFormat="1" ht="12.75" customHeight="1">
      <c r="A80" s="389">
        <v>8</v>
      </c>
      <c r="B80" s="356">
        <v>44657</v>
      </c>
      <c r="C80" s="391"/>
      <c r="D80" s="392" t="s">
        <v>944</v>
      </c>
      <c r="E80" s="389" t="s">
        <v>590</v>
      </c>
      <c r="F80" s="389">
        <v>155</v>
      </c>
      <c r="G80" s="389">
        <v>45</v>
      </c>
      <c r="H80" s="393">
        <v>225</v>
      </c>
      <c r="I80" s="394" t="s">
        <v>945</v>
      </c>
      <c r="J80" s="342" t="s">
        <v>771</v>
      </c>
      <c r="K80" s="330">
        <f t="shared" ref="K80:K82" si="62">H80-F80</f>
        <v>70</v>
      </c>
      <c r="L80" s="343">
        <v>100</v>
      </c>
      <c r="M80" s="344">
        <f t="shared" ref="M80:M82" si="63">(K80*N80)-L80</f>
        <v>1650</v>
      </c>
      <c r="N80" s="330">
        <v>25</v>
      </c>
      <c r="O80" s="345" t="s">
        <v>588</v>
      </c>
      <c r="P80" s="356">
        <v>44657</v>
      </c>
      <c r="Q80" s="249"/>
      <c r="R80" s="250" t="s">
        <v>954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46"/>
      <c r="AG80" s="246"/>
      <c r="AH80" s="246"/>
      <c r="AI80" s="246"/>
      <c r="AJ80" s="246"/>
      <c r="AK80" s="246"/>
      <c r="AL80" s="246"/>
    </row>
    <row r="81" spans="1:38" s="247" customFormat="1" ht="12.75" customHeight="1">
      <c r="A81" s="395">
        <v>9</v>
      </c>
      <c r="B81" s="406">
        <v>44657</v>
      </c>
      <c r="C81" s="397"/>
      <c r="D81" s="398" t="s">
        <v>942</v>
      </c>
      <c r="E81" s="395" t="s">
        <v>590</v>
      </c>
      <c r="F81" s="395">
        <v>73</v>
      </c>
      <c r="G81" s="395">
        <v>35</v>
      </c>
      <c r="H81" s="399">
        <v>35</v>
      </c>
      <c r="I81" s="400" t="s">
        <v>943</v>
      </c>
      <c r="J81" s="401" t="s">
        <v>983</v>
      </c>
      <c r="K81" s="402">
        <f t="shared" si="62"/>
        <v>-38</v>
      </c>
      <c r="L81" s="403">
        <v>100</v>
      </c>
      <c r="M81" s="404">
        <f t="shared" si="63"/>
        <v>-2000</v>
      </c>
      <c r="N81" s="402">
        <v>50</v>
      </c>
      <c r="O81" s="405" t="s">
        <v>588</v>
      </c>
      <c r="P81" s="406">
        <v>44658</v>
      </c>
      <c r="Q81" s="249"/>
      <c r="R81" s="250" t="s">
        <v>589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46"/>
      <c r="AG81" s="246"/>
      <c r="AH81" s="246"/>
      <c r="AI81" s="246"/>
      <c r="AJ81" s="246"/>
      <c r="AK81" s="246"/>
      <c r="AL81" s="246"/>
    </row>
    <row r="82" spans="1:38" s="247" customFormat="1" ht="12.75" customHeight="1">
      <c r="A82" s="395">
        <v>10</v>
      </c>
      <c r="B82" s="406">
        <v>44657</v>
      </c>
      <c r="C82" s="397"/>
      <c r="D82" s="398" t="s">
        <v>944</v>
      </c>
      <c r="E82" s="395" t="s">
        <v>590</v>
      </c>
      <c r="F82" s="395">
        <v>145</v>
      </c>
      <c r="G82" s="395">
        <v>45</v>
      </c>
      <c r="H82" s="399">
        <v>45</v>
      </c>
      <c r="I82" s="400" t="s">
        <v>945</v>
      </c>
      <c r="J82" s="401" t="s">
        <v>984</v>
      </c>
      <c r="K82" s="402">
        <f t="shared" si="62"/>
        <v>-100</v>
      </c>
      <c r="L82" s="403">
        <v>100</v>
      </c>
      <c r="M82" s="404">
        <f t="shared" si="63"/>
        <v>-2600</v>
      </c>
      <c r="N82" s="402">
        <v>25</v>
      </c>
      <c r="O82" s="405" t="s">
        <v>588</v>
      </c>
      <c r="P82" s="406">
        <v>44658</v>
      </c>
      <c r="Q82" s="249"/>
      <c r="R82" s="250" t="s">
        <v>954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46"/>
      <c r="AG82" s="246"/>
      <c r="AH82" s="246"/>
      <c r="AI82" s="246"/>
      <c r="AJ82" s="246"/>
      <c r="AK82" s="246"/>
      <c r="AL82" s="246"/>
    </row>
    <row r="83" spans="1:38" s="247" customFormat="1" ht="12.75" customHeight="1">
      <c r="A83" s="389">
        <v>11</v>
      </c>
      <c r="B83" s="356">
        <v>44658</v>
      </c>
      <c r="C83" s="391"/>
      <c r="D83" s="392" t="s">
        <v>981</v>
      </c>
      <c r="E83" s="389" t="s">
        <v>590</v>
      </c>
      <c r="F83" s="389">
        <v>62.5</v>
      </c>
      <c r="G83" s="389">
        <v>19</v>
      </c>
      <c r="H83" s="393">
        <v>80</v>
      </c>
      <c r="I83" s="394" t="s">
        <v>982</v>
      </c>
      <c r="J83" s="342" t="s">
        <v>896</v>
      </c>
      <c r="K83" s="330">
        <f t="shared" ref="K83" si="64">H83-F83</f>
        <v>17.5</v>
      </c>
      <c r="L83" s="343">
        <v>100</v>
      </c>
      <c r="M83" s="344">
        <f t="shared" ref="M83" si="65">(K83*N83)-L83</f>
        <v>775</v>
      </c>
      <c r="N83" s="330">
        <v>50</v>
      </c>
      <c r="O83" s="345" t="s">
        <v>588</v>
      </c>
      <c r="P83" s="356">
        <v>44659</v>
      </c>
      <c r="Q83" s="249"/>
      <c r="R83" s="250" t="s">
        <v>589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6"/>
      <c r="AI83" s="246"/>
      <c r="AJ83" s="246"/>
      <c r="AK83" s="246"/>
      <c r="AL83" s="246"/>
    </row>
    <row r="84" spans="1:38" s="301" customFormat="1" ht="12.75" customHeight="1">
      <c r="A84" s="384"/>
      <c r="B84" s="384"/>
      <c r="C84" s="384"/>
      <c r="D84" s="384"/>
      <c r="E84" s="384"/>
      <c r="F84" s="379"/>
      <c r="G84" s="384"/>
      <c r="H84" s="384"/>
      <c r="I84" s="384"/>
      <c r="J84" s="384"/>
      <c r="K84" s="380"/>
      <c r="L84" s="381"/>
      <c r="M84" s="382"/>
      <c r="N84" s="380"/>
      <c r="O84" s="383"/>
      <c r="P84" s="385"/>
      <c r="Q84" s="298"/>
      <c r="R84" s="299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300"/>
      <c r="AG84" s="300"/>
      <c r="AH84" s="300"/>
      <c r="AI84" s="300"/>
      <c r="AJ84" s="300"/>
      <c r="AK84" s="300"/>
      <c r="AL84" s="300"/>
    </row>
    <row r="85" spans="1:38" ht="14.25" customHeight="1">
      <c r="A85" s="151"/>
      <c r="B85" s="156"/>
      <c r="C85" s="156"/>
      <c r="D85" s="157"/>
      <c r="E85" s="151"/>
      <c r="F85" s="158"/>
      <c r="G85" s="151"/>
      <c r="H85" s="151"/>
      <c r="I85" s="151"/>
      <c r="J85" s="156"/>
      <c r="K85" s="159"/>
      <c r="L85" s="151"/>
      <c r="M85" s="151"/>
      <c r="N85" s="151"/>
      <c r="O85" s="160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2.75" customHeight="1">
      <c r="A86" s="94" t="s">
        <v>612</v>
      </c>
      <c r="B86" s="161"/>
      <c r="C86" s="161"/>
      <c r="D86" s="162"/>
      <c r="E86" s="135"/>
      <c r="F86" s="6"/>
      <c r="G86" s="6"/>
      <c r="H86" s="136"/>
      <c r="I86" s="163"/>
      <c r="J86" s="1"/>
      <c r="K86" s="6"/>
      <c r="L86" s="6"/>
      <c r="M86" s="6"/>
      <c r="N86" s="1"/>
      <c r="O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38" ht="38.25" customHeight="1">
      <c r="A87" s="95" t="s">
        <v>16</v>
      </c>
      <c r="B87" s="96" t="s">
        <v>565</v>
      </c>
      <c r="C87" s="96"/>
      <c r="D87" s="97" t="s">
        <v>576</v>
      </c>
      <c r="E87" s="96" t="s">
        <v>577</v>
      </c>
      <c r="F87" s="96" t="s">
        <v>578</v>
      </c>
      <c r="G87" s="96" t="s">
        <v>579</v>
      </c>
      <c r="H87" s="96" t="s">
        <v>580</v>
      </c>
      <c r="I87" s="96" t="s">
        <v>581</v>
      </c>
      <c r="J87" s="95" t="s">
        <v>582</v>
      </c>
      <c r="K87" s="139" t="s">
        <v>599</v>
      </c>
      <c r="L87" s="140" t="s">
        <v>584</v>
      </c>
      <c r="M87" s="98" t="s">
        <v>585</v>
      </c>
      <c r="N87" s="96" t="s">
        <v>586</v>
      </c>
      <c r="O87" s="97" t="s">
        <v>587</v>
      </c>
      <c r="P87" s="96" t="s">
        <v>819</v>
      </c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38" s="247" customFormat="1" ht="14.25" customHeight="1">
      <c r="A88" s="271">
        <v>1</v>
      </c>
      <c r="B88" s="272">
        <v>44488</v>
      </c>
      <c r="C88" s="273"/>
      <c r="D88" s="274" t="s">
        <v>137</v>
      </c>
      <c r="E88" s="275" t="s">
        <v>870</v>
      </c>
      <c r="F88" s="276">
        <v>235.25</v>
      </c>
      <c r="G88" s="276">
        <v>198</v>
      </c>
      <c r="H88" s="275"/>
      <c r="I88" s="277" t="s">
        <v>824</v>
      </c>
      <c r="J88" s="278" t="s">
        <v>591</v>
      </c>
      <c r="K88" s="278"/>
      <c r="L88" s="279"/>
      <c r="M88" s="280"/>
      <c r="N88" s="278"/>
      <c r="O88" s="281"/>
      <c r="P88" s="278"/>
      <c r="Q88" s="246"/>
      <c r="R88" s="1" t="s">
        <v>589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46"/>
      <c r="AG88" s="246"/>
      <c r="AH88" s="246"/>
      <c r="AI88" s="246"/>
      <c r="AJ88" s="246"/>
      <c r="AK88" s="246"/>
      <c r="AL88" s="246"/>
    </row>
    <row r="89" spans="1:38" s="247" customFormat="1" ht="12.75" customHeight="1">
      <c r="A89" s="414">
        <v>2</v>
      </c>
      <c r="B89" s="415">
        <v>44651</v>
      </c>
      <c r="C89" s="416"/>
      <c r="D89" s="417" t="s">
        <v>437</v>
      </c>
      <c r="E89" s="418" t="s">
        <v>590</v>
      </c>
      <c r="F89" s="418">
        <v>379</v>
      </c>
      <c r="G89" s="418">
        <v>348</v>
      </c>
      <c r="H89" s="418">
        <v>406</v>
      </c>
      <c r="I89" s="418" t="s">
        <v>883</v>
      </c>
      <c r="J89" s="371" t="s">
        <v>971</v>
      </c>
      <c r="K89" s="371">
        <f t="shared" ref="K89" si="66">H89-F89</f>
        <v>27</v>
      </c>
      <c r="L89" s="372">
        <f t="shared" ref="L89" si="67">(F89*-0.7)/100</f>
        <v>-2.653</v>
      </c>
      <c r="M89" s="373">
        <f t="shared" ref="M89" si="68">(K89+L89)/F89</f>
        <v>6.4240105540897097E-2</v>
      </c>
      <c r="N89" s="371" t="s">
        <v>588</v>
      </c>
      <c r="O89" s="374">
        <v>44657</v>
      </c>
      <c r="P89" s="371">
        <f>VLOOKUP(D89,'MidCap Intra'!B86:C641,2,0)</f>
        <v>397.85</v>
      </c>
      <c r="Q89" s="246"/>
      <c r="R89" s="246" t="s">
        <v>589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46"/>
      <c r="AG89" s="246"/>
      <c r="AH89" s="246"/>
      <c r="AI89" s="246"/>
      <c r="AJ89" s="246"/>
      <c r="AK89" s="246"/>
      <c r="AL89" s="246"/>
    </row>
    <row r="90" spans="1:38" s="247" customFormat="1" ht="12.75" customHeight="1">
      <c r="A90" s="420">
        <v>3</v>
      </c>
      <c r="B90" s="421">
        <v>44658</v>
      </c>
      <c r="C90" s="422"/>
      <c r="D90" s="274" t="s">
        <v>415</v>
      </c>
      <c r="E90" s="423" t="s">
        <v>590</v>
      </c>
      <c r="F90" s="423" t="s">
        <v>979</v>
      </c>
      <c r="G90" s="423">
        <v>398</v>
      </c>
      <c r="H90" s="423"/>
      <c r="I90" s="423" t="s">
        <v>980</v>
      </c>
      <c r="J90" s="278" t="s">
        <v>591</v>
      </c>
      <c r="K90" s="278"/>
      <c r="L90" s="279"/>
      <c r="M90" s="280"/>
      <c r="N90" s="278"/>
      <c r="O90" s="281"/>
      <c r="P90" s="278"/>
      <c r="Q90" s="246"/>
      <c r="R90" s="246" t="s">
        <v>589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  <c r="AH90" s="246"/>
      <c r="AI90" s="246"/>
      <c r="AJ90" s="246"/>
      <c r="AK90" s="246"/>
      <c r="AL90" s="246"/>
    </row>
    <row r="91" spans="1:38" ht="14.25" customHeight="1">
      <c r="A91" s="164"/>
      <c r="B91" s="141"/>
      <c r="C91" s="165"/>
      <c r="D91" s="100"/>
      <c r="E91" s="166"/>
      <c r="F91" s="166"/>
      <c r="G91" s="166"/>
      <c r="H91" s="166"/>
      <c r="I91" s="166"/>
      <c r="J91" s="166"/>
      <c r="K91" s="167"/>
      <c r="L91" s="168"/>
      <c r="M91" s="166"/>
      <c r="N91" s="169"/>
      <c r="O91" s="170"/>
      <c r="P91" s="170"/>
      <c r="R91" s="6"/>
      <c r="S91" s="41"/>
      <c r="T91" s="1"/>
      <c r="U91" s="1"/>
      <c r="V91" s="1"/>
      <c r="W91" s="1"/>
      <c r="X91" s="1"/>
      <c r="Y91" s="1"/>
      <c r="Z91" s="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</row>
    <row r="92" spans="1:38" ht="12.75" customHeight="1">
      <c r="A92" s="119" t="s">
        <v>592</v>
      </c>
      <c r="B92" s="119"/>
      <c r="C92" s="119"/>
      <c r="D92" s="119"/>
      <c r="E92" s="41"/>
      <c r="F92" s="127" t="s">
        <v>594</v>
      </c>
      <c r="G92" s="56"/>
      <c r="H92" s="56"/>
      <c r="I92" s="56"/>
      <c r="J92" s="6"/>
      <c r="K92" s="145"/>
      <c r="L92" s="146"/>
      <c r="M92" s="6"/>
      <c r="N92" s="109"/>
      <c r="O92" s="171"/>
      <c r="P92" s="1"/>
      <c r="Q92" s="1"/>
      <c r="R92" s="6"/>
      <c r="S92" s="1"/>
      <c r="T92" s="1"/>
      <c r="U92" s="1"/>
      <c r="V92" s="1"/>
      <c r="W92" s="1"/>
      <c r="X92" s="1"/>
      <c r="Y92" s="1"/>
    </row>
    <row r="93" spans="1:38" ht="12.75" customHeight="1">
      <c r="A93" s="126" t="s">
        <v>593</v>
      </c>
      <c r="B93" s="119"/>
      <c r="C93" s="119"/>
      <c r="D93" s="119"/>
      <c r="E93" s="6"/>
      <c r="F93" s="127" t="s">
        <v>596</v>
      </c>
      <c r="G93" s="6"/>
      <c r="H93" s="6" t="s">
        <v>815</v>
      </c>
      <c r="I93" s="6"/>
      <c r="J93" s="1"/>
      <c r="K93" s="6"/>
      <c r="L93" s="6"/>
      <c r="M93" s="6"/>
      <c r="N93" s="1"/>
      <c r="O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26"/>
      <c r="B94" s="119"/>
      <c r="C94" s="119"/>
      <c r="D94" s="119"/>
      <c r="E94" s="6"/>
      <c r="F94" s="127"/>
      <c r="G94" s="6"/>
      <c r="H94" s="6"/>
      <c r="I94" s="6"/>
      <c r="J94" s="1"/>
      <c r="K94" s="6"/>
      <c r="L94" s="6"/>
      <c r="M94" s="6"/>
      <c r="N94" s="1"/>
      <c r="O94" s="1"/>
      <c r="Q94" s="1"/>
      <c r="R94" s="5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"/>
      <c r="B95" s="134" t="s">
        <v>613</v>
      </c>
      <c r="C95" s="134"/>
      <c r="D95" s="134"/>
      <c r="E95" s="134"/>
      <c r="F95" s="135"/>
      <c r="G95" s="6"/>
      <c r="H95" s="6"/>
      <c r="I95" s="136"/>
      <c r="J95" s="137"/>
      <c r="K95" s="138"/>
      <c r="L95" s="137"/>
      <c r="M95" s="6"/>
      <c r="N95" s="1"/>
      <c r="O95" s="1"/>
      <c r="Q95" s="1"/>
      <c r="R95" s="56"/>
      <c r="S95" s="1"/>
      <c r="T95" s="1"/>
      <c r="U95" s="1"/>
      <c r="V95" s="1"/>
      <c r="W95" s="1"/>
      <c r="X95" s="1"/>
      <c r="Y95" s="1"/>
      <c r="Z95" s="1"/>
    </row>
    <row r="96" spans="1:38" ht="38.25" customHeight="1">
      <c r="A96" s="95" t="s">
        <v>16</v>
      </c>
      <c r="B96" s="96" t="s">
        <v>565</v>
      </c>
      <c r="C96" s="96"/>
      <c r="D96" s="97" t="s">
        <v>576</v>
      </c>
      <c r="E96" s="96" t="s">
        <v>577</v>
      </c>
      <c r="F96" s="96" t="s">
        <v>578</v>
      </c>
      <c r="G96" s="96" t="s">
        <v>598</v>
      </c>
      <c r="H96" s="96" t="s">
        <v>580</v>
      </c>
      <c r="I96" s="96" t="s">
        <v>581</v>
      </c>
      <c r="J96" s="172" t="s">
        <v>582</v>
      </c>
      <c r="K96" s="139" t="s">
        <v>599</v>
      </c>
      <c r="L96" s="149" t="s">
        <v>607</v>
      </c>
      <c r="M96" s="96" t="s">
        <v>608</v>
      </c>
      <c r="N96" s="140" t="s">
        <v>584</v>
      </c>
      <c r="O96" s="98" t="s">
        <v>585</v>
      </c>
      <c r="P96" s="96" t="s">
        <v>586</v>
      </c>
      <c r="Q96" s="97" t="s">
        <v>587</v>
      </c>
      <c r="R96" s="56"/>
      <c r="S96" s="1"/>
      <c r="T96" s="1"/>
      <c r="U96" s="1"/>
      <c r="V96" s="1"/>
      <c r="W96" s="1"/>
      <c r="X96" s="1"/>
      <c r="Y96" s="1"/>
      <c r="Z96" s="1"/>
    </row>
    <row r="97" spans="1:38" ht="14.25" customHeight="1">
      <c r="A97" s="101"/>
      <c r="B97" s="102"/>
      <c r="C97" s="173"/>
      <c r="D97" s="103"/>
      <c r="E97" s="104"/>
      <c r="F97" s="174"/>
      <c r="G97" s="101"/>
      <c r="H97" s="104"/>
      <c r="I97" s="105"/>
      <c r="J97" s="175"/>
      <c r="K97" s="175"/>
      <c r="L97" s="176"/>
      <c r="M97" s="99"/>
      <c r="N97" s="176"/>
      <c r="O97" s="177"/>
      <c r="P97" s="178"/>
      <c r="Q97" s="179"/>
      <c r="R97" s="144"/>
      <c r="S97" s="113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38" ht="14.25" customHeight="1">
      <c r="A98" s="101"/>
      <c r="B98" s="102"/>
      <c r="C98" s="173"/>
      <c r="D98" s="103"/>
      <c r="E98" s="104"/>
      <c r="F98" s="174"/>
      <c r="G98" s="101"/>
      <c r="H98" s="104"/>
      <c r="I98" s="105"/>
      <c r="J98" s="175"/>
      <c r="K98" s="175"/>
      <c r="L98" s="176"/>
      <c r="M98" s="99"/>
      <c r="N98" s="176"/>
      <c r="O98" s="177"/>
      <c r="P98" s="178"/>
      <c r="Q98" s="179"/>
      <c r="R98" s="144"/>
      <c r="S98" s="113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38" ht="14.25" customHeight="1">
      <c r="A99" s="101"/>
      <c r="B99" s="102"/>
      <c r="C99" s="173"/>
      <c r="D99" s="103"/>
      <c r="E99" s="104"/>
      <c r="F99" s="174"/>
      <c r="G99" s="101"/>
      <c r="H99" s="104"/>
      <c r="I99" s="105"/>
      <c r="J99" s="175"/>
      <c r="K99" s="175"/>
      <c r="L99" s="176"/>
      <c r="M99" s="99"/>
      <c r="N99" s="176"/>
      <c r="O99" s="177"/>
      <c r="P99" s="178"/>
      <c r="Q99" s="179"/>
      <c r="R99" s="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4.25" customHeight="1">
      <c r="A100" s="101"/>
      <c r="B100" s="102"/>
      <c r="C100" s="173"/>
      <c r="D100" s="103"/>
      <c r="E100" s="104"/>
      <c r="F100" s="175"/>
      <c r="G100" s="101"/>
      <c r="H100" s="104"/>
      <c r="I100" s="105"/>
      <c r="J100" s="175"/>
      <c r="K100" s="175"/>
      <c r="L100" s="176"/>
      <c r="M100" s="99"/>
      <c r="N100" s="176"/>
      <c r="O100" s="177"/>
      <c r="P100" s="178"/>
      <c r="Q100" s="179"/>
      <c r="R100" s="6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4.25" customHeight="1">
      <c r="A101" s="101"/>
      <c r="B101" s="102"/>
      <c r="C101" s="173"/>
      <c r="D101" s="103"/>
      <c r="E101" s="104"/>
      <c r="F101" s="175"/>
      <c r="G101" s="101"/>
      <c r="H101" s="104"/>
      <c r="I101" s="105"/>
      <c r="J101" s="175"/>
      <c r="K101" s="175"/>
      <c r="L101" s="176"/>
      <c r="M101" s="99"/>
      <c r="N101" s="176"/>
      <c r="O101" s="177"/>
      <c r="P101" s="178"/>
      <c r="Q101" s="179"/>
      <c r="R101" s="6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4.25" customHeight="1">
      <c r="A102" s="101"/>
      <c r="B102" s="102"/>
      <c r="C102" s="173"/>
      <c r="D102" s="103"/>
      <c r="E102" s="104"/>
      <c r="F102" s="174"/>
      <c r="G102" s="101"/>
      <c r="H102" s="104"/>
      <c r="I102" s="105"/>
      <c r="J102" s="175"/>
      <c r="K102" s="175"/>
      <c r="L102" s="176"/>
      <c r="M102" s="99"/>
      <c r="N102" s="176"/>
      <c r="O102" s="177"/>
      <c r="P102" s="178"/>
      <c r="Q102" s="179"/>
      <c r="R102" s="6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4.25" customHeight="1">
      <c r="A103" s="101"/>
      <c r="B103" s="102"/>
      <c r="C103" s="173"/>
      <c r="D103" s="103"/>
      <c r="E103" s="104"/>
      <c r="F103" s="174"/>
      <c r="G103" s="101"/>
      <c r="H103" s="104"/>
      <c r="I103" s="105"/>
      <c r="J103" s="175"/>
      <c r="K103" s="175"/>
      <c r="L103" s="175"/>
      <c r="M103" s="175"/>
      <c r="N103" s="176"/>
      <c r="O103" s="180"/>
      <c r="P103" s="178"/>
      <c r="Q103" s="179"/>
      <c r="R103" s="6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4.25" customHeight="1">
      <c r="A104" s="101"/>
      <c r="B104" s="102"/>
      <c r="C104" s="173"/>
      <c r="D104" s="103"/>
      <c r="E104" s="104"/>
      <c r="F104" s="175"/>
      <c r="G104" s="101"/>
      <c r="H104" s="104"/>
      <c r="I104" s="105"/>
      <c r="J104" s="175"/>
      <c r="K104" s="175"/>
      <c r="L104" s="176"/>
      <c r="M104" s="99"/>
      <c r="N104" s="176"/>
      <c r="O104" s="177"/>
      <c r="P104" s="178"/>
      <c r="Q104" s="179"/>
      <c r="R104" s="144"/>
      <c r="S104" s="113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4.25" customHeight="1">
      <c r="A105" s="101"/>
      <c r="B105" s="102"/>
      <c r="C105" s="173"/>
      <c r="D105" s="103"/>
      <c r="E105" s="104"/>
      <c r="F105" s="174"/>
      <c r="G105" s="101"/>
      <c r="H105" s="104"/>
      <c r="I105" s="105"/>
      <c r="J105" s="181"/>
      <c r="K105" s="181"/>
      <c r="L105" s="181"/>
      <c r="M105" s="181"/>
      <c r="N105" s="182"/>
      <c r="O105" s="177"/>
      <c r="P105" s="106"/>
      <c r="Q105" s="179"/>
      <c r="R105" s="144"/>
      <c r="S105" s="113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2.75" customHeight="1">
      <c r="A106" s="126"/>
      <c r="B106" s="119"/>
      <c r="C106" s="119"/>
      <c r="D106" s="119"/>
      <c r="E106" s="6"/>
      <c r="F106" s="127"/>
      <c r="G106" s="6"/>
      <c r="H106" s="6"/>
      <c r="I106" s="6"/>
      <c r="J106" s="1"/>
      <c r="K106" s="6"/>
      <c r="L106" s="6"/>
      <c r="M106" s="6"/>
      <c r="N106" s="1"/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26"/>
      <c r="B107" s="119"/>
      <c r="C107" s="119"/>
      <c r="D107" s="119"/>
      <c r="E107" s="6"/>
      <c r="F107" s="127"/>
      <c r="G107" s="56"/>
      <c r="H107" s="41"/>
      <c r="I107" s="56"/>
      <c r="J107" s="6"/>
      <c r="K107" s="145"/>
      <c r="L107" s="146"/>
      <c r="M107" s="6"/>
      <c r="N107" s="109"/>
      <c r="O107" s="147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56"/>
      <c r="B108" s="108"/>
      <c r="C108" s="108"/>
      <c r="D108" s="41"/>
      <c r="E108" s="56"/>
      <c r="F108" s="56"/>
      <c r="G108" s="56"/>
      <c r="H108" s="41"/>
      <c r="I108" s="56"/>
      <c r="J108" s="6"/>
      <c r="K108" s="145"/>
      <c r="L108" s="146"/>
      <c r="M108" s="6"/>
      <c r="N108" s="109"/>
      <c r="O108" s="147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41"/>
      <c r="B109" s="183" t="s">
        <v>614</v>
      </c>
      <c r="C109" s="183"/>
      <c r="D109" s="183"/>
      <c r="E109" s="183"/>
      <c r="F109" s="6"/>
      <c r="G109" s="6"/>
      <c r="H109" s="137"/>
      <c r="I109" s="6"/>
      <c r="J109" s="137"/>
      <c r="K109" s="138"/>
      <c r="L109" s="6"/>
      <c r="M109" s="6"/>
      <c r="N109" s="1"/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38.25" customHeight="1">
      <c r="A110" s="95" t="s">
        <v>16</v>
      </c>
      <c r="B110" s="96" t="s">
        <v>565</v>
      </c>
      <c r="C110" s="96"/>
      <c r="D110" s="97" t="s">
        <v>576</v>
      </c>
      <c r="E110" s="96" t="s">
        <v>577</v>
      </c>
      <c r="F110" s="96" t="s">
        <v>578</v>
      </c>
      <c r="G110" s="96" t="s">
        <v>615</v>
      </c>
      <c r="H110" s="96" t="s">
        <v>616</v>
      </c>
      <c r="I110" s="96" t="s">
        <v>581</v>
      </c>
      <c r="J110" s="184" t="s">
        <v>582</v>
      </c>
      <c r="K110" s="96" t="s">
        <v>583</v>
      </c>
      <c r="L110" s="96" t="s">
        <v>617</v>
      </c>
      <c r="M110" s="96" t="s">
        <v>586</v>
      </c>
      <c r="N110" s="97" t="s">
        <v>587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85">
        <v>1</v>
      </c>
      <c r="B111" s="186">
        <v>41579</v>
      </c>
      <c r="C111" s="186"/>
      <c r="D111" s="187" t="s">
        <v>618</v>
      </c>
      <c r="E111" s="188" t="s">
        <v>619</v>
      </c>
      <c r="F111" s="189">
        <v>82</v>
      </c>
      <c r="G111" s="188" t="s">
        <v>620</v>
      </c>
      <c r="H111" s="188">
        <v>100</v>
      </c>
      <c r="I111" s="190">
        <v>100</v>
      </c>
      <c r="J111" s="191" t="s">
        <v>621</v>
      </c>
      <c r="K111" s="192">
        <f t="shared" ref="K111:K163" si="69">H111-F111</f>
        <v>18</v>
      </c>
      <c r="L111" s="193">
        <f t="shared" ref="L111:L163" si="70">K111/F111</f>
        <v>0.21951219512195122</v>
      </c>
      <c r="M111" s="188" t="s">
        <v>588</v>
      </c>
      <c r="N111" s="194">
        <v>42657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85">
        <v>2</v>
      </c>
      <c r="B112" s="186">
        <v>41794</v>
      </c>
      <c r="C112" s="186"/>
      <c r="D112" s="187" t="s">
        <v>622</v>
      </c>
      <c r="E112" s="188" t="s">
        <v>590</v>
      </c>
      <c r="F112" s="189">
        <v>257</v>
      </c>
      <c r="G112" s="188" t="s">
        <v>620</v>
      </c>
      <c r="H112" s="188">
        <v>300</v>
      </c>
      <c r="I112" s="190">
        <v>300</v>
      </c>
      <c r="J112" s="191" t="s">
        <v>621</v>
      </c>
      <c r="K112" s="192">
        <f t="shared" si="69"/>
        <v>43</v>
      </c>
      <c r="L112" s="193">
        <f t="shared" si="70"/>
        <v>0.16731517509727625</v>
      </c>
      <c r="M112" s="188" t="s">
        <v>588</v>
      </c>
      <c r="N112" s="194">
        <v>41822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5">
        <v>3</v>
      </c>
      <c r="B113" s="186">
        <v>41828</v>
      </c>
      <c r="C113" s="186"/>
      <c r="D113" s="187" t="s">
        <v>623</v>
      </c>
      <c r="E113" s="188" t="s">
        <v>590</v>
      </c>
      <c r="F113" s="189">
        <v>393</v>
      </c>
      <c r="G113" s="188" t="s">
        <v>620</v>
      </c>
      <c r="H113" s="188">
        <v>468</v>
      </c>
      <c r="I113" s="190">
        <v>468</v>
      </c>
      <c r="J113" s="191" t="s">
        <v>621</v>
      </c>
      <c r="K113" s="192">
        <f t="shared" si="69"/>
        <v>75</v>
      </c>
      <c r="L113" s="193">
        <f t="shared" si="70"/>
        <v>0.19083969465648856</v>
      </c>
      <c r="M113" s="188" t="s">
        <v>588</v>
      </c>
      <c r="N113" s="194">
        <v>41863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4</v>
      </c>
      <c r="B114" s="186">
        <v>41857</v>
      </c>
      <c r="C114" s="186"/>
      <c r="D114" s="187" t="s">
        <v>624</v>
      </c>
      <c r="E114" s="188" t="s">
        <v>590</v>
      </c>
      <c r="F114" s="189">
        <v>205</v>
      </c>
      <c r="G114" s="188" t="s">
        <v>620</v>
      </c>
      <c r="H114" s="188">
        <v>275</v>
      </c>
      <c r="I114" s="190">
        <v>250</v>
      </c>
      <c r="J114" s="191" t="s">
        <v>621</v>
      </c>
      <c r="K114" s="192">
        <f t="shared" si="69"/>
        <v>70</v>
      </c>
      <c r="L114" s="193">
        <f t="shared" si="70"/>
        <v>0.34146341463414637</v>
      </c>
      <c r="M114" s="188" t="s">
        <v>588</v>
      </c>
      <c r="N114" s="194">
        <v>41962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5</v>
      </c>
      <c r="B115" s="186">
        <v>41886</v>
      </c>
      <c r="C115" s="186"/>
      <c r="D115" s="187" t="s">
        <v>625</v>
      </c>
      <c r="E115" s="188" t="s">
        <v>590</v>
      </c>
      <c r="F115" s="189">
        <v>162</v>
      </c>
      <c r="G115" s="188" t="s">
        <v>620</v>
      </c>
      <c r="H115" s="188">
        <v>190</v>
      </c>
      <c r="I115" s="190">
        <v>190</v>
      </c>
      <c r="J115" s="191" t="s">
        <v>621</v>
      </c>
      <c r="K115" s="192">
        <f t="shared" si="69"/>
        <v>28</v>
      </c>
      <c r="L115" s="193">
        <f t="shared" si="70"/>
        <v>0.1728395061728395</v>
      </c>
      <c r="M115" s="188" t="s">
        <v>588</v>
      </c>
      <c r="N115" s="194">
        <v>42006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6</v>
      </c>
      <c r="B116" s="186">
        <v>41886</v>
      </c>
      <c r="C116" s="186"/>
      <c r="D116" s="187" t="s">
        <v>626</v>
      </c>
      <c r="E116" s="188" t="s">
        <v>590</v>
      </c>
      <c r="F116" s="189">
        <v>75</v>
      </c>
      <c r="G116" s="188" t="s">
        <v>620</v>
      </c>
      <c r="H116" s="188">
        <v>91.5</v>
      </c>
      <c r="I116" s="190" t="s">
        <v>627</v>
      </c>
      <c r="J116" s="191" t="s">
        <v>628</v>
      </c>
      <c r="K116" s="192">
        <f t="shared" si="69"/>
        <v>16.5</v>
      </c>
      <c r="L116" s="193">
        <f t="shared" si="70"/>
        <v>0.22</v>
      </c>
      <c r="M116" s="188" t="s">
        <v>588</v>
      </c>
      <c r="N116" s="194">
        <v>41954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7</v>
      </c>
      <c r="B117" s="186">
        <v>41913</v>
      </c>
      <c r="C117" s="186"/>
      <c r="D117" s="187" t="s">
        <v>629</v>
      </c>
      <c r="E117" s="188" t="s">
        <v>590</v>
      </c>
      <c r="F117" s="189">
        <v>850</v>
      </c>
      <c r="G117" s="188" t="s">
        <v>620</v>
      </c>
      <c r="H117" s="188">
        <v>982.5</v>
      </c>
      <c r="I117" s="190">
        <v>1050</v>
      </c>
      <c r="J117" s="191" t="s">
        <v>630</v>
      </c>
      <c r="K117" s="192">
        <f t="shared" si="69"/>
        <v>132.5</v>
      </c>
      <c r="L117" s="193">
        <f t="shared" si="70"/>
        <v>0.15588235294117647</v>
      </c>
      <c r="M117" s="188" t="s">
        <v>588</v>
      </c>
      <c r="N117" s="194">
        <v>42039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8</v>
      </c>
      <c r="B118" s="186">
        <v>41913</v>
      </c>
      <c r="C118" s="186"/>
      <c r="D118" s="187" t="s">
        <v>631</v>
      </c>
      <c r="E118" s="188" t="s">
        <v>590</v>
      </c>
      <c r="F118" s="189">
        <v>475</v>
      </c>
      <c r="G118" s="188" t="s">
        <v>620</v>
      </c>
      <c r="H118" s="188">
        <v>515</v>
      </c>
      <c r="I118" s="190">
        <v>600</v>
      </c>
      <c r="J118" s="191" t="s">
        <v>632</v>
      </c>
      <c r="K118" s="192">
        <f t="shared" si="69"/>
        <v>40</v>
      </c>
      <c r="L118" s="193">
        <f t="shared" si="70"/>
        <v>8.4210526315789472E-2</v>
      </c>
      <c r="M118" s="188" t="s">
        <v>588</v>
      </c>
      <c r="N118" s="194">
        <v>41939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9</v>
      </c>
      <c r="B119" s="186">
        <v>41913</v>
      </c>
      <c r="C119" s="186"/>
      <c r="D119" s="187" t="s">
        <v>633</v>
      </c>
      <c r="E119" s="188" t="s">
        <v>590</v>
      </c>
      <c r="F119" s="189">
        <v>86</v>
      </c>
      <c r="G119" s="188" t="s">
        <v>620</v>
      </c>
      <c r="H119" s="188">
        <v>99</v>
      </c>
      <c r="I119" s="190">
        <v>140</v>
      </c>
      <c r="J119" s="191" t="s">
        <v>634</v>
      </c>
      <c r="K119" s="192">
        <f t="shared" si="69"/>
        <v>13</v>
      </c>
      <c r="L119" s="193">
        <f t="shared" si="70"/>
        <v>0.15116279069767441</v>
      </c>
      <c r="M119" s="188" t="s">
        <v>588</v>
      </c>
      <c r="N119" s="194">
        <v>41939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10</v>
      </c>
      <c r="B120" s="186">
        <v>41926</v>
      </c>
      <c r="C120" s="186"/>
      <c r="D120" s="187" t="s">
        <v>635</v>
      </c>
      <c r="E120" s="188" t="s">
        <v>590</v>
      </c>
      <c r="F120" s="189">
        <v>496.6</v>
      </c>
      <c r="G120" s="188" t="s">
        <v>620</v>
      </c>
      <c r="H120" s="188">
        <v>621</v>
      </c>
      <c r="I120" s="190">
        <v>580</v>
      </c>
      <c r="J120" s="191" t="s">
        <v>621</v>
      </c>
      <c r="K120" s="192">
        <f t="shared" si="69"/>
        <v>124.39999999999998</v>
      </c>
      <c r="L120" s="193">
        <f t="shared" si="70"/>
        <v>0.25050342327829234</v>
      </c>
      <c r="M120" s="188" t="s">
        <v>588</v>
      </c>
      <c r="N120" s="194">
        <v>42605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11</v>
      </c>
      <c r="B121" s="186">
        <v>41926</v>
      </c>
      <c r="C121" s="186"/>
      <c r="D121" s="187" t="s">
        <v>636</v>
      </c>
      <c r="E121" s="188" t="s">
        <v>590</v>
      </c>
      <c r="F121" s="189">
        <v>2481.9</v>
      </c>
      <c r="G121" s="188" t="s">
        <v>620</v>
      </c>
      <c r="H121" s="188">
        <v>2840</v>
      </c>
      <c r="I121" s="190">
        <v>2870</v>
      </c>
      <c r="J121" s="191" t="s">
        <v>637</v>
      </c>
      <c r="K121" s="192">
        <f t="shared" si="69"/>
        <v>358.09999999999991</v>
      </c>
      <c r="L121" s="193">
        <f t="shared" si="70"/>
        <v>0.14428462065353154</v>
      </c>
      <c r="M121" s="188" t="s">
        <v>588</v>
      </c>
      <c r="N121" s="194">
        <v>42017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12</v>
      </c>
      <c r="B122" s="186">
        <v>41928</v>
      </c>
      <c r="C122" s="186"/>
      <c r="D122" s="187" t="s">
        <v>638</v>
      </c>
      <c r="E122" s="188" t="s">
        <v>590</v>
      </c>
      <c r="F122" s="189">
        <v>84.5</v>
      </c>
      <c r="G122" s="188" t="s">
        <v>620</v>
      </c>
      <c r="H122" s="188">
        <v>93</v>
      </c>
      <c r="I122" s="190">
        <v>110</v>
      </c>
      <c r="J122" s="191" t="s">
        <v>639</v>
      </c>
      <c r="K122" s="192">
        <f t="shared" si="69"/>
        <v>8.5</v>
      </c>
      <c r="L122" s="193">
        <f t="shared" si="70"/>
        <v>0.10059171597633136</v>
      </c>
      <c r="M122" s="188" t="s">
        <v>588</v>
      </c>
      <c r="N122" s="194">
        <v>41939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13</v>
      </c>
      <c r="B123" s="186">
        <v>41928</v>
      </c>
      <c r="C123" s="186"/>
      <c r="D123" s="187" t="s">
        <v>640</v>
      </c>
      <c r="E123" s="188" t="s">
        <v>590</v>
      </c>
      <c r="F123" s="189">
        <v>401</v>
      </c>
      <c r="G123" s="188" t="s">
        <v>620</v>
      </c>
      <c r="H123" s="188">
        <v>428</v>
      </c>
      <c r="I123" s="190">
        <v>450</v>
      </c>
      <c r="J123" s="191" t="s">
        <v>641</v>
      </c>
      <c r="K123" s="192">
        <f t="shared" si="69"/>
        <v>27</v>
      </c>
      <c r="L123" s="193">
        <f t="shared" si="70"/>
        <v>6.7331670822942641E-2</v>
      </c>
      <c r="M123" s="188" t="s">
        <v>588</v>
      </c>
      <c r="N123" s="194">
        <v>42020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14</v>
      </c>
      <c r="B124" s="186">
        <v>41928</v>
      </c>
      <c r="C124" s="186"/>
      <c r="D124" s="187" t="s">
        <v>642</v>
      </c>
      <c r="E124" s="188" t="s">
        <v>590</v>
      </c>
      <c r="F124" s="189">
        <v>101</v>
      </c>
      <c r="G124" s="188" t="s">
        <v>620</v>
      </c>
      <c r="H124" s="188">
        <v>112</v>
      </c>
      <c r="I124" s="190">
        <v>120</v>
      </c>
      <c r="J124" s="191" t="s">
        <v>643</v>
      </c>
      <c r="K124" s="192">
        <f t="shared" si="69"/>
        <v>11</v>
      </c>
      <c r="L124" s="193">
        <f t="shared" si="70"/>
        <v>0.10891089108910891</v>
      </c>
      <c r="M124" s="188" t="s">
        <v>588</v>
      </c>
      <c r="N124" s="194">
        <v>41939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15</v>
      </c>
      <c r="B125" s="186">
        <v>41954</v>
      </c>
      <c r="C125" s="186"/>
      <c r="D125" s="187" t="s">
        <v>644</v>
      </c>
      <c r="E125" s="188" t="s">
        <v>590</v>
      </c>
      <c r="F125" s="189">
        <v>59</v>
      </c>
      <c r="G125" s="188" t="s">
        <v>620</v>
      </c>
      <c r="H125" s="188">
        <v>76</v>
      </c>
      <c r="I125" s="190">
        <v>76</v>
      </c>
      <c r="J125" s="191" t="s">
        <v>621</v>
      </c>
      <c r="K125" s="192">
        <f t="shared" si="69"/>
        <v>17</v>
      </c>
      <c r="L125" s="193">
        <f t="shared" si="70"/>
        <v>0.28813559322033899</v>
      </c>
      <c r="M125" s="188" t="s">
        <v>588</v>
      </c>
      <c r="N125" s="194">
        <v>43032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16</v>
      </c>
      <c r="B126" s="186">
        <v>41954</v>
      </c>
      <c r="C126" s="186"/>
      <c r="D126" s="187" t="s">
        <v>633</v>
      </c>
      <c r="E126" s="188" t="s">
        <v>590</v>
      </c>
      <c r="F126" s="189">
        <v>99</v>
      </c>
      <c r="G126" s="188" t="s">
        <v>620</v>
      </c>
      <c r="H126" s="188">
        <v>120</v>
      </c>
      <c r="I126" s="190">
        <v>120</v>
      </c>
      <c r="J126" s="191" t="s">
        <v>601</v>
      </c>
      <c r="K126" s="192">
        <f t="shared" si="69"/>
        <v>21</v>
      </c>
      <c r="L126" s="193">
        <f t="shared" si="70"/>
        <v>0.21212121212121213</v>
      </c>
      <c r="M126" s="188" t="s">
        <v>588</v>
      </c>
      <c r="N126" s="194">
        <v>41960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17</v>
      </c>
      <c r="B127" s="186">
        <v>41956</v>
      </c>
      <c r="C127" s="186"/>
      <c r="D127" s="187" t="s">
        <v>645</v>
      </c>
      <c r="E127" s="188" t="s">
        <v>590</v>
      </c>
      <c r="F127" s="189">
        <v>22</v>
      </c>
      <c r="G127" s="188" t="s">
        <v>620</v>
      </c>
      <c r="H127" s="188">
        <v>33.549999999999997</v>
      </c>
      <c r="I127" s="190">
        <v>32</v>
      </c>
      <c r="J127" s="191" t="s">
        <v>646</v>
      </c>
      <c r="K127" s="192">
        <f t="shared" si="69"/>
        <v>11.549999999999997</v>
      </c>
      <c r="L127" s="193">
        <f t="shared" si="70"/>
        <v>0.52499999999999991</v>
      </c>
      <c r="M127" s="188" t="s">
        <v>588</v>
      </c>
      <c r="N127" s="194">
        <v>42188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18</v>
      </c>
      <c r="B128" s="186">
        <v>41976</v>
      </c>
      <c r="C128" s="186"/>
      <c r="D128" s="187" t="s">
        <v>647</v>
      </c>
      <c r="E128" s="188" t="s">
        <v>590</v>
      </c>
      <c r="F128" s="189">
        <v>440</v>
      </c>
      <c r="G128" s="188" t="s">
        <v>620</v>
      </c>
      <c r="H128" s="188">
        <v>520</v>
      </c>
      <c r="I128" s="190">
        <v>520</v>
      </c>
      <c r="J128" s="191" t="s">
        <v>648</v>
      </c>
      <c r="K128" s="192">
        <f t="shared" si="69"/>
        <v>80</v>
      </c>
      <c r="L128" s="193">
        <f t="shared" si="70"/>
        <v>0.18181818181818182</v>
      </c>
      <c r="M128" s="188" t="s">
        <v>588</v>
      </c>
      <c r="N128" s="194">
        <v>42208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19</v>
      </c>
      <c r="B129" s="186">
        <v>41976</v>
      </c>
      <c r="C129" s="186"/>
      <c r="D129" s="187" t="s">
        <v>649</v>
      </c>
      <c r="E129" s="188" t="s">
        <v>590</v>
      </c>
      <c r="F129" s="189">
        <v>360</v>
      </c>
      <c r="G129" s="188" t="s">
        <v>620</v>
      </c>
      <c r="H129" s="188">
        <v>427</v>
      </c>
      <c r="I129" s="190">
        <v>425</v>
      </c>
      <c r="J129" s="191" t="s">
        <v>650</v>
      </c>
      <c r="K129" s="192">
        <f t="shared" si="69"/>
        <v>67</v>
      </c>
      <c r="L129" s="193">
        <f t="shared" si="70"/>
        <v>0.18611111111111112</v>
      </c>
      <c r="M129" s="188" t="s">
        <v>588</v>
      </c>
      <c r="N129" s="194">
        <v>42058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20</v>
      </c>
      <c r="B130" s="186">
        <v>42012</v>
      </c>
      <c r="C130" s="186"/>
      <c r="D130" s="187" t="s">
        <v>651</v>
      </c>
      <c r="E130" s="188" t="s">
        <v>590</v>
      </c>
      <c r="F130" s="189">
        <v>360</v>
      </c>
      <c r="G130" s="188" t="s">
        <v>620</v>
      </c>
      <c r="H130" s="188">
        <v>455</v>
      </c>
      <c r="I130" s="190">
        <v>420</v>
      </c>
      <c r="J130" s="191" t="s">
        <v>652</v>
      </c>
      <c r="K130" s="192">
        <f t="shared" si="69"/>
        <v>95</v>
      </c>
      <c r="L130" s="193">
        <f t="shared" si="70"/>
        <v>0.2638888888888889</v>
      </c>
      <c r="M130" s="188" t="s">
        <v>588</v>
      </c>
      <c r="N130" s="194">
        <v>42024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21</v>
      </c>
      <c r="B131" s="186">
        <v>42012</v>
      </c>
      <c r="C131" s="186"/>
      <c r="D131" s="187" t="s">
        <v>653</v>
      </c>
      <c r="E131" s="188" t="s">
        <v>590</v>
      </c>
      <c r="F131" s="189">
        <v>130</v>
      </c>
      <c r="G131" s="188"/>
      <c r="H131" s="188">
        <v>175.5</v>
      </c>
      <c r="I131" s="190">
        <v>165</v>
      </c>
      <c r="J131" s="191" t="s">
        <v>654</v>
      </c>
      <c r="K131" s="192">
        <f t="shared" si="69"/>
        <v>45.5</v>
      </c>
      <c r="L131" s="193">
        <f t="shared" si="70"/>
        <v>0.35</v>
      </c>
      <c r="M131" s="188" t="s">
        <v>588</v>
      </c>
      <c r="N131" s="194">
        <v>43088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22</v>
      </c>
      <c r="B132" s="186">
        <v>42040</v>
      </c>
      <c r="C132" s="186"/>
      <c r="D132" s="187" t="s">
        <v>381</v>
      </c>
      <c r="E132" s="188" t="s">
        <v>619</v>
      </c>
      <c r="F132" s="189">
        <v>98</v>
      </c>
      <c r="G132" s="188"/>
      <c r="H132" s="188">
        <v>120</v>
      </c>
      <c r="I132" s="190">
        <v>120</v>
      </c>
      <c r="J132" s="191" t="s">
        <v>621</v>
      </c>
      <c r="K132" s="192">
        <f t="shared" si="69"/>
        <v>22</v>
      </c>
      <c r="L132" s="193">
        <f t="shared" si="70"/>
        <v>0.22448979591836735</v>
      </c>
      <c r="M132" s="188" t="s">
        <v>588</v>
      </c>
      <c r="N132" s="194">
        <v>42753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23</v>
      </c>
      <c r="B133" s="186">
        <v>42040</v>
      </c>
      <c r="C133" s="186"/>
      <c r="D133" s="187" t="s">
        <v>655</v>
      </c>
      <c r="E133" s="188" t="s">
        <v>619</v>
      </c>
      <c r="F133" s="189">
        <v>196</v>
      </c>
      <c r="G133" s="188"/>
      <c r="H133" s="188">
        <v>262</v>
      </c>
      <c r="I133" s="190">
        <v>255</v>
      </c>
      <c r="J133" s="191" t="s">
        <v>621</v>
      </c>
      <c r="K133" s="192">
        <f t="shared" si="69"/>
        <v>66</v>
      </c>
      <c r="L133" s="193">
        <f t="shared" si="70"/>
        <v>0.33673469387755101</v>
      </c>
      <c r="M133" s="188" t="s">
        <v>588</v>
      </c>
      <c r="N133" s="194">
        <v>42599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5">
        <v>24</v>
      </c>
      <c r="B134" s="196">
        <v>42067</v>
      </c>
      <c r="C134" s="196"/>
      <c r="D134" s="197" t="s">
        <v>380</v>
      </c>
      <c r="E134" s="198" t="s">
        <v>619</v>
      </c>
      <c r="F134" s="199">
        <v>235</v>
      </c>
      <c r="G134" s="199"/>
      <c r="H134" s="200">
        <v>77</v>
      </c>
      <c r="I134" s="200" t="s">
        <v>656</v>
      </c>
      <c r="J134" s="201" t="s">
        <v>657</v>
      </c>
      <c r="K134" s="202">
        <f t="shared" si="69"/>
        <v>-158</v>
      </c>
      <c r="L134" s="203">
        <f t="shared" si="70"/>
        <v>-0.67234042553191486</v>
      </c>
      <c r="M134" s="199" t="s">
        <v>600</v>
      </c>
      <c r="N134" s="196">
        <v>43522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25</v>
      </c>
      <c r="B135" s="186">
        <v>42067</v>
      </c>
      <c r="C135" s="186"/>
      <c r="D135" s="187" t="s">
        <v>658</v>
      </c>
      <c r="E135" s="188" t="s">
        <v>619</v>
      </c>
      <c r="F135" s="189">
        <v>185</v>
      </c>
      <c r="G135" s="188"/>
      <c r="H135" s="188">
        <v>224</v>
      </c>
      <c r="I135" s="190" t="s">
        <v>659</v>
      </c>
      <c r="J135" s="191" t="s">
        <v>621</v>
      </c>
      <c r="K135" s="192">
        <f t="shared" si="69"/>
        <v>39</v>
      </c>
      <c r="L135" s="193">
        <f t="shared" si="70"/>
        <v>0.21081081081081082</v>
      </c>
      <c r="M135" s="188" t="s">
        <v>588</v>
      </c>
      <c r="N135" s="194">
        <v>42647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5">
        <v>26</v>
      </c>
      <c r="B136" s="196">
        <v>42090</v>
      </c>
      <c r="C136" s="196"/>
      <c r="D136" s="204" t="s">
        <v>660</v>
      </c>
      <c r="E136" s="199" t="s">
        <v>619</v>
      </c>
      <c r="F136" s="199">
        <v>49.5</v>
      </c>
      <c r="G136" s="200"/>
      <c r="H136" s="200">
        <v>15.85</v>
      </c>
      <c r="I136" s="200">
        <v>67</v>
      </c>
      <c r="J136" s="201" t="s">
        <v>661</v>
      </c>
      <c r="K136" s="200">
        <f t="shared" si="69"/>
        <v>-33.65</v>
      </c>
      <c r="L136" s="205">
        <f t="shared" si="70"/>
        <v>-0.67979797979797973</v>
      </c>
      <c r="M136" s="199" t="s">
        <v>600</v>
      </c>
      <c r="N136" s="206">
        <v>43627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27</v>
      </c>
      <c r="B137" s="186">
        <v>42093</v>
      </c>
      <c r="C137" s="186"/>
      <c r="D137" s="187" t="s">
        <v>662</v>
      </c>
      <c r="E137" s="188" t="s">
        <v>619</v>
      </c>
      <c r="F137" s="189">
        <v>183.5</v>
      </c>
      <c r="G137" s="188"/>
      <c r="H137" s="188">
        <v>219</v>
      </c>
      <c r="I137" s="190">
        <v>218</v>
      </c>
      <c r="J137" s="191" t="s">
        <v>663</v>
      </c>
      <c r="K137" s="192">
        <f t="shared" si="69"/>
        <v>35.5</v>
      </c>
      <c r="L137" s="193">
        <f t="shared" si="70"/>
        <v>0.19346049046321526</v>
      </c>
      <c r="M137" s="188" t="s">
        <v>588</v>
      </c>
      <c r="N137" s="194">
        <v>42103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28</v>
      </c>
      <c r="B138" s="186">
        <v>42114</v>
      </c>
      <c r="C138" s="186"/>
      <c r="D138" s="187" t="s">
        <v>664</v>
      </c>
      <c r="E138" s="188" t="s">
        <v>619</v>
      </c>
      <c r="F138" s="189">
        <f>(227+237)/2</f>
        <v>232</v>
      </c>
      <c r="G138" s="188"/>
      <c r="H138" s="188">
        <v>298</v>
      </c>
      <c r="I138" s="190">
        <v>298</v>
      </c>
      <c r="J138" s="191" t="s">
        <v>621</v>
      </c>
      <c r="K138" s="192">
        <f t="shared" si="69"/>
        <v>66</v>
      </c>
      <c r="L138" s="193">
        <f t="shared" si="70"/>
        <v>0.28448275862068967</v>
      </c>
      <c r="M138" s="188" t="s">
        <v>588</v>
      </c>
      <c r="N138" s="194">
        <v>42823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29</v>
      </c>
      <c r="B139" s="186">
        <v>42128</v>
      </c>
      <c r="C139" s="186"/>
      <c r="D139" s="187" t="s">
        <v>665</v>
      </c>
      <c r="E139" s="188" t="s">
        <v>590</v>
      </c>
      <c r="F139" s="189">
        <v>385</v>
      </c>
      <c r="G139" s="188"/>
      <c r="H139" s="188">
        <f>212.5+331</f>
        <v>543.5</v>
      </c>
      <c r="I139" s="190">
        <v>510</v>
      </c>
      <c r="J139" s="191" t="s">
        <v>666</v>
      </c>
      <c r="K139" s="192">
        <f t="shared" si="69"/>
        <v>158.5</v>
      </c>
      <c r="L139" s="193">
        <f t="shared" si="70"/>
        <v>0.41168831168831171</v>
      </c>
      <c r="M139" s="188" t="s">
        <v>588</v>
      </c>
      <c r="N139" s="194">
        <v>42235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30</v>
      </c>
      <c r="B140" s="186">
        <v>42128</v>
      </c>
      <c r="C140" s="186"/>
      <c r="D140" s="187" t="s">
        <v>667</v>
      </c>
      <c r="E140" s="188" t="s">
        <v>590</v>
      </c>
      <c r="F140" s="189">
        <v>115.5</v>
      </c>
      <c r="G140" s="188"/>
      <c r="H140" s="188">
        <v>146</v>
      </c>
      <c r="I140" s="190">
        <v>142</v>
      </c>
      <c r="J140" s="191" t="s">
        <v>668</v>
      </c>
      <c r="K140" s="192">
        <f t="shared" si="69"/>
        <v>30.5</v>
      </c>
      <c r="L140" s="193">
        <f t="shared" si="70"/>
        <v>0.26406926406926406</v>
      </c>
      <c r="M140" s="188" t="s">
        <v>588</v>
      </c>
      <c r="N140" s="194">
        <v>42202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31</v>
      </c>
      <c r="B141" s="186">
        <v>42151</v>
      </c>
      <c r="C141" s="186"/>
      <c r="D141" s="187" t="s">
        <v>669</v>
      </c>
      <c r="E141" s="188" t="s">
        <v>590</v>
      </c>
      <c r="F141" s="189">
        <v>237.5</v>
      </c>
      <c r="G141" s="188"/>
      <c r="H141" s="188">
        <v>279.5</v>
      </c>
      <c r="I141" s="190">
        <v>278</v>
      </c>
      <c r="J141" s="191" t="s">
        <v>621</v>
      </c>
      <c r="K141" s="192">
        <f t="shared" si="69"/>
        <v>42</v>
      </c>
      <c r="L141" s="193">
        <f t="shared" si="70"/>
        <v>0.17684210526315788</v>
      </c>
      <c r="M141" s="188" t="s">
        <v>588</v>
      </c>
      <c r="N141" s="194">
        <v>42222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32</v>
      </c>
      <c r="B142" s="186">
        <v>42174</v>
      </c>
      <c r="C142" s="186"/>
      <c r="D142" s="187" t="s">
        <v>640</v>
      </c>
      <c r="E142" s="188" t="s">
        <v>619</v>
      </c>
      <c r="F142" s="189">
        <v>340</v>
      </c>
      <c r="G142" s="188"/>
      <c r="H142" s="188">
        <v>448</v>
      </c>
      <c r="I142" s="190">
        <v>448</v>
      </c>
      <c r="J142" s="191" t="s">
        <v>621</v>
      </c>
      <c r="K142" s="192">
        <f t="shared" si="69"/>
        <v>108</v>
      </c>
      <c r="L142" s="193">
        <f t="shared" si="70"/>
        <v>0.31764705882352939</v>
      </c>
      <c r="M142" s="188" t="s">
        <v>588</v>
      </c>
      <c r="N142" s="194">
        <v>43018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33</v>
      </c>
      <c r="B143" s="186">
        <v>42191</v>
      </c>
      <c r="C143" s="186"/>
      <c r="D143" s="187" t="s">
        <v>670</v>
      </c>
      <c r="E143" s="188" t="s">
        <v>619</v>
      </c>
      <c r="F143" s="189">
        <v>390</v>
      </c>
      <c r="G143" s="188"/>
      <c r="H143" s="188">
        <v>460</v>
      </c>
      <c r="I143" s="190">
        <v>460</v>
      </c>
      <c r="J143" s="191" t="s">
        <v>621</v>
      </c>
      <c r="K143" s="192">
        <f t="shared" si="69"/>
        <v>70</v>
      </c>
      <c r="L143" s="193">
        <f t="shared" si="70"/>
        <v>0.17948717948717949</v>
      </c>
      <c r="M143" s="188" t="s">
        <v>588</v>
      </c>
      <c r="N143" s="194">
        <v>42478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95">
        <v>34</v>
      </c>
      <c r="B144" s="196">
        <v>42195</v>
      </c>
      <c r="C144" s="196"/>
      <c r="D144" s="197" t="s">
        <v>671</v>
      </c>
      <c r="E144" s="198" t="s">
        <v>619</v>
      </c>
      <c r="F144" s="199">
        <v>122.5</v>
      </c>
      <c r="G144" s="199"/>
      <c r="H144" s="200">
        <v>61</v>
      </c>
      <c r="I144" s="200">
        <v>172</v>
      </c>
      <c r="J144" s="201" t="s">
        <v>672</v>
      </c>
      <c r="K144" s="202">
        <f t="shared" si="69"/>
        <v>-61.5</v>
      </c>
      <c r="L144" s="203">
        <f t="shared" si="70"/>
        <v>-0.50204081632653064</v>
      </c>
      <c r="M144" s="199" t="s">
        <v>600</v>
      </c>
      <c r="N144" s="196">
        <v>43333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35</v>
      </c>
      <c r="B145" s="186">
        <v>42219</v>
      </c>
      <c r="C145" s="186"/>
      <c r="D145" s="187" t="s">
        <v>673</v>
      </c>
      <c r="E145" s="188" t="s">
        <v>619</v>
      </c>
      <c r="F145" s="189">
        <v>297.5</v>
      </c>
      <c r="G145" s="188"/>
      <c r="H145" s="188">
        <v>350</v>
      </c>
      <c r="I145" s="190">
        <v>360</v>
      </c>
      <c r="J145" s="191" t="s">
        <v>674</v>
      </c>
      <c r="K145" s="192">
        <f t="shared" si="69"/>
        <v>52.5</v>
      </c>
      <c r="L145" s="193">
        <f t="shared" si="70"/>
        <v>0.17647058823529413</v>
      </c>
      <c r="M145" s="188" t="s">
        <v>588</v>
      </c>
      <c r="N145" s="194">
        <v>42232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36</v>
      </c>
      <c r="B146" s="186">
        <v>42219</v>
      </c>
      <c r="C146" s="186"/>
      <c r="D146" s="187" t="s">
        <v>675</v>
      </c>
      <c r="E146" s="188" t="s">
        <v>619</v>
      </c>
      <c r="F146" s="189">
        <v>115.5</v>
      </c>
      <c r="G146" s="188"/>
      <c r="H146" s="188">
        <v>149</v>
      </c>
      <c r="I146" s="190">
        <v>140</v>
      </c>
      <c r="J146" s="191" t="s">
        <v>676</v>
      </c>
      <c r="K146" s="192">
        <f t="shared" si="69"/>
        <v>33.5</v>
      </c>
      <c r="L146" s="193">
        <f t="shared" si="70"/>
        <v>0.29004329004329005</v>
      </c>
      <c r="M146" s="188" t="s">
        <v>588</v>
      </c>
      <c r="N146" s="194">
        <v>42740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37</v>
      </c>
      <c r="B147" s="186">
        <v>42251</v>
      </c>
      <c r="C147" s="186"/>
      <c r="D147" s="187" t="s">
        <v>669</v>
      </c>
      <c r="E147" s="188" t="s">
        <v>619</v>
      </c>
      <c r="F147" s="189">
        <v>226</v>
      </c>
      <c r="G147" s="188"/>
      <c r="H147" s="188">
        <v>292</v>
      </c>
      <c r="I147" s="190">
        <v>292</v>
      </c>
      <c r="J147" s="191" t="s">
        <v>677</v>
      </c>
      <c r="K147" s="192">
        <f t="shared" si="69"/>
        <v>66</v>
      </c>
      <c r="L147" s="193">
        <f t="shared" si="70"/>
        <v>0.29203539823008851</v>
      </c>
      <c r="M147" s="188" t="s">
        <v>588</v>
      </c>
      <c r="N147" s="194">
        <v>42286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38</v>
      </c>
      <c r="B148" s="186">
        <v>42254</v>
      </c>
      <c r="C148" s="186"/>
      <c r="D148" s="187" t="s">
        <v>664</v>
      </c>
      <c r="E148" s="188" t="s">
        <v>619</v>
      </c>
      <c r="F148" s="189">
        <v>232.5</v>
      </c>
      <c r="G148" s="188"/>
      <c r="H148" s="188">
        <v>312.5</v>
      </c>
      <c r="I148" s="190">
        <v>310</v>
      </c>
      <c r="J148" s="191" t="s">
        <v>621</v>
      </c>
      <c r="K148" s="192">
        <f t="shared" si="69"/>
        <v>80</v>
      </c>
      <c r="L148" s="193">
        <f t="shared" si="70"/>
        <v>0.34408602150537637</v>
      </c>
      <c r="M148" s="188" t="s">
        <v>588</v>
      </c>
      <c r="N148" s="194">
        <v>42823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39</v>
      </c>
      <c r="B149" s="186">
        <v>42268</v>
      </c>
      <c r="C149" s="186"/>
      <c r="D149" s="187" t="s">
        <v>678</v>
      </c>
      <c r="E149" s="188" t="s">
        <v>619</v>
      </c>
      <c r="F149" s="189">
        <v>196.5</v>
      </c>
      <c r="G149" s="188"/>
      <c r="H149" s="188">
        <v>238</v>
      </c>
      <c r="I149" s="190">
        <v>238</v>
      </c>
      <c r="J149" s="191" t="s">
        <v>677</v>
      </c>
      <c r="K149" s="192">
        <f t="shared" si="69"/>
        <v>41.5</v>
      </c>
      <c r="L149" s="193">
        <f t="shared" si="70"/>
        <v>0.21119592875318066</v>
      </c>
      <c r="M149" s="188" t="s">
        <v>588</v>
      </c>
      <c r="N149" s="194">
        <v>42291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40</v>
      </c>
      <c r="B150" s="186">
        <v>42271</v>
      </c>
      <c r="C150" s="186"/>
      <c r="D150" s="187" t="s">
        <v>618</v>
      </c>
      <c r="E150" s="188" t="s">
        <v>619</v>
      </c>
      <c r="F150" s="189">
        <v>65</v>
      </c>
      <c r="G150" s="188"/>
      <c r="H150" s="188">
        <v>82</v>
      </c>
      <c r="I150" s="190">
        <v>82</v>
      </c>
      <c r="J150" s="191" t="s">
        <v>677</v>
      </c>
      <c r="K150" s="192">
        <f t="shared" si="69"/>
        <v>17</v>
      </c>
      <c r="L150" s="193">
        <f t="shared" si="70"/>
        <v>0.26153846153846155</v>
      </c>
      <c r="M150" s="188" t="s">
        <v>588</v>
      </c>
      <c r="N150" s="194">
        <v>42578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41</v>
      </c>
      <c r="B151" s="186">
        <v>42291</v>
      </c>
      <c r="C151" s="186"/>
      <c r="D151" s="187" t="s">
        <v>679</v>
      </c>
      <c r="E151" s="188" t="s">
        <v>619</v>
      </c>
      <c r="F151" s="189">
        <v>144</v>
      </c>
      <c r="G151" s="188"/>
      <c r="H151" s="188">
        <v>182.5</v>
      </c>
      <c r="I151" s="190">
        <v>181</v>
      </c>
      <c r="J151" s="191" t="s">
        <v>677</v>
      </c>
      <c r="K151" s="192">
        <f t="shared" si="69"/>
        <v>38.5</v>
      </c>
      <c r="L151" s="193">
        <f t="shared" si="70"/>
        <v>0.2673611111111111</v>
      </c>
      <c r="M151" s="188" t="s">
        <v>588</v>
      </c>
      <c r="N151" s="194">
        <v>42817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42</v>
      </c>
      <c r="B152" s="186">
        <v>42291</v>
      </c>
      <c r="C152" s="186"/>
      <c r="D152" s="187" t="s">
        <v>680</v>
      </c>
      <c r="E152" s="188" t="s">
        <v>619</v>
      </c>
      <c r="F152" s="189">
        <v>264</v>
      </c>
      <c r="G152" s="188"/>
      <c r="H152" s="188">
        <v>311</v>
      </c>
      <c r="I152" s="190">
        <v>311</v>
      </c>
      <c r="J152" s="191" t="s">
        <v>677</v>
      </c>
      <c r="K152" s="192">
        <f t="shared" si="69"/>
        <v>47</v>
      </c>
      <c r="L152" s="193">
        <f t="shared" si="70"/>
        <v>0.17803030303030304</v>
      </c>
      <c r="M152" s="188" t="s">
        <v>588</v>
      </c>
      <c r="N152" s="194">
        <v>42604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43</v>
      </c>
      <c r="B153" s="186">
        <v>42318</v>
      </c>
      <c r="C153" s="186"/>
      <c r="D153" s="187" t="s">
        <v>681</v>
      </c>
      <c r="E153" s="188" t="s">
        <v>590</v>
      </c>
      <c r="F153" s="189">
        <v>549.5</v>
      </c>
      <c r="G153" s="188"/>
      <c r="H153" s="188">
        <v>630</v>
      </c>
      <c r="I153" s="190">
        <v>630</v>
      </c>
      <c r="J153" s="191" t="s">
        <v>677</v>
      </c>
      <c r="K153" s="192">
        <f t="shared" si="69"/>
        <v>80.5</v>
      </c>
      <c r="L153" s="193">
        <f t="shared" si="70"/>
        <v>0.1464968152866242</v>
      </c>
      <c r="M153" s="188" t="s">
        <v>588</v>
      </c>
      <c r="N153" s="194">
        <v>42419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44</v>
      </c>
      <c r="B154" s="186">
        <v>42342</v>
      </c>
      <c r="C154" s="186"/>
      <c r="D154" s="187" t="s">
        <v>682</v>
      </c>
      <c r="E154" s="188" t="s">
        <v>619</v>
      </c>
      <c r="F154" s="189">
        <v>1027.5</v>
      </c>
      <c r="G154" s="188"/>
      <c r="H154" s="188">
        <v>1315</v>
      </c>
      <c r="I154" s="190">
        <v>1250</v>
      </c>
      <c r="J154" s="191" t="s">
        <v>677</v>
      </c>
      <c r="K154" s="192">
        <f t="shared" si="69"/>
        <v>287.5</v>
      </c>
      <c r="L154" s="193">
        <f t="shared" si="70"/>
        <v>0.27980535279805352</v>
      </c>
      <c r="M154" s="188" t="s">
        <v>588</v>
      </c>
      <c r="N154" s="194">
        <v>43244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45</v>
      </c>
      <c r="B155" s="186">
        <v>42367</v>
      </c>
      <c r="C155" s="186"/>
      <c r="D155" s="187" t="s">
        <v>683</v>
      </c>
      <c r="E155" s="188" t="s">
        <v>619</v>
      </c>
      <c r="F155" s="189">
        <v>465</v>
      </c>
      <c r="G155" s="188"/>
      <c r="H155" s="188">
        <v>540</v>
      </c>
      <c r="I155" s="190">
        <v>540</v>
      </c>
      <c r="J155" s="191" t="s">
        <v>677</v>
      </c>
      <c r="K155" s="192">
        <f t="shared" si="69"/>
        <v>75</v>
      </c>
      <c r="L155" s="193">
        <f t="shared" si="70"/>
        <v>0.16129032258064516</v>
      </c>
      <c r="M155" s="188" t="s">
        <v>588</v>
      </c>
      <c r="N155" s="194">
        <v>42530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46</v>
      </c>
      <c r="B156" s="186">
        <v>42380</v>
      </c>
      <c r="C156" s="186"/>
      <c r="D156" s="187" t="s">
        <v>381</v>
      </c>
      <c r="E156" s="188" t="s">
        <v>590</v>
      </c>
      <c r="F156" s="189">
        <v>81</v>
      </c>
      <c r="G156" s="188"/>
      <c r="H156" s="188">
        <v>110</v>
      </c>
      <c r="I156" s="190">
        <v>110</v>
      </c>
      <c r="J156" s="191" t="s">
        <v>677</v>
      </c>
      <c r="K156" s="192">
        <f t="shared" si="69"/>
        <v>29</v>
      </c>
      <c r="L156" s="193">
        <f t="shared" si="70"/>
        <v>0.35802469135802467</v>
      </c>
      <c r="M156" s="188" t="s">
        <v>588</v>
      </c>
      <c r="N156" s="194">
        <v>42745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47</v>
      </c>
      <c r="B157" s="186">
        <v>42382</v>
      </c>
      <c r="C157" s="186"/>
      <c r="D157" s="187" t="s">
        <v>684</v>
      </c>
      <c r="E157" s="188" t="s">
        <v>590</v>
      </c>
      <c r="F157" s="189">
        <v>417.5</v>
      </c>
      <c r="G157" s="188"/>
      <c r="H157" s="188">
        <v>547</v>
      </c>
      <c r="I157" s="190">
        <v>535</v>
      </c>
      <c r="J157" s="191" t="s">
        <v>677</v>
      </c>
      <c r="K157" s="192">
        <f t="shared" si="69"/>
        <v>129.5</v>
      </c>
      <c r="L157" s="193">
        <f t="shared" si="70"/>
        <v>0.31017964071856285</v>
      </c>
      <c r="M157" s="188" t="s">
        <v>588</v>
      </c>
      <c r="N157" s="194">
        <v>42578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48</v>
      </c>
      <c r="B158" s="186">
        <v>42408</v>
      </c>
      <c r="C158" s="186"/>
      <c r="D158" s="187" t="s">
        <v>685</v>
      </c>
      <c r="E158" s="188" t="s">
        <v>619</v>
      </c>
      <c r="F158" s="189">
        <v>650</v>
      </c>
      <c r="G158" s="188"/>
      <c r="H158" s="188">
        <v>800</v>
      </c>
      <c r="I158" s="190">
        <v>800</v>
      </c>
      <c r="J158" s="191" t="s">
        <v>677</v>
      </c>
      <c r="K158" s="192">
        <f t="shared" si="69"/>
        <v>150</v>
      </c>
      <c r="L158" s="193">
        <f t="shared" si="70"/>
        <v>0.23076923076923078</v>
      </c>
      <c r="M158" s="188" t="s">
        <v>588</v>
      </c>
      <c r="N158" s="194">
        <v>43154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49</v>
      </c>
      <c r="B159" s="186">
        <v>42433</v>
      </c>
      <c r="C159" s="186"/>
      <c r="D159" s="187" t="s">
        <v>210</v>
      </c>
      <c r="E159" s="188" t="s">
        <v>619</v>
      </c>
      <c r="F159" s="189">
        <v>437.5</v>
      </c>
      <c r="G159" s="188"/>
      <c r="H159" s="188">
        <v>504.5</v>
      </c>
      <c r="I159" s="190">
        <v>522</v>
      </c>
      <c r="J159" s="191" t="s">
        <v>686</v>
      </c>
      <c r="K159" s="192">
        <f t="shared" si="69"/>
        <v>67</v>
      </c>
      <c r="L159" s="193">
        <f t="shared" si="70"/>
        <v>0.15314285714285714</v>
      </c>
      <c r="M159" s="188" t="s">
        <v>588</v>
      </c>
      <c r="N159" s="194">
        <v>42480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50</v>
      </c>
      <c r="B160" s="186">
        <v>42438</v>
      </c>
      <c r="C160" s="186"/>
      <c r="D160" s="187" t="s">
        <v>687</v>
      </c>
      <c r="E160" s="188" t="s">
        <v>619</v>
      </c>
      <c r="F160" s="189">
        <v>189.5</v>
      </c>
      <c r="G160" s="188"/>
      <c r="H160" s="188">
        <v>218</v>
      </c>
      <c r="I160" s="190">
        <v>218</v>
      </c>
      <c r="J160" s="191" t="s">
        <v>677</v>
      </c>
      <c r="K160" s="192">
        <f t="shared" si="69"/>
        <v>28.5</v>
      </c>
      <c r="L160" s="193">
        <f t="shared" si="70"/>
        <v>0.15039577836411611</v>
      </c>
      <c r="M160" s="188" t="s">
        <v>588</v>
      </c>
      <c r="N160" s="194">
        <v>43034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5">
        <v>51</v>
      </c>
      <c r="B161" s="196">
        <v>42471</v>
      </c>
      <c r="C161" s="196"/>
      <c r="D161" s="204" t="s">
        <v>688</v>
      </c>
      <c r="E161" s="199" t="s">
        <v>619</v>
      </c>
      <c r="F161" s="199">
        <v>36.5</v>
      </c>
      <c r="G161" s="200"/>
      <c r="H161" s="200">
        <v>15.85</v>
      </c>
      <c r="I161" s="200">
        <v>60</v>
      </c>
      <c r="J161" s="201" t="s">
        <v>689</v>
      </c>
      <c r="K161" s="202">
        <f t="shared" si="69"/>
        <v>-20.65</v>
      </c>
      <c r="L161" s="203">
        <f t="shared" si="70"/>
        <v>-0.5657534246575342</v>
      </c>
      <c r="M161" s="199" t="s">
        <v>600</v>
      </c>
      <c r="N161" s="207">
        <v>43627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52</v>
      </c>
      <c r="B162" s="186">
        <v>42472</v>
      </c>
      <c r="C162" s="186"/>
      <c r="D162" s="187" t="s">
        <v>690</v>
      </c>
      <c r="E162" s="188" t="s">
        <v>619</v>
      </c>
      <c r="F162" s="189">
        <v>93</v>
      </c>
      <c r="G162" s="188"/>
      <c r="H162" s="188">
        <v>149</v>
      </c>
      <c r="I162" s="190">
        <v>140</v>
      </c>
      <c r="J162" s="191" t="s">
        <v>691</v>
      </c>
      <c r="K162" s="192">
        <f t="shared" si="69"/>
        <v>56</v>
      </c>
      <c r="L162" s="193">
        <f t="shared" si="70"/>
        <v>0.60215053763440862</v>
      </c>
      <c r="M162" s="188" t="s">
        <v>588</v>
      </c>
      <c r="N162" s="194">
        <v>42740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53</v>
      </c>
      <c r="B163" s="186">
        <v>42472</v>
      </c>
      <c r="C163" s="186"/>
      <c r="D163" s="187" t="s">
        <v>692</v>
      </c>
      <c r="E163" s="188" t="s">
        <v>619</v>
      </c>
      <c r="F163" s="189">
        <v>130</v>
      </c>
      <c r="G163" s="188"/>
      <c r="H163" s="188">
        <v>150</v>
      </c>
      <c r="I163" s="190" t="s">
        <v>693</v>
      </c>
      <c r="J163" s="191" t="s">
        <v>677</v>
      </c>
      <c r="K163" s="192">
        <f t="shared" si="69"/>
        <v>20</v>
      </c>
      <c r="L163" s="193">
        <f t="shared" si="70"/>
        <v>0.15384615384615385</v>
      </c>
      <c r="M163" s="188" t="s">
        <v>588</v>
      </c>
      <c r="N163" s="194">
        <v>42564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54</v>
      </c>
      <c r="B164" s="186">
        <v>42473</v>
      </c>
      <c r="C164" s="186"/>
      <c r="D164" s="187" t="s">
        <v>694</v>
      </c>
      <c r="E164" s="188" t="s">
        <v>619</v>
      </c>
      <c r="F164" s="189">
        <v>196</v>
      </c>
      <c r="G164" s="188"/>
      <c r="H164" s="188">
        <v>299</v>
      </c>
      <c r="I164" s="190">
        <v>299</v>
      </c>
      <c r="J164" s="191" t="s">
        <v>677</v>
      </c>
      <c r="K164" s="192">
        <v>103</v>
      </c>
      <c r="L164" s="193">
        <v>0.52551020408163296</v>
      </c>
      <c r="M164" s="188" t="s">
        <v>588</v>
      </c>
      <c r="N164" s="194">
        <v>42620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55</v>
      </c>
      <c r="B165" s="186">
        <v>42473</v>
      </c>
      <c r="C165" s="186"/>
      <c r="D165" s="187" t="s">
        <v>695</v>
      </c>
      <c r="E165" s="188" t="s">
        <v>619</v>
      </c>
      <c r="F165" s="189">
        <v>88</v>
      </c>
      <c r="G165" s="188"/>
      <c r="H165" s="188">
        <v>103</v>
      </c>
      <c r="I165" s="190">
        <v>103</v>
      </c>
      <c r="J165" s="191" t="s">
        <v>677</v>
      </c>
      <c r="K165" s="192">
        <v>15</v>
      </c>
      <c r="L165" s="193">
        <v>0.170454545454545</v>
      </c>
      <c r="M165" s="188" t="s">
        <v>588</v>
      </c>
      <c r="N165" s="194">
        <v>42530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56</v>
      </c>
      <c r="B166" s="186">
        <v>42492</v>
      </c>
      <c r="C166" s="186"/>
      <c r="D166" s="187" t="s">
        <v>696</v>
      </c>
      <c r="E166" s="188" t="s">
        <v>619</v>
      </c>
      <c r="F166" s="189">
        <v>127.5</v>
      </c>
      <c r="G166" s="188"/>
      <c r="H166" s="188">
        <v>148</v>
      </c>
      <c r="I166" s="190" t="s">
        <v>697</v>
      </c>
      <c r="J166" s="191" t="s">
        <v>677</v>
      </c>
      <c r="K166" s="192">
        <f>H166-F166</f>
        <v>20.5</v>
      </c>
      <c r="L166" s="193">
        <f>K166/F166</f>
        <v>0.16078431372549021</v>
      </c>
      <c r="M166" s="188" t="s">
        <v>588</v>
      </c>
      <c r="N166" s="194">
        <v>42564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57</v>
      </c>
      <c r="B167" s="186">
        <v>42493</v>
      </c>
      <c r="C167" s="186"/>
      <c r="D167" s="187" t="s">
        <v>698</v>
      </c>
      <c r="E167" s="188" t="s">
        <v>619</v>
      </c>
      <c r="F167" s="189">
        <v>675</v>
      </c>
      <c r="G167" s="188"/>
      <c r="H167" s="188">
        <v>815</v>
      </c>
      <c r="I167" s="190" t="s">
        <v>699</v>
      </c>
      <c r="J167" s="191" t="s">
        <v>677</v>
      </c>
      <c r="K167" s="192">
        <f>H167-F167</f>
        <v>140</v>
      </c>
      <c r="L167" s="193">
        <f>K167/F167</f>
        <v>0.2074074074074074</v>
      </c>
      <c r="M167" s="188" t="s">
        <v>588</v>
      </c>
      <c r="N167" s="194">
        <v>43154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5">
        <v>58</v>
      </c>
      <c r="B168" s="196">
        <v>42522</v>
      </c>
      <c r="C168" s="196"/>
      <c r="D168" s="197" t="s">
        <v>700</v>
      </c>
      <c r="E168" s="198" t="s">
        <v>619</v>
      </c>
      <c r="F168" s="199">
        <v>500</v>
      </c>
      <c r="G168" s="199"/>
      <c r="H168" s="200">
        <v>232.5</v>
      </c>
      <c r="I168" s="200" t="s">
        <v>701</v>
      </c>
      <c r="J168" s="201" t="s">
        <v>702</v>
      </c>
      <c r="K168" s="202">
        <f>H168-F168</f>
        <v>-267.5</v>
      </c>
      <c r="L168" s="203">
        <f>K168/F168</f>
        <v>-0.53500000000000003</v>
      </c>
      <c r="M168" s="199" t="s">
        <v>600</v>
      </c>
      <c r="N168" s="196">
        <v>43735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59</v>
      </c>
      <c r="B169" s="186">
        <v>42527</v>
      </c>
      <c r="C169" s="186"/>
      <c r="D169" s="187" t="s">
        <v>540</v>
      </c>
      <c r="E169" s="188" t="s">
        <v>619</v>
      </c>
      <c r="F169" s="189">
        <v>110</v>
      </c>
      <c r="G169" s="188"/>
      <c r="H169" s="188">
        <v>126.5</v>
      </c>
      <c r="I169" s="190">
        <v>125</v>
      </c>
      <c r="J169" s="191" t="s">
        <v>628</v>
      </c>
      <c r="K169" s="192">
        <f>H169-F169</f>
        <v>16.5</v>
      </c>
      <c r="L169" s="193">
        <f>K169/F169</f>
        <v>0.15</v>
      </c>
      <c r="M169" s="188" t="s">
        <v>588</v>
      </c>
      <c r="N169" s="194">
        <v>42552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60</v>
      </c>
      <c r="B170" s="186">
        <v>42538</v>
      </c>
      <c r="C170" s="186"/>
      <c r="D170" s="187" t="s">
        <v>703</v>
      </c>
      <c r="E170" s="188" t="s">
        <v>619</v>
      </c>
      <c r="F170" s="189">
        <v>44</v>
      </c>
      <c r="G170" s="188"/>
      <c r="H170" s="188">
        <v>69.5</v>
      </c>
      <c r="I170" s="190">
        <v>69.5</v>
      </c>
      <c r="J170" s="191" t="s">
        <v>704</v>
      </c>
      <c r="K170" s="192">
        <f>H170-F170</f>
        <v>25.5</v>
      </c>
      <c r="L170" s="193">
        <f>K170/F170</f>
        <v>0.57954545454545459</v>
      </c>
      <c r="M170" s="188" t="s">
        <v>588</v>
      </c>
      <c r="N170" s="194">
        <v>42977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61</v>
      </c>
      <c r="B171" s="186">
        <v>42549</v>
      </c>
      <c r="C171" s="186"/>
      <c r="D171" s="187" t="s">
        <v>705</v>
      </c>
      <c r="E171" s="188" t="s">
        <v>619</v>
      </c>
      <c r="F171" s="189">
        <v>262.5</v>
      </c>
      <c r="G171" s="188"/>
      <c r="H171" s="188">
        <v>340</v>
      </c>
      <c r="I171" s="190">
        <v>333</v>
      </c>
      <c r="J171" s="191" t="s">
        <v>706</v>
      </c>
      <c r="K171" s="192">
        <v>77.5</v>
      </c>
      <c r="L171" s="193">
        <v>0.29523809523809502</v>
      </c>
      <c r="M171" s="188" t="s">
        <v>588</v>
      </c>
      <c r="N171" s="194">
        <v>43017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62</v>
      </c>
      <c r="B172" s="186">
        <v>42549</v>
      </c>
      <c r="C172" s="186"/>
      <c r="D172" s="187" t="s">
        <v>707</v>
      </c>
      <c r="E172" s="188" t="s">
        <v>619</v>
      </c>
      <c r="F172" s="189">
        <v>840</v>
      </c>
      <c r="G172" s="188"/>
      <c r="H172" s="188">
        <v>1230</v>
      </c>
      <c r="I172" s="190">
        <v>1230</v>
      </c>
      <c r="J172" s="191" t="s">
        <v>677</v>
      </c>
      <c r="K172" s="192">
        <v>390</v>
      </c>
      <c r="L172" s="193">
        <v>0.46428571428571402</v>
      </c>
      <c r="M172" s="188" t="s">
        <v>588</v>
      </c>
      <c r="N172" s="194">
        <v>42649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8">
        <v>63</v>
      </c>
      <c r="B173" s="209">
        <v>42556</v>
      </c>
      <c r="C173" s="209"/>
      <c r="D173" s="210" t="s">
        <v>708</v>
      </c>
      <c r="E173" s="211" t="s">
        <v>619</v>
      </c>
      <c r="F173" s="211">
        <v>395</v>
      </c>
      <c r="G173" s="212"/>
      <c r="H173" s="212">
        <f>(468.5+342.5)/2</f>
        <v>405.5</v>
      </c>
      <c r="I173" s="212">
        <v>510</v>
      </c>
      <c r="J173" s="213" t="s">
        <v>709</v>
      </c>
      <c r="K173" s="214">
        <f t="shared" ref="K173:K179" si="71">H173-F173</f>
        <v>10.5</v>
      </c>
      <c r="L173" s="215">
        <f t="shared" ref="L173:L179" si="72">K173/F173</f>
        <v>2.6582278481012658E-2</v>
      </c>
      <c r="M173" s="211" t="s">
        <v>710</v>
      </c>
      <c r="N173" s="209">
        <v>43606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5">
        <v>64</v>
      </c>
      <c r="B174" s="196">
        <v>42584</v>
      </c>
      <c r="C174" s="196"/>
      <c r="D174" s="197" t="s">
        <v>711</v>
      </c>
      <c r="E174" s="198" t="s">
        <v>590</v>
      </c>
      <c r="F174" s="199">
        <f>169.5-12.8</f>
        <v>156.69999999999999</v>
      </c>
      <c r="G174" s="199"/>
      <c r="H174" s="200">
        <v>77</v>
      </c>
      <c r="I174" s="200" t="s">
        <v>712</v>
      </c>
      <c r="J174" s="201" t="s">
        <v>713</v>
      </c>
      <c r="K174" s="202">
        <f t="shared" si="71"/>
        <v>-79.699999999999989</v>
      </c>
      <c r="L174" s="203">
        <f t="shared" si="72"/>
        <v>-0.50861518825781749</v>
      </c>
      <c r="M174" s="199" t="s">
        <v>600</v>
      </c>
      <c r="N174" s="196">
        <v>43522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5">
        <v>65</v>
      </c>
      <c r="B175" s="196">
        <v>42586</v>
      </c>
      <c r="C175" s="196"/>
      <c r="D175" s="197" t="s">
        <v>714</v>
      </c>
      <c r="E175" s="198" t="s">
        <v>619</v>
      </c>
      <c r="F175" s="199">
        <v>400</v>
      </c>
      <c r="G175" s="199"/>
      <c r="H175" s="200">
        <v>305</v>
      </c>
      <c r="I175" s="200">
        <v>475</v>
      </c>
      <c r="J175" s="201" t="s">
        <v>715</v>
      </c>
      <c r="K175" s="202">
        <f t="shared" si="71"/>
        <v>-95</v>
      </c>
      <c r="L175" s="203">
        <f t="shared" si="72"/>
        <v>-0.23749999999999999</v>
      </c>
      <c r="M175" s="199" t="s">
        <v>600</v>
      </c>
      <c r="N175" s="196">
        <v>43606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66</v>
      </c>
      <c r="B176" s="186">
        <v>42593</v>
      </c>
      <c r="C176" s="186"/>
      <c r="D176" s="187" t="s">
        <v>716</v>
      </c>
      <c r="E176" s="188" t="s">
        <v>619</v>
      </c>
      <c r="F176" s="189">
        <v>86.5</v>
      </c>
      <c r="G176" s="188"/>
      <c r="H176" s="188">
        <v>130</v>
      </c>
      <c r="I176" s="190">
        <v>130</v>
      </c>
      <c r="J176" s="191" t="s">
        <v>717</v>
      </c>
      <c r="K176" s="192">
        <f t="shared" si="71"/>
        <v>43.5</v>
      </c>
      <c r="L176" s="193">
        <f t="shared" si="72"/>
        <v>0.50289017341040465</v>
      </c>
      <c r="M176" s="188" t="s">
        <v>588</v>
      </c>
      <c r="N176" s="194">
        <v>43091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5">
        <v>67</v>
      </c>
      <c r="B177" s="196">
        <v>42600</v>
      </c>
      <c r="C177" s="196"/>
      <c r="D177" s="197" t="s">
        <v>109</v>
      </c>
      <c r="E177" s="198" t="s">
        <v>619</v>
      </c>
      <c r="F177" s="199">
        <v>133.5</v>
      </c>
      <c r="G177" s="199"/>
      <c r="H177" s="200">
        <v>126.5</v>
      </c>
      <c r="I177" s="200">
        <v>178</v>
      </c>
      <c r="J177" s="201" t="s">
        <v>718</v>
      </c>
      <c r="K177" s="202">
        <f t="shared" si="71"/>
        <v>-7</v>
      </c>
      <c r="L177" s="203">
        <f t="shared" si="72"/>
        <v>-5.2434456928838954E-2</v>
      </c>
      <c r="M177" s="199" t="s">
        <v>600</v>
      </c>
      <c r="N177" s="196">
        <v>42615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68</v>
      </c>
      <c r="B178" s="186">
        <v>42613</v>
      </c>
      <c r="C178" s="186"/>
      <c r="D178" s="187" t="s">
        <v>719</v>
      </c>
      <c r="E178" s="188" t="s">
        <v>619</v>
      </c>
      <c r="F178" s="189">
        <v>560</v>
      </c>
      <c r="G178" s="188"/>
      <c r="H178" s="188">
        <v>725</v>
      </c>
      <c r="I178" s="190">
        <v>725</v>
      </c>
      <c r="J178" s="191" t="s">
        <v>621</v>
      </c>
      <c r="K178" s="192">
        <f t="shared" si="71"/>
        <v>165</v>
      </c>
      <c r="L178" s="193">
        <f t="shared" si="72"/>
        <v>0.29464285714285715</v>
      </c>
      <c r="M178" s="188" t="s">
        <v>588</v>
      </c>
      <c r="N178" s="194">
        <v>42456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69</v>
      </c>
      <c r="B179" s="186">
        <v>42614</v>
      </c>
      <c r="C179" s="186"/>
      <c r="D179" s="187" t="s">
        <v>720</v>
      </c>
      <c r="E179" s="188" t="s">
        <v>619</v>
      </c>
      <c r="F179" s="189">
        <v>160.5</v>
      </c>
      <c r="G179" s="188"/>
      <c r="H179" s="188">
        <v>210</v>
      </c>
      <c r="I179" s="190">
        <v>210</v>
      </c>
      <c r="J179" s="191" t="s">
        <v>621</v>
      </c>
      <c r="K179" s="192">
        <f t="shared" si="71"/>
        <v>49.5</v>
      </c>
      <c r="L179" s="193">
        <f t="shared" si="72"/>
        <v>0.30841121495327101</v>
      </c>
      <c r="M179" s="188" t="s">
        <v>588</v>
      </c>
      <c r="N179" s="194">
        <v>42871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70</v>
      </c>
      <c r="B180" s="186">
        <v>42646</v>
      </c>
      <c r="C180" s="186"/>
      <c r="D180" s="187" t="s">
        <v>395</v>
      </c>
      <c r="E180" s="188" t="s">
        <v>619</v>
      </c>
      <c r="F180" s="189">
        <v>430</v>
      </c>
      <c r="G180" s="188"/>
      <c r="H180" s="188">
        <v>596</v>
      </c>
      <c r="I180" s="190">
        <v>575</v>
      </c>
      <c r="J180" s="191" t="s">
        <v>721</v>
      </c>
      <c r="K180" s="192">
        <v>166</v>
      </c>
      <c r="L180" s="193">
        <v>0.38604651162790699</v>
      </c>
      <c r="M180" s="188" t="s">
        <v>588</v>
      </c>
      <c r="N180" s="194">
        <v>42769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71</v>
      </c>
      <c r="B181" s="186">
        <v>42657</v>
      </c>
      <c r="C181" s="186"/>
      <c r="D181" s="187" t="s">
        <v>722</v>
      </c>
      <c r="E181" s="188" t="s">
        <v>619</v>
      </c>
      <c r="F181" s="189">
        <v>280</v>
      </c>
      <c r="G181" s="188"/>
      <c r="H181" s="188">
        <v>345</v>
      </c>
      <c r="I181" s="190">
        <v>345</v>
      </c>
      <c r="J181" s="191" t="s">
        <v>621</v>
      </c>
      <c r="K181" s="192">
        <f t="shared" ref="K181:K186" si="73">H181-F181</f>
        <v>65</v>
      </c>
      <c r="L181" s="193">
        <f>K181/F181</f>
        <v>0.23214285714285715</v>
      </c>
      <c r="M181" s="188" t="s">
        <v>588</v>
      </c>
      <c r="N181" s="194">
        <v>42814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72</v>
      </c>
      <c r="B182" s="186">
        <v>42657</v>
      </c>
      <c r="C182" s="186"/>
      <c r="D182" s="187" t="s">
        <v>723</v>
      </c>
      <c r="E182" s="188" t="s">
        <v>619</v>
      </c>
      <c r="F182" s="189">
        <v>245</v>
      </c>
      <c r="G182" s="188"/>
      <c r="H182" s="188">
        <v>325.5</v>
      </c>
      <c r="I182" s="190">
        <v>330</v>
      </c>
      <c r="J182" s="191" t="s">
        <v>724</v>
      </c>
      <c r="K182" s="192">
        <f t="shared" si="73"/>
        <v>80.5</v>
      </c>
      <c r="L182" s="193">
        <f>K182/F182</f>
        <v>0.32857142857142857</v>
      </c>
      <c r="M182" s="188" t="s">
        <v>588</v>
      </c>
      <c r="N182" s="194">
        <v>42769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73</v>
      </c>
      <c r="B183" s="186">
        <v>42660</v>
      </c>
      <c r="C183" s="186"/>
      <c r="D183" s="187" t="s">
        <v>345</v>
      </c>
      <c r="E183" s="188" t="s">
        <v>619</v>
      </c>
      <c r="F183" s="189">
        <v>125</v>
      </c>
      <c r="G183" s="188"/>
      <c r="H183" s="188">
        <v>160</v>
      </c>
      <c r="I183" s="190">
        <v>160</v>
      </c>
      <c r="J183" s="191" t="s">
        <v>677</v>
      </c>
      <c r="K183" s="192">
        <f t="shared" si="73"/>
        <v>35</v>
      </c>
      <c r="L183" s="193">
        <v>0.28000000000000003</v>
      </c>
      <c r="M183" s="188" t="s">
        <v>588</v>
      </c>
      <c r="N183" s="194">
        <v>42803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74</v>
      </c>
      <c r="B184" s="186">
        <v>42660</v>
      </c>
      <c r="C184" s="186"/>
      <c r="D184" s="187" t="s">
        <v>468</v>
      </c>
      <c r="E184" s="188" t="s">
        <v>619</v>
      </c>
      <c r="F184" s="189">
        <v>114</v>
      </c>
      <c r="G184" s="188"/>
      <c r="H184" s="188">
        <v>145</v>
      </c>
      <c r="I184" s="190">
        <v>145</v>
      </c>
      <c r="J184" s="191" t="s">
        <v>677</v>
      </c>
      <c r="K184" s="192">
        <f t="shared" si="73"/>
        <v>31</v>
      </c>
      <c r="L184" s="193">
        <f>K184/F184</f>
        <v>0.27192982456140352</v>
      </c>
      <c r="M184" s="188" t="s">
        <v>588</v>
      </c>
      <c r="N184" s="194">
        <v>42859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75</v>
      </c>
      <c r="B185" s="186">
        <v>42660</v>
      </c>
      <c r="C185" s="186"/>
      <c r="D185" s="187" t="s">
        <v>725</v>
      </c>
      <c r="E185" s="188" t="s">
        <v>619</v>
      </c>
      <c r="F185" s="189">
        <v>212</v>
      </c>
      <c r="G185" s="188"/>
      <c r="H185" s="188">
        <v>280</v>
      </c>
      <c r="I185" s="190">
        <v>276</v>
      </c>
      <c r="J185" s="191" t="s">
        <v>726</v>
      </c>
      <c r="K185" s="192">
        <f t="shared" si="73"/>
        <v>68</v>
      </c>
      <c r="L185" s="193">
        <f>K185/F185</f>
        <v>0.32075471698113206</v>
      </c>
      <c r="M185" s="188" t="s">
        <v>588</v>
      </c>
      <c r="N185" s="194">
        <v>42858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76</v>
      </c>
      <c r="B186" s="186">
        <v>42678</v>
      </c>
      <c r="C186" s="186"/>
      <c r="D186" s="187" t="s">
        <v>456</v>
      </c>
      <c r="E186" s="188" t="s">
        <v>619</v>
      </c>
      <c r="F186" s="189">
        <v>155</v>
      </c>
      <c r="G186" s="188"/>
      <c r="H186" s="188">
        <v>210</v>
      </c>
      <c r="I186" s="190">
        <v>210</v>
      </c>
      <c r="J186" s="191" t="s">
        <v>727</v>
      </c>
      <c r="K186" s="192">
        <f t="shared" si="73"/>
        <v>55</v>
      </c>
      <c r="L186" s="193">
        <f>K186/F186</f>
        <v>0.35483870967741937</v>
      </c>
      <c r="M186" s="188" t="s">
        <v>588</v>
      </c>
      <c r="N186" s="194">
        <v>42944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5">
        <v>77</v>
      </c>
      <c r="B187" s="196">
        <v>42710</v>
      </c>
      <c r="C187" s="196"/>
      <c r="D187" s="197" t="s">
        <v>728</v>
      </c>
      <c r="E187" s="198" t="s">
        <v>619</v>
      </c>
      <c r="F187" s="199">
        <v>150.5</v>
      </c>
      <c r="G187" s="199"/>
      <c r="H187" s="200">
        <v>72.5</v>
      </c>
      <c r="I187" s="200">
        <v>174</v>
      </c>
      <c r="J187" s="201" t="s">
        <v>729</v>
      </c>
      <c r="K187" s="202">
        <v>-78</v>
      </c>
      <c r="L187" s="203">
        <v>-0.51827242524916906</v>
      </c>
      <c r="M187" s="199" t="s">
        <v>600</v>
      </c>
      <c r="N187" s="196">
        <v>43333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78</v>
      </c>
      <c r="B188" s="186">
        <v>42712</v>
      </c>
      <c r="C188" s="186"/>
      <c r="D188" s="187" t="s">
        <v>730</v>
      </c>
      <c r="E188" s="188" t="s">
        <v>619</v>
      </c>
      <c r="F188" s="189">
        <v>380</v>
      </c>
      <c r="G188" s="188"/>
      <c r="H188" s="188">
        <v>478</v>
      </c>
      <c r="I188" s="190">
        <v>468</v>
      </c>
      <c r="J188" s="191" t="s">
        <v>677</v>
      </c>
      <c r="K188" s="192">
        <f>H188-F188</f>
        <v>98</v>
      </c>
      <c r="L188" s="193">
        <f>K188/F188</f>
        <v>0.25789473684210529</v>
      </c>
      <c r="M188" s="188" t="s">
        <v>588</v>
      </c>
      <c r="N188" s="194">
        <v>43025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79</v>
      </c>
      <c r="B189" s="186">
        <v>42734</v>
      </c>
      <c r="C189" s="186"/>
      <c r="D189" s="187" t="s">
        <v>108</v>
      </c>
      <c r="E189" s="188" t="s">
        <v>619</v>
      </c>
      <c r="F189" s="189">
        <v>305</v>
      </c>
      <c r="G189" s="188"/>
      <c r="H189" s="188">
        <v>375</v>
      </c>
      <c r="I189" s="190">
        <v>375</v>
      </c>
      <c r="J189" s="191" t="s">
        <v>677</v>
      </c>
      <c r="K189" s="192">
        <f>H189-F189</f>
        <v>70</v>
      </c>
      <c r="L189" s="193">
        <f>K189/F189</f>
        <v>0.22950819672131148</v>
      </c>
      <c r="M189" s="188" t="s">
        <v>588</v>
      </c>
      <c r="N189" s="194">
        <v>42768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80</v>
      </c>
      <c r="B190" s="186">
        <v>42739</v>
      </c>
      <c r="C190" s="186"/>
      <c r="D190" s="187" t="s">
        <v>94</v>
      </c>
      <c r="E190" s="188" t="s">
        <v>619</v>
      </c>
      <c r="F190" s="189">
        <v>99.5</v>
      </c>
      <c r="G190" s="188"/>
      <c r="H190" s="188">
        <v>158</v>
      </c>
      <c r="I190" s="190">
        <v>158</v>
      </c>
      <c r="J190" s="191" t="s">
        <v>677</v>
      </c>
      <c r="K190" s="192">
        <f>H190-F190</f>
        <v>58.5</v>
      </c>
      <c r="L190" s="193">
        <f>K190/F190</f>
        <v>0.5879396984924623</v>
      </c>
      <c r="M190" s="188" t="s">
        <v>588</v>
      </c>
      <c r="N190" s="194">
        <v>42898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81</v>
      </c>
      <c r="B191" s="186">
        <v>42739</v>
      </c>
      <c r="C191" s="186"/>
      <c r="D191" s="187" t="s">
        <v>94</v>
      </c>
      <c r="E191" s="188" t="s">
        <v>619</v>
      </c>
      <c r="F191" s="189">
        <v>99.5</v>
      </c>
      <c r="G191" s="188"/>
      <c r="H191" s="188">
        <v>158</v>
      </c>
      <c r="I191" s="190">
        <v>158</v>
      </c>
      <c r="J191" s="191" t="s">
        <v>677</v>
      </c>
      <c r="K191" s="192">
        <v>58.5</v>
      </c>
      <c r="L191" s="193">
        <v>0.58793969849246197</v>
      </c>
      <c r="M191" s="188" t="s">
        <v>588</v>
      </c>
      <c r="N191" s="194">
        <v>42898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82</v>
      </c>
      <c r="B192" s="186">
        <v>42786</v>
      </c>
      <c r="C192" s="186"/>
      <c r="D192" s="187" t="s">
        <v>185</v>
      </c>
      <c r="E192" s="188" t="s">
        <v>619</v>
      </c>
      <c r="F192" s="189">
        <v>140.5</v>
      </c>
      <c r="G192" s="188"/>
      <c r="H192" s="188">
        <v>220</v>
      </c>
      <c r="I192" s="190">
        <v>220</v>
      </c>
      <c r="J192" s="191" t="s">
        <v>677</v>
      </c>
      <c r="K192" s="192">
        <f>H192-F192</f>
        <v>79.5</v>
      </c>
      <c r="L192" s="193">
        <f>K192/F192</f>
        <v>0.5658362989323843</v>
      </c>
      <c r="M192" s="188" t="s">
        <v>588</v>
      </c>
      <c r="N192" s="194">
        <v>42864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83</v>
      </c>
      <c r="B193" s="186">
        <v>42786</v>
      </c>
      <c r="C193" s="186"/>
      <c r="D193" s="187" t="s">
        <v>731</v>
      </c>
      <c r="E193" s="188" t="s">
        <v>619</v>
      </c>
      <c r="F193" s="189">
        <v>202.5</v>
      </c>
      <c r="G193" s="188"/>
      <c r="H193" s="188">
        <v>234</v>
      </c>
      <c r="I193" s="190">
        <v>234</v>
      </c>
      <c r="J193" s="191" t="s">
        <v>677</v>
      </c>
      <c r="K193" s="192">
        <v>31.5</v>
      </c>
      <c r="L193" s="193">
        <v>0.155555555555556</v>
      </c>
      <c r="M193" s="188" t="s">
        <v>588</v>
      </c>
      <c r="N193" s="194">
        <v>42836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84</v>
      </c>
      <c r="B194" s="186">
        <v>42818</v>
      </c>
      <c r="C194" s="186"/>
      <c r="D194" s="187" t="s">
        <v>732</v>
      </c>
      <c r="E194" s="188" t="s">
        <v>619</v>
      </c>
      <c r="F194" s="189">
        <v>300.5</v>
      </c>
      <c r="G194" s="188"/>
      <c r="H194" s="188">
        <v>417.5</v>
      </c>
      <c r="I194" s="190">
        <v>420</v>
      </c>
      <c r="J194" s="191" t="s">
        <v>733</v>
      </c>
      <c r="K194" s="192">
        <f>H194-F194</f>
        <v>117</v>
      </c>
      <c r="L194" s="193">
        <f>K194/F194</f>
        <v>0.38935108153078202</v>
      </c>
      <c r="M194" s="188" t="s">
        <v>588</v>
      </c>
      <c r="N194" s="194">
        <v>43070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85</v>
      </c>
      <c r="B195" s="186">
        <v>42818</v>
      </c>
      <c r="C195" s="186"/>
      <c r="D195" s="187" t="s">
        <v>707</v>
      </c>
      <c r="E195" s="188" t="s">
        <v>619</v>
      </c>
      <c r="F195" s="189">
        <v>850</v>
      </c>
      <c r="G195" s="188"/>
      <c r="H195" s="188">
        <v>1042.5</v>
      </c>
      <c r="I195" s="190">
        <v>1023</v>
      </c>
      <c r="J195" s="191" t="s">
        <v>734</v>
      </c>
      <c r="K195" s="192">
        <v>192.5</v>
      </c>
      <c r="L195" s="193">
        <v>0.22647058823529401</v>
      </c>
      <c r="M195" s="188" t="s">
        <v>588</v>
      </c>
      <c r="N195" s="194">
        <v>42830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86</v>
      </c>
      <c r="B196" s="186">
        <v>42830</v>
      </c>
      <c r="C196" s="186"/>
      <c r="D196" s="187" t="s">
        <v>487</v>
      </c>
      <c r="E196" s="188" t="s">
        <v>619</v>
      </c>
      <c r="F196" s="189">
        <v>785</v>
      </c>
      <c r="G196" s="188"/>
      <c r="H196" s="188">
        <v>930</v>
      </c>
      <c r="I196" s="190">
        <v>920</v>
      </c>
      <c r="J196" s="191" t="s">
        <v>735</v>
      </c>
      <c r="K196" s="192">
        <f>H196-F196</f>
        <v>145</v>
      </c>
      <c r="L196" s="193">
        <f>K196/F196</f>
        <v>0.18471337579617833</v>
      </c>
      <c r="M196" s="188" t="s">
        <v>588</v>
      </c>
      <c r="N196" s="194">
        <v>42976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5">
        <v>87</v>
      </c>
      <c r="B197" s="196">
        <v>42831</v>
      </c>
      <c r="C197" s="196"/>
      <c r="D197" s="197" t="s">
        <v>736</v>
      </c>
      <c r="E197" s="198" t="s">
        <v>619</v>
      </c>
      <c r="F197" s="199">
        <v>40</v>
      </c>
      <c r="G197" s="199"/>
      <c r="H197" s="200">
        <v>13.1</v>
      </c>
      <c r="I197" s="200">
        <v>60</v>
      </c>
      <c r="J197" s="201" t="s">
        <v>737</v>
      </c>
      <c r="K197" s="202">
        <v>-26.9</v>
      </c>
      <c r="L197" s="203">
        <v>-0.67249999999999999</v>
      </c>
      <c r="M197" s="199" t="s">
        <v>600</v>
      </c>
      <c r="N197" s="196">
        <v>43138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88</v>
      </c>
      <c r="B198" s="186">
        <v>42837</v>
      </c>
      <c r="C198" s="186"/>
      <c r="D198" s="187" t="s">
        <v>93</v>
      </c>
      <c r="E198" s="188" t="s">
        <v>619</v>
      </c>
      <c r="F198" s="189">
        <v>289.5</v>
      </c>
      <c r="G198" s="188"/>
      <c r="H198" s="188">
        <v>354</v>
      </c>
      <c r="I198" s="190">
        <v>360</v>
      </c>
      <c r="J198" s="191" t="s">
        <v>738</v>
      </c>
      <c r="K198" s="192">
        <f t="shared" ref="K198:K206" si="74">H198-F198</f>
        <v>64.5</v>
      </c>
      <c r="L198" s="193">
        <f t="shared" ref="L198:L206" si="75">K198/F198</f>
        <v>0.22279792746113988</v>
      </c>
      <c r="M198" s="188" t="s">
        <v>588</v>
      </c>
      <c r="N198" s="194">
        <v>43040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89</v>
      </c>
      <c r="B199" s="186">
        <v>42845</v>
      </c>
      <c r="C199" s="186"/>
      <c r="D199" s="187" t="s">
        <v>426</v>
      </c>
      <c r="E199" s="188" t="s">
        <v>619</v>
      </c>
      <c r="F199" s="189">
        <v>700</v>
      </c>
      <c r="G199" s="188"/>
      <c r="H199" s="188">
        <v>840</v>
      </c>
      <c r="I199" s="190">
        <v>840</v>
      </c>
      <c r="J199" s="191" t="s">
        <v>739</v>
      </c>
      <c r="K199" s="192">
        <f t="shared" si="74"/>
        <v>140</v>
      </c>
      <c r="L199" s="193">
        <f t="shared" si="75"/>
        <v>0.2</v>
      </c>
      <c r="M199" s="188" t="s">
        <v>588</v>
      </c>
      <c r="N199" s="194">
        <v>42893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90</v>
      </c>
      <c r="B200" s="186">
        <v>42887</v>
      </c>
      <c r="C200" s="186"/>
      <c r="D200" s="187" t="s">
        <v>740</v>
      </c>
      <c r="E200" s="188" t="s">
        <v>619</v>
      </c>
      <c r="F200" s="189">
        <v>130</v>
      </c>
      <c r="G200" s="188"/>
      <c r="H200" s="188">
        <v>144.25</v>
      </c>
      <c r="I200" s="190">
        <v>170</v>
      </c>
      <c r="J200" s="191" t="s">
        <v>741</v>
      </c>
      <c r="K200" s="192">
        <f t="shared" si="74"/>
        <v>14.25</v>
      </c>
      <c r="L200" s="193">
        <f t="shared" si="75"/>
        <v>0.10961538461538461</v>
      </c>
      <c r="M200" s="188" t="s">
        <v>588</v>
      </c>
      <c r="N200" s="194">
        <v>43675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91</v>
      </c>
      <c r="B201" s="186">
        <v>42901</v>
      </c>
      <c r="C201" s="186"/>
      <c r="D201" s="187" t="s">
        <v>742</v>
      </c>
      <c r="E201" s="188" t="s">
        <v>619</v>
      </c>
      <c r="F201" s="189">
        <v>214.5</v>
      </c>
      <c r="G201" s="188"/>
      <c r="H201" s="188">
        <v>262</v>
      </c>
      <c r="I201" s="190">
        <v>262</v>
      </c>
      <c r="J201" s="191" t="s">
        <v>743</v>
      </c>
      <c r="K201" s="192">
        <f t="shared" si="74"/>
        <v>47.5</v>
      </c>
      <c r="L201" s="193">
        <f t="shared" si="75"/>
        <v>0.22144522144522144</v>
      </c>
      <c r="M201" s="188" t="s">
        <v>588</v>
      </c>
      <c r="N201" s="194">
        <v>42977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6">
        <v>92</v>
      </c>
      <c r="B202" s="217">
        <v>42933</v>
      </c>
      <c r="C202" s="217"/>
      <c r="D202" s="218" t="s">
        <v>744</v>
      </c>
      <c r="E202" s="219" t="s">
        <v>619</v>
      </c>
      <c r="F202" s="220">
        <v>370</v>
      </c>
      <c r="G202" s="219"/>
      <c r="H202" s="219">
        <v>447.5</v>
      </c>
      <c r="I202" s="221">
        <v>450</v>
      </c>
      <c r="J202" s="222" t="s">
        <v>677</v>
      </c>
      <c r="K202" s="192">
        <f t="shared" si="74"/>
        <v>77.5</v>
      </c>
      <c r="L202" s="223">
        <f t="shared" si="75"/>
        <v>0.20945945945945946</v>
      </c>
      <c r="M202" s="219" t="s">
        <v>588</v>
      </c>
      <c r="N202" s="224">
        <v>43035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6">
        <v>93</v>
      </c>
      <c r="B203" s="217">
        <v>42943</v>
      </c>
      <c r="C203" s="217"/>
      <c r="D203" s="218" t="s">
        <v>183</v>
      </c>
      <c r="E203" s="219" t="s">
        <v>619</v>
      </c>
      <c r="F203" s="220">
        <v>657.5</v>
      </c>
      <c r="G203" s="219"/>
      <c r="H203" s="219">
        <v>825</v>
      </c>
      <c r="I203" s="221">
        <v>820</v>
      </c>
      <c r="J203" s="222" t="s">
        <v>677</v>
      </c>
      <c r="K203" s="192">
        <f t="shared" si="74"/>
        <v>167.5</v>
      </c>
      <c r="L203" s="223">
        <f t="shared" si="75"/>
        <v>0.25475285171102663</v>
      </c>
      <c r="M203" s="219" t="s">
        <v>588</v>
      </c>
      <c r="N203" s="224">
        <v>43090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94</v>
      </c>
      <c r="B204" s="186">
        <v>42964</v>
      </c>
      <c r="C204" s="186"/>
      <c r="D204" s="187" t="s">
        <v>361</v>
      </c>
      <c r="E204" s="188" t="s">
        <v>619</v>
      </c>
      <c r="F204" s="189">
        <v>605</v>
      </c>
      <c r="G204" s="188"/>
      <c r="H204" s="188">
        <v>750</v>
      </c>
      <c r="I204" s="190">
        <v>750</v>
      </c>
      <c r="J204" s="191" t="s">
        <v>735</v>
      </c>
      <c r="K204" s="192">
        <f t="shared" si="74"/>
        <v>145</v>
      </c>
      <c r="L204" s="193">
        <f t="shared" si="75"/>
        <v>0.23966942148760331</v>
      </c>
      <c r="M204" s="188" t="s">
        <v>588</v>
      </c>
      <c r="N204" s="194">
        <v>43027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5">
        <v>95</v>
      </c>
      <c r="B205" s="196">
        <v>42979</v>
      </c>
      <c r="C205" s="196"/>
      <c r="D205" s="204" t="s">
        <v>745</v>
      </c>
      <c r="E205" s="199" t="s">
        <v>619</v>
      </c>
      <c r="F205" s="199">
        <v>255</v>
      </c>
      <c r="G205" s="200"/>
      <c r="H205" s="200">
        <v>217.25</v>
      </c>
      <c r="I205" s="200">
        <v>320</v>
      </c>
      <c r="J205" s="201" t="s">
        <v>746</v>
      </c>
      <c r="K205" s="202">
        <f t="shared" si="74"/>
        <v>-37.75</v>
      </c>
      <c r="L205" s="205">
        <f t="shared" si="75"/>
        <v>-0.14803921568627451</v>
      </c>
      <c r="M205" s="199" t="s">
        <v>600</v>
      </c>
      <c r="N205" s="196">
        <v>43661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96</v>
      </c>
      <c r="B206" s="186">
        <v>42997</v>
      </c>
      <c r="C206" s="186"/>
      <c r="D206" s="187" t="s">
        <v>747</v>
      </c>
      <c r="E206" s="188" t="s">
        <v>619</v>
      </c>
      <c r="F206" s="189">
        <v>215</v>
      </c>
      <c r="G206" s="188"/>
      <c r="H206" s="188">
        <v>258</v>
      </c>
      <c r="I206" s="190">
        <v>258</v>
      </c>
      <c r="J206" s="191" t="s">
        <v>677</v>
      </c>
      <c r="K206" s="192">
        <f t="shared" si="74"/>
        <v>43</v>
      </c>
      <c r="L206" s="193">
        <f t="shared" si="75"/>
        <v>0.2</v>
      </c>
      <c r="M206" s="188" t="s">
        <v>588</v>
      </c>
      <c r="N206" s="194">
        <v>43040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97</v>
      </c>
      <c r="B207" s="186">
        <v>42997</v>
      </c>
      <c r="C207" s="186"/>
      <c r="D207" s="187" t="s">
        <v>747</v>
      </c>
      <c r="E207" s="188" t="s">
        <v>619</v>
      </c>
      <c r="F207" s="189">
        <v>215</v>
      </c>
      <c r="G207" s="188"/>
      <c r="H207" s="188">
        <v>258</v>
      </c>
      <c r="I207" s="190">
        <v>258</v>
      </c>
      <c r="J207" s="222" t="s">
        <v>677</v>
      </c>
      <c r="K207" s="192">
        <v>43</v>
      </c>
      <c r="L207" s="193">
        <v>0.2</v>
      </c>
      <c r="M207" s="188" t="s">
        <v>588</v>
      </c>
      <c r="N207" s="194">
        <v>43040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6">
        <v>98</v>
      </c>
      <c r="B208" s="217">
        <v>42998</v>
      </c>
      <c r="C208" s="217"/>
      <c r="D208" s="218" t="s">
        <v>748</v>
      </c>
      <c r="E208" s="219" t="s">
        <v>619</v>
      </c>
      <c r="F208" s="189">
        <v>75</v>
      </c>
      <c r="G208" s="219"/>
      <c r="H208" s="219">
        <v>90</v>
      </c>
      <c r="I208" s="221">
        <v>90</v>
      </c>
      <c r="J208" s="191" t="s">
        <v>749</v>
      </c>
      <c r="K208" s="192">
        <f t="shared" ref="K208:K213" si="76">H208-F208</f>
        <v>15</v>
      </c>
      <c r="L208" s="193">
        <f t="shared" ref="L208:L213" si="77">K208/F208</f>
        <v>0.2</v>
      </c>
      <c r="M208" s="188" t="s">
        <v>588</v>
      </c>
      <c r="N208" s="194">
        <v>43019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6">
        <v>99</v>
      </c>
      <c r="B209" s="217">
        <v>43011</v>
      </c>
      <c r="C209" s="217"/>
      <c r="D209" s="218" t="s">
        <v>602</v>
      </c>
      <c r="E209" s="219" t="s">
        <v>619</v>
      </c>
      <c r="F209" s="220">
        <v>315</v>
      </c>
      <c r="G209" s="219"/>
      <c r="H209" s="219">
        <v>392</v>
      </c>
      <c r="I209" s="221">
        <v>384</v>
      </c>
      <c r="J209" s="222" t="s">
        <v>750</v>
      </c>
      <c r="K209" s="192">
        <f t="shared" si="76"/>
        <v>77</v>
      </c>
      <c r="L209" s="223">
        <f t="shared" si="77"/>
        <v>0.24444444444444444</v>
      </c>
      <c r="M209" s="219" t="s">
        <v>588</v>
      </c>
      <c r="N209" s="224">
        <v>43017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6">
        <v>100</v>
      </c>
      <c r="B210" s="217">
        <v>43013</v>
      </c>
      <c r="C210" s="217"/>
      <c r="D210" s="218" t="s">
        <v>461</v>
      </c>
      <c r="E210" s="219" t="s">
        <v>619</v>
      </c>
      <c r="F210" s="220">
        <v>145</v>
      </c>
      <c r="G210" s="219"/>
      <c r="H210" s="219">
        <v>179</v>
      </c>
      <c r="I210" s="221">
        <v>180</v>
      </c>
      <c r="J210" s="222" t="s">
        <v>751</v>
      </c>
      <c r="K210" s="192">
        <f t="shared" si="76"/>
        <v>34</v>
      </c>
      <c r="L210" s="223">
        <f t="shared" si="77"/>
        <v>0.23448275862068965</v>
      </c>
      <c r="M210" s="219" t="s">
        <v>588</v>
      </c>
      <c r="N210" s="224">
        <v>43025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6">
        <v>101</v>
      </c>
      <c r="B211" s="217">
        <v>43014</v>
      </c>
      <c r="C211" s="217"/>
      <c r="D211" s="218" t="s">
        <v>335</v>
      </c>
      <c r="E211" s="219" t="s">
        <v>619</v>
      </c>
      <c r="F211" s="220">
        <v>256</v>
      </c>
      <c r="G211" s="219"/>
      <c r="H211" s="219">
        <v>323</v>
      </c>
      <c r="I211" s="221">
        <v>320</v>
      </c>
      <c r="J211" s="222" t="s">
        <v>677</v>
      </c>
      <c r="K211" s="192">
        <f t="shared" si="76"/>
        <v>67</v>
      </c>
      <c r="L211" s="223">
        <f t="shared" si="77"/>
        <v>0.26171875</v>
      </c>
      <c r="M211" s="219" t="s">
        <v>588</v>
      </c>
      <c r="N211" s="224">
        <v>43067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6">
        <v>102</v>
      </c>
      <c r="B212" s="217">
        <v>43017</v>
      </c>
      <c r="C212" s="217"/>
      <c r="D212" s="218" t="s">
        <v>351</v>
      </c>
      <c r="E212" s="219" t="s">
        <v>619</v>
      </c>
      <c r="F212" s="220">
        <v>137.5</v>
      </c>
      <c r="G212" s="219"/>
      <c r="H212" s="219">
        <v>184</v>
      </c>
      <c r="I212" s="221">
        <v>183</v>
      </c>
      <c r="J212" s="222" t="s">
        <v>752</v>
      </c>
      <c r="K212" s="192">
        <f t="shared" si="76"/>
        <v>46.5</v>
      </c>
      <c r="L212" s="223">
        <f t="shared" si="77"/>
        <v>0.33818181818181819</v>
      </c>
      <c r="M212" s="219" t="s">
        <v>588</v>
      </c>
      <c r="N212" s="224">
        <v>43108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6">
        <v>103</v>
      </c>
      <c r="B213" s="217">
        <v>43018</v>
      </c>
      <c r="C213" s="217"/>
      <c r="D213" s="218" t="s">
        <v>753</v>
      </c>
      <c r="E213" s="219" t="s">
        <v>619</v>
      </c>
      <c r="F213" s="220">
        <v>125.5</v>
      </c>
      <c r="G213" s="219"/>
      <c r="H213" s="219">
        <v>158</v>
      </c>
      <c r="I213" s="221">
        <v>155</v>
      </c>
      <c r="J213" s="222" t="s">
        <v>754</v>
      </c>
      <c r="K213" s="192">
        <f t="shared" si="76"/>
        <v>32.5</v>
      </c>
      <c r="L213" s="223">
        <f t="shared" si="77"/>
        <v>0.25896414342629481</v>
      </c>
      <c r="M213" s="219" t="s">
        <v>588</v>
      </c>
      <c r="N213" s="224">
        <v>43067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6">
        <v>104</v>
      </c>
      <c r="B214" s="217">
        <v>43018</v>
      </c>
      <c r="C214" s="217"/>
      <c r="D214" s="218" t="s">
        <v>755</v>
      </c>
      <c r="E214" s="219" t="s">
        <v>619</v>
      </c>
      <c r="F214" s="220">
        <v>895</v>
      </c>
      <c r="G214" s="219"/>
      <c r="H214" s="219">
        <v>1122.5</v>
      </c>
      <c r="I214" s="221">
        <v>1078</v>
      </c>
      <c r="J214" s="222" t="s">
        <v>756</v>
      </c>
      <c r="K214" s="192">
        <v>227.5</v>
      </c>
      <c r="L214" s="223">
        <v>0.25418994413407803</v>
      </c>
      <c r="M214" s="219" t="s">
        <v>588</v>
      </c>
      <c r="N214" s="224">
        <v>43117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6">
        <v>105</v>
      </c>
      <c r="B215" s="217">
        <v>43020</v>
      </c>
      <c r="C215" s="217"/>
      <c r="D215" s="218" t="s">
        <v>344</v>
      </c>
      <c r="E215" s="219" t="s">
        <v>619</v>
      </c>
      <c r="F215" s="220">
        <v>525</v>
      </c>
      <c r="G215" s="219"/>
      <c r="H215" s="219">
        <v>629</v>
      </c>
      <c r="I215" s="221">
        <v>629</v>
      </c>
      <c r="J215" s="222" t="s">
        <v>677</v>
      </c>
      <c r="K215" s="192">
        <v>104</v>
      </c>
      <c r="L215" s="223">
        <v>0.19809523809523799</v>
      </c>
      <c r="M215" s="219" t="s">
        <v>588</v>
      </c>
      <c r="N215" s="224">
        <v>43119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6">
        <v>106</v>
      </c>
      <c r="B216" s="217">
        <v>43046</v>
      </c>
      <c r="C216" s="217"/>
      <c r="D216" s="218" t="s">
        <v>386</v>
      </c>
      <c r="E216" s="219" t="s">
        <v>619</v>
      </c>
      <c r="F216" s="220">
        <v>740</v>
      </c>
      <c r="G216" s="219"/>
      <c r="H216" s="219">
        <v>892.5</v>
      </c>
      <c r="I216" s="221">
        <v>900</v>
      </c>
      <c r="J216" s="222" t="s">
        <v>757</v>
      </c>
      <c r="K216" s="192">
        <f>H216-F216</f>
        <v>152.5</v>
      </c>
      <c r="L216" s="223">
        <f>K216/F216</f>
        <v>0.20608108108108109</v>
      </c>
      <c r="M216" s="219" t="s">
        <v>588</v>
      </c>
      <c r="N216" s="224">
        <v>43052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107</v>
      </c>
      <c r="B217" s="186">
        <v>43073</v>
      </c>
      <c r="C217" s="186"/>
      <c r="D217" s="187" t="s">
        <v>758</v>
      </c>
      <c r="E217" s="188" t="s">
        <v>619</v>
      </c>
      <c r="F217" s="189">
        <v>118.5</v>
      </c>
      <c r="G217" s="188"/>
      <c r="H217" s="188">
        <v>143.5</v>
      </c>
      <c r="I217" s="190">
        <v>145</v>
      </c>
      <c r="J217" s="191" t="s">
        <v>609</v>
      </c>
      <c r="K217" s="192">
        <f>H217-F217</f>
        <v>25</v>
      </c>
      <c r="L217" s="193">
        <f>K217/F217</f>
        <v>0.2109704641350211</v>
      </c>
      <c r="M217" s="188" t="s">
        <v>588</v>
      </c>
      <c r="N217" s="194">
        <v>43097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5">
        <v>108</v>
      </c>
      <c r="B218" s="196">
        <v>43090</v>
      </c>
      <c r="C218" s="196"/>
      <c r="D218" s="197" t="s">
        <v>432</v>
      </c>
      <c r="E218" s="198" t="s">
        <v>619</v>
      </c>
      <c r="F218" s="199">
        <v>715</v>
      </c>
      <c r="G218" s="199"/>
      <c r="H218" s="200">
        <v>500</v>
      </c>
      <c r="I218" s="200">
        <v>872</v>
      </c>
      <c r="J218" s="201" t="s">
        <v>759</v>
      </c>
      <c r="K218" s="202">
        <f>H218-F218</f>
        <v>-215</v>
      </c>
      <c r="L218" s="203">
        <f>K218/F218</f>
        <v>-0.30069930069930068</v>
      </c>
      <c r="M218" s="199" t="s">
        <v>600</v>
      </c>
      <c r="N218" s="196">
        <v>43670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109</v>
      </c>
      <c r="B219" s="186">
        <v>43098</v>
      </c>
      <c r="C219" s="186"/>
      <c r="D219" s="187" t="s">
        <v>602</v>
      </c>
      <c r="E219" s="188" t="s">
        <v>619</v>
      </c>
      <c r="F219" s="189">
        <v>435</v>
      </c>
      <c r="G219" s="188"/>
      <c r="H219" s="188">
        <v>542.5</v>
      </c>
      <c r="I219" s="190">
        <v>539</v>
      </c>
      <c r="J219" s="191" t="s">
        <v>677</v>
      </c>
      <c r="K219" s="192">
        <v>107.5</v>
      </c>
      <c r="L219" s="193">
        <v>0.247126436781609</v>
      </c>
      <c r="M219" s="188" t="s">
        <v>588</v>
      </c>
      <c r="N219" s="194">
        <v>43206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110</v>
      </c>
      <c r="B220" s="186">
        <v>43098</v>
      </c>
      <c r="C220" s="186"/>
      <c r="D220" s="187" t="s">
        <v>560</v>
      </c>
      <c r="E220" s="188" t="s">
        <v>619</v>
      </c>
      <c r="F220" s="189">
        <v>885</v>
      </c>
      <c r="G220" s="188"/>
      <c r="H220" s="188">
        <v>1090</v>
      </c>
      <c r="I220" s="190">
        <v>1084</v>
      </c>
      <c r="J220" s="191" t="s">
        <v>677</v>
      </c>
      <c r="K220" s="192">
        <v>205</v>
      </c>
      <c r="L220" s="193">
        <v>0.23163841807909599</v>
      </c>
      <c r="M220" s="188" t="s">
        <v>588</v>
      </c>
      <c r="N220" s="194">
        <v>43213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5">
        <v>111</v>
      </c>
      <c r="B221" s="226">
        <v>43192</v>
      </c>
      <c r="C221" s="226"/>
      <c r="D221" s="204" t="s">
        <v>760</v>
      </c>
      <c r="E221" s="199" t="s">
        <v>619</v>
      </c>
      <c r="F221" s="227">
        <v>478.5</v>
      </c>
      <c r="G221" s="199"/>
      <c r="H221" s="199">
        <v>442</v>
      </c>
      <c r="I221" s="200">
        <v>613</v>
      </c>
      <c r="J221" s="201" t="s">
        <v>761</v>
      </c>
      <c r="K221" s="202">
        <f>H221-F221</f>
        <v>-36.5</v>
      </c>
      <c r="L221" s="203">
        <f>K221/F221</f>
        <v>-7.6280041797283177E-2</v>
      </c>
      <c r="M221" s="199" t="s">
        <v>600</v>
      </c>
      <c r="N221" s="196">
        <v>43762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5">
        <v>112</v>
      </c>
      <c r="B222" s="196">
        <v>43194</v>
      </c>
      <c r="C222" s="196"/>
      <c r="D222" s="197" t="s">
        <v>762</v>
      </c>
      <c r="E222" s="198" t="s">
        <v>619</v>
      </c>
      <c r="F222" s="199">
        <f>141.5-7.3</f>
        <v>134.19999999999999</v>
      </c>
      <c r="G222" s="199"/>
      <c r="H222" s="200">
        <v>77</v>
      </c>
      <c r="I222" s="200">
        <v>180</v>
      </c>
      <c r="J222" s="201" t="s">
        <v>763</v>
      </c>
      <c r="K222" s="202">
        <f>H222-F222</f>
        <v>-57.199999999999989</v>
      </c>
      <c r="L222" s="203">
        <f>K222/F222</f>
        <v>-0.42622950819672129</v>
      </c>
      <c r="M222" s="199" t="s">
        <v>600</v>
      </c>
      <c r="N222" s="196">
        <v>43522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5">
        <v>113</v>
      </c>
      <c r="B223" s="196">
        <v>43209</v>
      </c>
      <c r="C223" s="196"/>
      <c r="D223" s="197" t="s">
        <v>764</v>
      </c>
      <c r="E223" s="198" t="s">
        <v>619</v>
      </c>
      <c r="F223" s="199">
        <v>430</v>
      </c>
      <c r="G223" s="199"/>
      <c r="H223" s="200">
        <v>220</v>
      </c>
      <c r="I223" s="200">
        <v>537</v>
      </c>
      <c r="J223" s="201" t="s">
        <v>765</v>
      </c>
      <c r="K223" s="202">
        <f>H223-F223</f>
        <v>-210</v>
      </c>
      <c r="L223" s="203">
        <f>K223/F223</f>
        <v>-0.48837209302325579</v>
      </c>
      <c r="M223" s="199" t="s">
        <v>600</v>
      </c>
      <c r="N223" s="196">
        <v>43252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6">
        <v>114</v>
      </c>
      <c r="B224" s="217">
        <v>43220</v>
      </c>
      <c r="C224" s="217"/>
      <c r="D224" s="218" t="s">
        <v>387</v>
      </c>
      <c r="E224" s="219" t="s">
        <v>619</v>
      </c>
      <c r="F224" s="219">
        <v>153.5</v>
      </c>
      <c r="G224" s="219"/>
      <c r="H224" s="219">
        <v>196</v>
      </c>
      <c r="I224" s="221">
        <v>196</v>
      </c>
      <c r="J224" s="191" t="s">
        <v>766</v>
      </c>
      <c r="K224" s="192">
        <f>H224-F224</f>
        <v>42.5</v>
      </c>
      <c r="L224" s="193">
        <f>K224/F224</f>
        <v>0.27687296416938112</v>
      </c>
      <c r="M224" s="188" t="s">
        <v>588</v>
      </c>
      <c r="N224" s="194">
        <v>43605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5">
        <v>115</v>
      </c>
      <c r="B225" s="196">
        <v>43306</v>
      </c>
      <c r="C225" s="196"/>
      <c r="D225" s="197" t="s">
        <v>736</v>
      </c>
      <c r="E225" s="198" t="s">
        <v>619</v>
      </c>
      <c r="F225" s="199">
        <v>27.5</v>
      </c>
      <c r="G225" s="199"/>
      <c r="H225" s="200">
        <v>13.1</v>
      </c>
      <c r="I225" s="200">
        <v>60</v>
      </c>
      <c r="J225" s="201" t="s">
        <v>767</v>
      </c>
      <c r="K225" s="202">
        <v>-14.4</v>
      </c>
      <c r="L225" s="203">
        <v>-0.52363636363636401</v>
      </c>
      <c r="M225" s="199" t="s">
        <v>600</v>
      </c>
      <c r="N225" s="196">
        <v>43138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5">
        <v>116</v>
      </c>
      <c r="B226" s="226">
        <v>43318</v>
      </c>
      <c r="C226" s="226"/>
      <c r="D226" s="204" t="s">
        <v>768</v>
      </c>
      <c r="E226" s="199" t="s">
        <v>619</v>
      </c>
      <c r="F226" s="199">
        <v>148.5</v>
      </c>
      <c r="G226" s="199"/>
      <c r="H226" s="199">
        <v>102</v>
      </c>
      <c r="I226" s="200">
        <v>182</v>
      </c>
      <c r="J226" s="201" t="s">
        <v>769</v>
      </c>
      <c r="K226" s="202">
        <f>H226-F226</f>
        <v>-46.5</v>
      </c>
      <c r="L226" s="203">
        <f>K226/F226</f>
        <v>-0.31313131313131315</v>
      </c>
      <c r="M226" s="199" t="s">
        <v>600</v>
      </c>
      <c r="N226" s="196">
        <v>43661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117</v>
      </c>
      <c r="B227" s="186">
        <v>43335</v>
      </c>
      <c r="C227" s="186"/>
      <c r="D227" s="187" t="s">
        <v>770</v>
      </c>
      <c r="E227" s="188" t="s">
        <v>619</v>
      </c>
      <c r="F227" s="219">
        <v>285</v>
      </c>
      <c r="G227" s="188"/>
      <c r="H227" s="188">
        <v>355</v>
      </c>
      <c r="I227" s="190">
        <v>364</v>
      </c>
      <c r="J227" s="191" t="s">
        <v>771</v>
      </c>
      <c r="K227" s="192">
        <v>70</v>
      </c>
      <c r="L227" s="193">
        <v>0.24561403508771901</v>
      </c>
      <c r="M227" s="188" t="s">
        <v>588</v>
      </c>
      <c r="N227" s="194">
        <v>43455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118</v>
      </c>
      <c r="B228" s="186">
        <v>43341</v>
      </c>
      <c r="C228" s="186"/>
      <c r="D228" s="187" t="s">
        <v>375</v>
      </c>
      <c r="E228" s="188" t="s">
        <v>619</v>
      </c>
      <c r="F228" s="219">
        <v>525</v>
      </c>
      <c r="G228" s="188"/>
      <c r="H228" s="188">
        <v>585</v>
      </c>
      <c r="I228" s="190">
        <v>635</v>
      </c>
      <c r="J228" s="191" t="s">
        <v>772</v>
      </c>
      <c r="K228" s="192">
        <f t="shared" ref="K228:K245" si="78">H228-F228</f>
        <v>60</v>
      </c>
      <c r="L228" s="193">
        <f t="shared" ref="L228:L245" si="79">K228/F228</f>
        <v>0.11428571428571428</v>
      </c>
      <c r="M228" s="188" t="s">
        <v>588</v>
      </c>
      <c r="N228" s="194">
        <v>43662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119</v>
      </c>
      <c r="B229" s="186">
        <v>43395</v>
      </c>
      <c r="C229" s="186"/>
      <c r="D229" s="187" t="s">
        <v>361</v>
      </c>
      <c r="E229" s="188" t="s">
        <v>619</v>
      </c>
      <c r="F229" s="219">
        <v>475</v>
      </c>
      <c r="G229" s="188"/>
      <c r="H229" s="188">
        <v>574</v>
      </c>
      <c r="I229" s="190">
        <v>570</v>
      </c>
      <c r="J229" s="191" t="s">
        <v>677</v>
      </c>
      <c r="K229" s="192">
        <f t="shared" si="78"/>
        <v>99</v>
      </c>
      <c r="L229" s="193">
        <f t="shared" si="79"/>
        <v>0.20842105263157895</v>
      </c>
      <c r="M229" s="188" t="s">
        <v>588</v>
      </c>
      <c r="N229" s="194">
        <v>43403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120</v>
      </c>
      <c r="B230" s="217">
        <v>43397</v>
      </c>
      <c r="C230" s="217"/>
      <c r="D230" s="218" t="s">
        <v>382</v>
      </c>
      <c r="E230" s="219" t="s">
        <v>619</v>
      </c>
      <c r="F230" s="219">
        <v>707.5</v>
      </c>
      <c r="G230" s="219"/>
      <c r="H230" s="219">
        <v>872</v>
      </c>
      <c r="I230" s="221">
        <v>872</v>
      </c>
      <c r="J230" s="222" t="s">
        <v>677</v>
      </c>
      <c r="K230" s="192">
        <f t="shared" si="78"/>
        <v>164.5</v>
      </c>
      <c r="L230" s="223">
        <f t="shared" si="79"/>
        <v>0.23250883392226149</v>
      </c>
      <c r="M230" s="219" t="s">
        <v>588</v>
      </c>
      <c r="N230" s="224">
        <v>43482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121</v>
      </c>
      <c r="B231" s="217">
        <v>43398</v>
      </c>
      <c r="C231" s="217"/>
      <c r="D231" s="218" t="s">
        <v>773</v>
      </c>
      <c r="E231" s="219" t="s">
        <v>619</v>
      </c>
      <c r="F231" s="219">
        <v>162</v>
      </c>
      <c r="G231" s="219"/>
      <c r="H231" s="219">
        <v>204</v>
      </c>
      <c r="I231" s="221">
        <v>209</v>
      </c>
      <c r="J231" s="222" t="s">
        <v>774</v>
      </c>
      <c r="K231" s="192">
        <f t="shared" si="78"/>
        <v>42</v>
      </c>
      <c r="L231" s="223">
        <f t="shared" si="79"/>
        <v>0.25925925925925924</v>
      </c>
      <c r="M231" s="219" t="s">
        <v>588</v>
      </c>
      <c r="N231" s="224">
        <v>43539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6">
        <v>122</v>
      </c>
      <c r="B232" s="217">
        <v>43399</v>
      </c>
      <c r="C232" s="217"/>
      <c r="D232" s="218" t="s">
        <v>480</v>
      </c>
      <c r="E232" s="219" t="s">
        <v>619</v>
      </c>
      <c r="F232" s="219">
        <v>240</v>
      </c>
      <c r="G232" s="219"/>
      <c r="H232" s="219">
        <v>297</v>
      </c>
      <c r="I232" s="221">
        <v>297</v>
      </c>
      <c r="J232" s="222" t="s">
        <v>677</v>
      </c>
      <c r="K232" s="228">
        <f t="shared" si="78"/>
        <v>57</v>
      </c>
      <c r="L232" s="223">
        <f t="shared" si="79"/>
        <v>0.23749999999999999</v>
      </c>
      <c r="M232" s="219" t="s">
        <v>588</v>
      </c>
      <c r="N232" s="224">
        <v>43417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123</v>
      </c>
      <c r="B233" s="186">
        <v>43439</v>
      </c>
      <c r="C233" s="186"/>
      <c r="D233" s="187" t="s">
        <v>775</v>
      </c>
      <c r="E233" s="188" t="s">
        <v>619</v>
      </c>
      <c r="F233" s="188">
        <v>202.5</v>
      </c>
      <c r="G233" s="188"/>
      <c r="H233" s="188">
        <v>255</v>
      </c>
      <c r="I233" s="190">
        <v>252</v>
      </c>
      <c r="J233" s="191" t="s">
        <v>677</v>
      </c>
      <c r="K233" s="192">
        <f t="shared" si="78"/>
        <v>52.5</v>
      </c>
      <c r="L233" s="193">
        <f t="shared" si="79"/>
        <v>0.25925925925925924</v>
      </c>
      <c r="M233" s="188" t="s">
        <v>588</v>
      </c>
      <c r="N233" s="194">
        <v>43542</v>
      </c>
      <c r="O233" s="1"/>
      <c r="P233" s="1"/>
      <c r="Q233" s="1"/>
      <c r="R233" s="6" t="s">
        <v>776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124</v>
      </c>
      <c r="B234" s="217">
        <v>43465</v>
      </c>
      <c r="C234" s="186"/>
      <c r="D234" s="218" t="s">
        <v>414</v>
      </c>
      <c r="E234" s="219" t="s">
        <v>619</v>
      </c>
      <c r="F234" s="219">
        <v>710</v>
      </c>
      <c r="G234" s="219"/>
      <c r="H234" s="219">
        <v>866</v>
      </c>
      <c r="I234" s="221">
        <v>866</v>
      </c>
      <c r="J234" s="222" t="s">
        <v>677</v>
      </c>
      <c r="K234" s="192">
        <f t="shared" si="78"/>
        <v>156</v>
      </c>
      <c r="L234" s="193">
        <f t="shared" si="79"/>
        <v>0.21971830985915494</v>
      </c>
      <c r="M234" s="188" t="s">
        <v>588</v>
      </c>
      <c r="N234" s="194">
        <v>43553</v>
      </c>
      <c r="O234" s="1"/>
      <c r="P234" s="1"/>
      <c r="Q234" s="1"/>
      <c r="R234" s="6" t="s">
        <v>776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125</v>
      </c>
      <c r="B235" s="217">
        <v>43522</v>
      </c>
      <c r="C235" s="217"/>
      <c r="D235" s="218" t="s">
        <v>152</v>
      </c>
      <c r="E235" s="219" t="s">
        <v>619</v>
      </c>
      <c r="F235" s="219">
        <v>337.25</v>
      </c>
      <c r="G235" s="219"/>
      <c r="H235" s="219">
        <v>398.5</v>
      </c>
      <c r="I235" s="221">
        <v>411</v>
      </c>
      <c r="J235" s="191" t="s">
        <v>777</v>
      </c>
      <c r="K235" s="192">
        <f t="shared" si="78"/>
        <v>61.25</v>
      </c>
      <c r="L235" s="193">
        <f t="shared" si="79"/>
        <v>0.1816160118606375</v>
      </c>
      <c r="M235" s="188" t="s">
        <v>588</v>
      </c>
      <c r="N235" s="194">
        <v>43760</v>
      </c>
      <c r="O235" s="1"/>
      <c r="P235" s="1"/>
      <c r="Q235" s="1"/>
      <c r="R235" s="6" t="s">
        <v>776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9">
        <v>126</v>
      </c>
      <c r="B236" s="230">
        <v>43559</v>
      </c>
      <c r="C236" s="230"/>
      <c r="D236" s="231" t="s">
        <v>778</v>
      </c>
      <c r="E236" s="232" t="s">
        <v>619</v>
      </c>
      <c r="F236" s="232">
        <v>130</v>
      </c>
      <c r="G236" s="232"/>
      <c r="H236" s="232">
        <v>65</v>
      </c>
      <c r="I236" s="233">
        <v>158</v>
      </c>
      <c r="J236" s="201" t="s">
        <v>779</v>
      </c>
      <c r="K236" s="202">
        <f t="shared" si="78"/>
        <v>-65</v>
      </c>
      <c r="L236" s="203">
        <f t="shared" si="79"/>
        <v>-0.5</v>
      </c>
      <c r="M236" s="199" t="s">
        <v>600</v>
      </c>
      <c r="N236" s="196">
        <v>43726</v>
      </c>
      <c r="O236" s="1"/>
      <c r="P236" s="1"/>
      <c r="Q236" s="1"/>
      <c r="R236" s="6" t="s">
        <v>780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127</v>
      </c>
      <c r="B237" s="217">
        <v>43017</v>
      </c>
      <c r="C237" s="217"/>
      <c r="D237" s="218" t="s">
        <v>185</v>
      </c>
      <c r="E237" s="219" t="s">
        <v>619</v>
      </c>
      <c r="F237" s="219">
        <v>141.5</v>
      </c>
      <c r="G237" s="219"/>
      <c r="H237" s="219">
        <v>183.5</v>
      </c>
      <c r="I237" s="221">
        <v>210</v>
      </c>
      <c r="J237" s="191" t="s">
        <v>774</v>
      </c>
      <c r="K237" s="192">
        <f t="shared" si="78"/>
        <v>42</v>
      </c>
      <c r="L237" s="193">
        <f t="shared" si="79"/>
        <v>0.29681978798586572</v>
      </c>
      <c r="M237" s="188" t="s">
        <v>588</v>
      </c>
      <c r="N237" s="194">
        <v>43042</v>
      </c>
      <c r="O237" s="1"/>
      <c r="P237" s="1"/>
      <c r="Q237" s="1"/>
      <c r="R237" s="6" t="s">
        <v>780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9">
        <v>128</v>
      </c>
      <c r="B238" s="230">
        <v>43074</v>
      </c>
      <c r="C238" s="230"/>
      <c r="D238" s="231" t="s">
        <v>781</v>
      </c>
      <c r="E238" s="232" t="s">
        <v>619</v>
      </c>
      <c r="F238" s="227">
        <v>172</v>
      </c>
      <c r="G238" s="232"/>
      <c r="H238" s="232">
        <v>155.25</v>
      </c>
      <c r="I238" s="233">
        <v>230</v>
      </c>
      <c r="J238" s="201" t="s">
        <v>782</v>
      </c>
      <c r="K238" s="202">
        <f t="shared" si="78"/>
        <v>-16.75</v>
      </c>
      <c r="L238" s="203">
        <f t="shared" si="79"/>
        <v>-9.7383720930232565E-2</v>
      </c>
      <c r="M238" s="199" t="s">
        <v>600</v>
      </c>
      <c r="N238" s="196">
        <v>43787</v>
      </c>
      <c r="O238" s="1"/>
      <c r="P238" s="1"/>
      <c r="Q238" s="1"/>
      <c r="R238" s="6" t="s">
        <v>780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6">
        <v>129</v>
      </c>
      <c r="B239" s="217">
        <v>43398</v>
      </c>
      <c r="C239" s="217"/>
      <c r="D239" s="218" t="s">
        <v>107</v>
      </c>
      <c r="E239" s="219" t="s">
        <v>619</v>
      </c>
      <c r="F239" s="219">
        <v>698.5</v>
      </c>
      <c r="G239" s="219"/>
      <c r="H239" s="219">
        <v>890</v>
      </c>
      <c r="I239" s="221">
        <v>890</v>
      </c>
      <c r="J239" s="191" t="s">
        <v>850</v>
      </c>
      <c r="K239" s="192">
        <f t="shared" si="78"/>
        <v>191.5</v>
      </c>
      <c r="L239" s="193">
        <f t="shared" si="79"/>
        <v>0.27415891195418757</v>
      </c>
      <c r="M239" s="188" t="s">
        <v>588</v>
      </c>
      <c r="N239" s="194">
        <v>44328</v>
      </c>
      <c r="O239" s="1"/>
      <c r="P239" s="1"/>
      <c r="Q239" s="1"/>
      <c r="R239" s="6" t="s">
        <v>776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130</v>
      </c>
      <c r="B240" s="217">
        <v>42877</v>
      </c>
      <c r="C240" s="217"/>
      <c r="D240" s="218" t="s">
        <v>374</v>
      </c>
      <c r="E240" s="219" t="s">
        <v>619</v>
      </c>
      <c r="F240" s="219">
        <v>127.6</v>
      </c>
      <c r="G240" s="219"/>
      <c r="H240" s="219">
        <v>138</v>
      </c>
      <c r="I240" s="221">
        <v>190</v>
      </c>
      <c r="J240" s="191" t="s">
        <v>783</v>
      </c>
      <c r="K240" s="192">
        <f t="shared" si="78"/>
        <v>10.400000000000006</v>
      </c>
      <c r="L240" s="193">
        <f t="shared" si="79"/>
        <v>8.1504702194357417E-2</v>
      </c>
      <c r="M240" s="188" t="s">
        <v>588</v>
      </c>
      <c r="N240" s="194">
        <v>43774</v>
      </c>
      <c r="O240" s="1"/>
      <c r="P240" s="1"/>
      <c r="Q240" s="1"/>
      <c r="R240" s="6" t="s">
        <v>780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6">
        <v>131</v>
      </c>
      <c r="B241" s="217">
        <v>43158</v>
      </c>
      <c r="C241" s="217"/>
      <c r="D241" s="218" t="s">
        <v>784</v>
      </c>
      <c r="E241" s="219" t="s">
        <v>619</v>
      </c>
      <c r="F241" s="219">
        <v>317</v>
      </c>
      <c r="G241" s="219"/>
      <c r="H241" s="219">
        <v>382.5</v>
      </c>
      <c r="I241" s="221">
        <v>398</v>
      </c>
      <c r="J241" s="191" t="s">
        <v>785</v>
      </c>
      <c r="K241" s="192">
        <f t="shared" si="78"/>
        <v>65.5</v>
      </c>
      <c r="L241" s="193">
        <f t="shared" si="79"/>
        <v>0.20662460567823343</v>
      </c>
      <c r="M241" s="188" t="s">
        <v>588</v>
      </c>
      <c r="N241" s="194">
        <v>44238</v>
      </c>
      <c r="O241" s="1"/>
      <c r="P241" s="1"/>
      <c r="Q241" s="1"/>
      <c r="R241" s="6" t="s">
        <v>780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9">
        <v>132</v>
      </c>
      <c r="B242" s="230">
        <v>43164</v>
      </c>
      <c r="C242" s="230"/>
      <c r="D242" s="231" t="s">
        <v>144</v>
      </c>
      <c r="E242" s="232" t="s">
        <v>619</v>
      </c>
      <c r="F242" s="227">
        <f>510-14.4</f>
        <v>495.6</v>
      </c>
      <c r="G242" s="232"/>
      <c r="H242" s="232">
        <v>350</v>
      </c>
      <c r="I242" s="233">
        <v>672</v>
      </c>
      <c r="J242" s="201" t="s">
        <v>786</v>
      </c>
      <c r="K242" s="202">
        <f t="shared" si="78"/>
        <v>-145.60000000000002</v>
      </c>
      <c r="L242" s="203">
        <f t="shared" si="79"/>
        <v>-0.29378531073446329</v>
      </c>
      <c r="M242" s="199" t="s">
        <v>600</v>
      </c>
      <c r="N242" s="196">
        <v>43887</v>
      </c>
      <c r="O242" s="1"/>
      <c r="P242" s="1"/>
      <c r="Q242" s="1"/>
      <c r="R242" s="6" t="s">
        <v>776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9">
        <v>133</v>
      </c>
      <c r="B243" s="230">
        <v>43237</v>
      </c>
      <c r="C243" s="230"/>
      <c r="D243" s="231" t="s">
        <v>472</v>
      </c>
      <c r="E243" s="232" t="s">
        <v>619</v>
      </c>
      <c r="F243" s="227">
        <v>230.3</v>
      </c>
      <c r="G243" s="232"/>
      <c r="H243" s="232">
        <v>102.5</v>
      </c>
      <c r="I243" s="233">
        <v>348</v>
      </c>
      <c r="J243" s="201" t="s">
        <v>787</v>
      </c>
      <c r="K243" s="202">
        <f t="shared" si="78"/>
        <v>-127.80000000000001</v>
      </c>
      <c r="L243" s="203">
        <f t="shared" si="79"/>
        <v>-0.55492835432045162</v>
      </c>
      <c r="M243" s="199" t="s">
        <v>600</v>
      </c>
      <c r="N243" s="196">
        <v>43896</v>
      </c>
      <c r="O243" s="1"/>
      <c r="P243" s="1"/>
      <c r="Q243" s="1"/>
      <c r="R243" s="6" t="s">
        <v>776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134</v>
      </c>
      <c r="B244" s="217">
        <v>43258</v>
      </c>
      <c r="C244" s="217"/>
      <c r="D244" s="218" t="s">
        <v>437</v>
      </c>
      <c r="E244" s="219" t="s">
        <v>619</v>
      </c>
      <c r="F244" s="219">
        <f>342.5-5.1</f>
        <v>337.4</v>
      </c>
      <c r="G244" s="219"/>
      <c r="H244" s="219">
        <v>412.5</v>
      </c>
      <c r="I244" s="221">
        <v>439</v>
      </c>
      <c r="J244" s="191" t="s">
        <v>788</v>
      </c>
      <c r="K244" s="192">
        <f t="shared" si="78"/>
        <v>75.100000000000023</v>
      </c>
      <c r="L244" s="193">
        <f t="shared" si="79"/>
        <v>0.22258446947243635</v>
      </c>
      <c r="M244" s="188" t="s">
        <v>588</v>
      </c>
      <c r="N244" s="194">
        <v>44230</v>
      </c>
      <c r="O244" s="1"/>
      <c r="P244" s="1"/>
      <c r="Q244" s="1"/>
      <c r="R244" s="6" t="s">
        <v>780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0">
        <v>135</v>
      </c>
      <c r="B245" s="209">
        <v>43285</v>
      </c>
      <c r="C245" s="209"/>
      <c r="D245" s="210" t="s">
        <v>55</v>
      </c>
      <c r="E245" s="211" t="s">
        <v>619</v>
      </c>
      <c r="F245" s="211">
        <f>127.5-5.53</f>
        <v>121.97</v>
      </c>
      <c r="G245" s="212"/>
      <c r="H245" s="212">
        <v>122.5</v>
      </c>
      <c r="I245" s="212">
        <v>170</v>
      </c>
      <c r="J245" s="213" t="s">
        <v>817</v>
      </c>
      <c r="K245" s="214">
        <f t="shared" si="78"/>
        <v>0.53000000000000114</v>
      </c>
      <c r="L245" s="215">
        <f t="shared" si="79"/>
        <v>4.3453308190538747E-3</v>
      </c>
      <c r="M245" s="211" t="s">
        <v>710</v>
      </c>
      <c r="N245" s="209">
        <v>44431</v>
      </c>
      <c r="O245" s="1"/>
      <c r="P245" s="1"/>
      <c r="Q245" s="1"/>
      <c r="R245" s="6" t="s">
        <v>776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9">
        <v>136</v>
      </c>
      <c r="B246" s="230">
        <v>43294</v>
      </c>
      <c r="C246" s="230"/>
      <c r="D246" s="231" t="s">
        <v>363</v>
      </c>
      <c r="E246" s="232" t="s">
        <v>619</v>
      </c>
      <c r="F246" s="227">
        <v>46.5</v>
      </c>
      <c r="G246" s="232"/>
      <c r="H246" s="232">
        <v>17</v>
      </c>
      <c r="I246" s="233">
        <v>59</v>
      </c>
      <c r="J246" s="201" t="s">
        <v>789</v>
      </c>
      <c r="K246" s="202">
        <f t="shared" ref="K246:K254" si="80">H246-F246</f>
        <v>-29.5</v>
      </c>
      <c r="L246" s="203">
        <f t="shared" ref="L246:L254" si="81">K246/F246</f>
        <v>-0.63440860215053763</v>
      </c>
      <c r="M246" s="199" t="s">
        <v>600</v>
      </c>
      <c r="N246" s="196">
        <v>43887</v>
      </c>
      <c r="O246" s="1"/>
      <c r="P246" s="1"/>
      <c r="Q246" s="1"/>
      <c r="R246" s="6" t="s">
        <v>776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6">
        <v>137</v>
      </c>
      <c r="B247" s="217">
        <v>43396</v>
      </c>
      <c r="C247" s="217"/>
      <c r="D247" s="218" t="s">
        <v>416</v>
      </c>
      <c r="E247" s="219" t="s">
        <v>619</v>
      </c>
      <c r="F247" s="219">
        <v>156.5</v>
      </c>
      <c r="G247" s="219"/>
      <c r="H247" s="219">
        <v>207.5</v>
      </c>
      <c r="I247" s="221">
        <v>191</v>
      </c>
      <c r="J247" s="191" t="s">
        <v>677</v>
      </c>
      <c r="K247" s="192">
        <f t="shared" si="80"/>
        <v>51</v>
      </c>
      <c r="L247" s="193">
        <f t="shared" si="81"/>
        <v>0.32587859424920129</v>
      </c>
      <c r="M247" s="188" t="s">
        <v>588</v>
      </c>
      <c r="N247" s="194">
        <v>44369</v>
      </c>
      <c r="O247" s="1"/>
      <c r="P247" s="1"/>
      <c r="Q247" s="1"/>
      <c r="R247" s="6" t="s">
        <v>776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6">
        <v>138</v>
      </c>
      <c r="B248" s="217">
        <v>43439</v>
      </c>
      <c r="C248" s="217"/>
      <c r="D248" s="218" t="s">
        <v>325</v>
      </c>
      <c r="E248" s="219" t="s">
        <v>619</v>
      </c>
      <c r="F248" s="219">
        <v>259.5</v>
      </c>
      <c r="G248" s="219"/>
      <c r="H248" s="219">
        <v>320</v>
      </c>
      <c r="I248" s="221">
        <v>320</v>
      </c>
      <c r="J248" s="191" t="s">
        <v>677</v>
      </c>
      <c r="K248" s="192">
        <f t="shared" si="80"/>
        <v>60.5</v>
      </c>
      <c r="L248" s="193">
        <f t="shared" si="81"/>
        <v>0.23314065510597304</v>
      </c>
      <c r="M248" s="188" t="s">
        <v>588</v>
      </c>
      <c r="N248" s="194">
        <v>44323</v>
      </c>
      <c r="O248" s="1"/>
      <c r="P248" s="1"/>
      <c r="Q248" s="1"/>
      <c r="R248" s="6" t="s">
        <v>776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9">
        <v>139</v>
      </c>
      <c r="B249" s="230">
        <v>43439</v>
      </c>
      <c r="C249" s="230"/>
      <c r="D249" s="231" t="s">
        <v>790</v>
      </c>
      <c r="E249" s="232" t="s">
        <v>619</v>
      </c>
      <c r="F249" s="232">
        <v>715</v>
      </c>
      <c r="G249" s="232"/>
      <c r="H249" s="232">
        <v>445</v>
      </c>
      <c r="I249" s="233">
        <v>840</v>
      </c>
      <c r="J249" s="201" t="s">
        <v>791</v>
      </c>
      <c r="K249" s="202">
        <f t="shared" si="80"/>
        <v>-270</v>
      </c>
      <c r="L249" s="203">
        <f t="shared" si="81"/>
        <v>-0.3776223776223776</v>
      </c>
      <c r="M249" s="199" t="s">
        <v>600</v>
      </c>
      <c r="N249" s="196">
        <v>43800</v>
      </c>
      <c r="O249" s="1"/>
      <c r="P249" s="1"/>
      <c r="Q249" s="1"/>
      <c r="R249" s="6" t="s">
        <v>776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6">
        <v>140</v>
      </c>
      <c r="B250" s="217">
        <v>43469</v>
      </c>
      <c r="C250" s="217"/>
      <c r="D250" s="218" t="s">
        <v>157</v>
      </c>
      <c r="E250" s="219" t="s">
        <v>619</v>
      </c>
      <c r="F250" s="219">
        <v>875</v>
      </c>
      <c r="G250" s="219"/>
      <c r="H250" s="219">
        <v>1165</v>
      </c>
      <c r="I250" s="221">
        <v>1185</v>
      </c>
      <c r="J250" s="191" t="s">
        <v>792</v>
      </c>
      <c r="K250" s="192">
        <f t="shared" si="80"/>
        <v>290</v>
      </c>
      <c r="L250" s="193">
        <f t="shared" si="81"/>
        <v>0.33142857142857141</v>
      </c>
      <c r="M250" s="188" t="s">
        <v>588</v>
      </c>
      <c r="N250" s="194">
        <v>43847</v>
      </c>
      <c r="O250" s="1"/>
      <c r="P250" s="1"/>
      <c r="Q250" s="1"/>
      <c r="R250" s="6" t="s">
        <v>776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6">
        <v>141</v>
      </c>
      <c r="B251" s="217">
        <v>43559</v>
      </c>
      <c r="C251" s="217"/>
      <c r="D251" s="218" t="s">
        <v>341</v>
      </c>
      <c r="E251" s="219" t="s">
        <v>619</v>
      </c>
      <c r="F251" s="219">
        <f>387-14.63</f>
        <v>372.37</v>
      </c>
      <c r="G251" s="219"/>
      <c r="H251" s="219">
        <v>490</v>
      </c>
      <c r="I251" s="221">
        <v>490</v>
      </c>
      <c r="J251" s="191" t="s">
        <v>677</v>
      </c>
      <c r="K251" s="192">
        <f t="shared" si="80"/>
        <v>117.63</v>
      </c>
      <c r="L251" s="193">
        <f t="shared" si="81"/>
        <v>0.31589548030185027</v>
      </c>
      <c r="M251" s="188" t="s">
        <v>588</v>
      </c>
      <c r="N251" s="194">
        <v>43850</v>
      </c>
      <c r="O251" s="1"/>
      <c r="P251" s="1"/>
      <c r="Q251" s="1"/>
      <c r="R251" s="6" t="s">
        <v>776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9">
        <v>142</v>
      </c>
      <c r="B252" s="230">
        <v>43578</v>
      </c>
      <c r="C252" s="230"/>
      <c r="D252" s="231" t="s">
        <v>793</v>
      </c>
      <c r="E252" s="232" t="s">
        <v>590</v>
      </c>
      <c r="F252" s="232">
        <v>220</v>
      </c>
      <c r="G252" s="232"/>
      <c r="H252" s="232">
        <v>127.5</v>
      </c>
      <c r="I252" s="233">
        <v>284</v>
      </c>
      <c r="J252" s="201" t="s">
        <v>794</v>
      </c>
      <c r="K252" s="202">
        <f t="shared" si="80"/>
        <v>-92.5</v>
      </c>
      <c r="L252" s="203">
        <f t="shared" si="81"/>
        <v>-0.42045454545454547</v>
      </c>
      <c r="M252" s="199" t="s">
        <v>600</v>
      </c>
      <c r="N252" s="196">
        <v>43896</v>
      </c>
      <c r="O252" s="1"/>
      <c r="P252" s="1"/>
      <c r="Q252" s="1"/>
      <c r="R252" s="6" t="s">
        <v>776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6">
        <v>143</v>
      </c>
      <c r="B253" s="217">
        <v>43622</v>
      </c>
      <c r="C253" s="217"/>
      <c r="D253" s="218" t="s">
        <v>481</v>
      </c>
      <c r="E253" s="219" t="s">
        <v>590</v>
      </c>
      <c r="F253" s="219">
        <v>332.8</v>
      </c>
      <c r="G253" s="219"/>
      <c r="H253" s="219">
        <v>405</v>
      </c>
      <c r="I253" s="221">
        <v>419</v>
      </c>
      <c r="J253" s="191" t="s">
        <v>795</v>
      </c>
      <c r="K253" s="192">
        <f t="shared" si="80"/>
        <v>72.199999999999989</v>
      </c>
      <c r="L253" s="193">
        <f t="shared" si="81"/>
        <v>0.21694711538461534</v>
      </c>
      <c r="M253" s="188" t="s">
        <v>588</v>
      </c>
      <c r="N253" s="194">
        <v>43860</v>
      </c>
      <c r="O253" s="1"/>
      <c r="P253" s="1"/>
      <c r="Q253" s="1"/>
      <c r="R253" s="6" t="s">
        <v>780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0">
        <v>144</v>
      </c>
      <c r="B254" s="209">
        <v>43641</v>
      </c>
      <c r="C254" s="209"/>
      <c r="D254" s="210" t="s">
        <v>150</v>
      </c>
      <c r="E254" s="211" t="s">
        <v>619</v>
      </c>
      <c r="F254" s="211">
        <v>386</v>
      </c>
      <c r="G254" s="212"/>
      <c r="H254" s="212">
        <v>395</v>
      </c>
      <c r="I254" s="212">
        <v>452</v>
      </c>
      <c r="J254" s="213" t="s">
        <v>796</v>
      </c>
      <c r="K254" s="214">
        <f t="shared" si="80"/>
        <v>9</v>
      </c>
      <c r="L254" s="215">
        <f t="shared" si="81"/>
        <v>2.3316062176165803E-2</v>
      </c>
      <c r="M254" s="211" t="s">
        <v>710</v>
      </c>
      <c r="N254" s="209">
        <v>43868</v>
      </c>
      <c r="O254" s="1"/>
      <c r="P254" s="1"/>
      <c r="Q254" s="1"/>
      <c r="R254" s="6" t="s">
        <v>780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0">
        <v>145</v>
      </c>
      <c r="B255" s="209">
        <v>43707</v>
      </c>
      <c r="C255" s="209"/>
      <c r="D255" s="210" t="s">
        <v>130</v>
      </c>
      <c r="E255" s="211" t="s">
        <v>619</v>
      </c>
      <c r="F255" s="211">
        <v>137.5</v>
      </c>
      <c r="G255" s="212"/>
      <c r="H255" s="212">
        <v>138.5</v>
      </c>
      <c r="I255" s="212">
        <v>190</v>
      </c>
      <c r="J255" s="213" t="s">
        <v>816</v>
      </c>
      <c r="K255" s="214">
        <f>H255-F255</f>
        <v>1</v>
      </c>
      <c r="L255" s="215">
        <f>K255/F255</f>
        <v>7.2727272727272727E-3</v>
      </c>
      <c r="M255" s="211" t="s">
        <v>710</v>
      </c>
      <c r="N255" s="209">
        <v>44432</v>
      </c>
      <c r="O255" s="1"/>
      <c r="P255" s="1"/>
      <c r="Q255" s="1"/>
      <c r="R255" s="6" t="s">
        <v>776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6">
        <v>146</v>
      </c>
      <c r="B256" s="217">
        <v>43731</v>
      </c>
      <c r="C256" s="217"/>
      <c r="D256" s="218" t="s">
        <v>428</v>
      </c>
      <c r="E256" s="219" t="s">
        <v>619</v>
      </c>
      <c r="F256" s="219">
        <v>235</v>
      </c>
      <c r="G256" s="219"/>
      <c r="H256" s="219">
        <v>295</v>
      </c>
      <c r="I256" s="221">
        <v>296</v>
      </c>
      <c r="J256" s="191" t="s">
        <v>797</v>
      </c>
      <c r="K256" s="192">
        <f t="shared" ref="K256:K262" si="82">H256-F256</f>
        <v>60</v>
      </c>
      <c r="L256" s="193">
        <f t="shared" ref="L256:L262" si="83">K256/F256</f>
        <v>0.25531914893617019</v>
      </c>
      <c r="M256" s="188" t="s">
        <v>588</v>
      </c>
      <c r="N256" s="194">
        <v>43844</v>
      </c>
      <c r="O256" s="1"/>
      <c r="P256" s="1"/>
      <c r="Q256" s="1"/>
      <c r="R256" s="6" t="s">
        <v>780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6">
        <v>147</v>
      </c>
      <c r="B257" s="217">
        <v>43752</v>
      </c>
      <c r="C257" s="217"/>
      <c r="D257" s="218" t="s">
        <v>798</v>
      </c>
      <c r="E257" s="219" t="s">
        <v>619</v>
      </c>
      <c r="F257" s="219">
        <v>277.5</v>
      </c>
      <c r="G257" s="219"/>
      <c r="H257" s="219">
        <v>333</v>
      </c>
      <c r="I257" s="221">
        <v>333</v>
      </c>
      <c r="J257" s="191" t="s">
        <v>799</v>
      </c>
      <c r="K257" s="192">
        <f t="shared" si="82"/>
        <v>55.5</v>
      </c>
      <c r="L257" s="193">
        <f t="shared" si="83"/>
        <v>0.2</v>
      </c>
      <c r="M257" s="188" t="s">
        <v>588</v>
      </c>
      <c r="N257" s="194">
        <v>43846</v>
      </c>
      <c r="O257" s="1"/>
      <c r="P257" s="1"/>
      <c r="Q257" s="1"/>
      <c r="R257" s="6" t="s">
        <v>776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6">
        <v>148</v>
      </c>
      <c r="B258" s="217">
        <v>43752</v>
      </c>
      <c r="C258" s="217"/>
      <c r="D258" s="218" t="s">
        <v>800</v>
      </c>
      <c r="E258" s="219" t="s">
        <v>619</v>
      </c>
      <c r="F258" s="219">
        <v>930</v>
      </c>
      <c r="G258" s="219"/>
      <c r="H258" s="219">
        <v>1165</v>
      </c>
      <c r="I258" s="221">
        <v>1200</v>
      </c>
      <c r="J258" s="191" t="s">
        <v>801</v>
      </c>
      <c r="K258" s="192">
        <f t="shared" si="82"/>
        <v>235</v>
      </c>
      <c r="L258" s="193">
        <f t="shared" si="83"/>
        <v>0.25268817204301075</v>
      </c>
      <c r="M258" s="188" t="s">
        <v>588</v>
      </c>
      <c r="N258" s="194">
        <v>43847</v>
      </c>
      <c r="O258" s="1"/>
      <c r="P258" s="1"/>
      <c r="Q258" s="1"/>
      <c r="R258" s="6" t="s">
        <v>780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6">
        <v>149</v>
      </c>
      <c r="B259" s="217">
        <v>43753</v>
      </c>
      <c r="C259" s="217"/>
      <c r="D259" s="218" t="s">
        <v>802</v>
      </c>
      <c r="E259" s="219" t="s">
        <v>619</v>
      </c>
      <c r="F259" s="189">
        <v>111</v>
      </c>
      <c r="G259" s="219"/>
      <c r="H259" s="219">
        <v>141</v>
      </c>
      <c r="I259" s="221">
        <v>141</v>
      </c>
      <c r="J259" s="191" t="s">
        <v>603</v>
      </c>
      <c r="K259" s="192">
        <f t="shared" si="82"/>
        <v>30</v>
      </c>
      <c r="L259" s="193">
        <f t="shared" si="83"/>
        <v>0.27027027027027029</v>
      </c>
      <c r="M259" s="188" t="s">
        <v>588</v>
      </c>
      <c r="N259" s="194">
        <v>44328</v>
      </c>
      <c r="O259" s="1"/>
      <c r="P259" s="1"/>
      <c r="Q259" s="1"/>
      <c r="R259" s="6" t="s">
        <v>780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6">
        <v>150</v>
      </c>
      <c r="B260" s="217">
        <v>43753</v>
      </c>
      <c r="C260" s="217"/>
      <c r="D260" s="218" t="s">
        <v>803</v>
      </c>
      <c r="E260" s="219" t="s">
        <v>619</v>
      </c>
      <c r="F260" s="189">
        <v>296</v>
      </c>
      <c r="G260" s="219"/>
      <c r="H260" s="219">
        <v>370</v>
      </c>
      <c r="I260" s="221">
        <v>370</v>
      </c>
      <c r="J260" s="191" t="s">
        <v>677</v>
      </c>
      <c r="K260" s="192">
        <f t="shared" si="82"/>
        <v>74</v>
      </c>
      <c r="L260" s="193">
        <f t="shared" si="83"/>
        <v>0.25</v>
      </c>
      <c r="M260" s="188" t="s">
        <v>588</v>
      </c>
      <c r="N260" s="194">
        <v>43853</v>
      </c>
      <c r="O260" s="1"/>
      <c r="P260" s="1"/>
      <c r="Q260" s="1"/>
      <c r="R260" s="6" t="s">
        <v>780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6">
        <v>151</v>
      </c>
      <c r="B261" s="217">
        <v>43754</v>
      </c>
      <c r="C261" s="217"/>
      <c r="D261" s="218" t="s">
        <v>804</v>
      </c>
      <c r="E261" s="219" t="s">
        <v>619</v>
      </c>
      <c r="F261" s="189">
        <v>300</v>
      </c>
      <c r="G261" s="219"/>
      <c r="H261" s="219">
        <v>382.5</v>
      </c>
      <c r="I261" s="221">
        <v>344</v>
      </c>
      <c r="J261" s="191" t="s">
        <v>855</v>
      </c>
      <c r="K261" s="192">
        <f t="shared" si="82"/>
        <v>82.5</v>
      </c>
      <c r="L261" s="193">
        <f t="shared" si="83"/>
        <v>0.27500000000000002</v>
      </c>
      <c r="M261" s="188" t="s">
        <v>588</v>
      </c>
      <c r="N261" s="194">
        <v>44238</v>
      </c>
      <c r="O261" s="1"/>
      <c r="P261" s="1"/>
      <c r="Q261" s="1"/>
      <c r="R261" s="6" t="s">
        <v>780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152</v>
      </c>
      <c r="B262" s="217">
        <v>43832</v>
      </c>
      <c r="C262" s="217"/>
      <c r="D262" s="218" t="s">
        <v>805</v>
      </c>
      <c r="E262" s="219" t="s">
        <v>619</v>
      </c>
      <c r="F262" s="189">
        <v>495</v>
      </c>
      <c r="G262" s="219"/>
      <c r="H262" s="219">
        <v>595</v>
      </c>
      <c r="I262" s="221">
        <v>590</v>
      </c>
      <c r="J262" s="191" t="s">
        <v>854</v>
      </c>
      <c r="K262" s="192">
        <f t="shared" si="82"/>
        <v>100</v>
      </c>
      <c r="L262" s="193">
        <f t="shared" si="83"/>
        <v>0.20202020202020202</v>
      </c>
      <c r="M262" s="188" t="s">
        <v>588</v>
      </c>
      <c r="N262" s="194">
        <v>44589</v>
      </c>
      <c r="O262" s="1"/>
      <c r="P262" s="1"/>
      <c r="Q262" s="1"/>
      <c r="R262" s="6" t="s">
        <v>780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6">
        <v>153</v>
      </c>
      <c r="B263" s="217">
        <v>43966</v>
      </c>
      <c r="C263" s="217"/>
      <c r="D263" s="218" t="s">
        <v>71</v>
      </c>
      <c r="E263" s="219" t="s">
        <v>619</v>
      </c>
      <c r="F263" s="189">
        <v>67.5</v>
      </c>
      <c r="G263" s="219"/>
      <c r="H263" s="219">
        <v>86</v>
      </c>
      <c r="I263" s="221">
        <v>86</v>
      </c>
      <c r="J263" s="191" t="s">
        <v>806</v>
      </c>
      <c r="K263" s="192">
        <f t="shared" ref="K263:K270" si="84">H263-F263</f>
        <v>18.5</v>
      </c>
      <c r="L263" s="193">
        <f t="shared" ref="L263:L270" si="85">K263/F263</f>
        <v>0.27407407407407408</v>
      </c>
      <c r="M263" s="188" t="s">
        <v>588</v>
      </c>
      <c r="N263" s="194">
        <v>44008</v>
      </c>
      <c r="O263" s="1"/>
      <c r="P263" s="1"/>
      <c r="Q263" s="1"/>
      <c r="R263" s="6" t="s">
        <v>780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6">
        <v>154</v>
      </c>
      <c r="B264" s="217">
        <v>44035</v>
      </c>
      <c r="C264" s="217"/>
      <c r="D264" s="218" t="s">
        <v>480</v>
      </c>
      <c r="E264" s="219" t="s">
        <v>619</v>
      </c>
      <c r="F264" s="189">
        <v>231</v>
      </c>
      <c r="G264" s="219"/>
      <c r="H264" s="219">
        <v>281</v>
      </c>
      <c r="I264" s="221">
        <v>281</v>
      </c>
      <c r="J264" s="191" t="s">
        <v>677</v>
      </c>
      <c r="K264" s="192">
        <f t="shared" si="84"/>
        <v>50</v>
      </c>
      <c r="L264" s="193">
        <f t="shared" si="85"/>
        <v>0.21645021645021645</v>
      </c>
      <c r="M264" s="188" t="s">
        <v>588</v>
      </c>
      <c r="N264" s="194">
        <v>44358</v>
      </c>
      <c r="O264" s="1"/>
      <c r="P264" s="1"/>
      <c r="Q264" s="1"/>
      <c r="R264" s="6" t="s">
        <v>780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155</v>
      </c>
      <c r="B265" s="217">
        <v>44092</v>
      </c>
      <c r="C265" s="217"/>
      <c r="D265" s="218" t="s">
        <v>405</v>
      </c>
      <c r="E265" s="219" t="s">
        <v>619</v>
      </c>
      <c r="F265" s="219">
        <v>206</v>
      </c>
      <c r="G265" s="219"/>
      <c r="H265" s="219">
        <v>248</v>
      </c>
      <c r="I265" s="221">
        <v>248</v>
      </c>
      <c r="J265" s="191" t="s">
        <v>677</v>
      </c>
      <c r="K265" s="192">
        <f t="shared" si="84"/>
        <v>42</v>
      </c>
      <c r="L265" s="193">
        <f t="shared" si="85"/>
        <v>0.20388349514563106</v>
      </c>
      <c r="M265" s="188" t="s">
        <v>588</v>
      </c>
      <c r="N265" s="194">
        <v>44214</v>
      </c>
      <c r="O265" s="1"/>
      <c r="P265" s="1"/>
      <c r="Q265" s="1"/>
      <c r="R265" s="6" t="s">
        <v>780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156</v>
      </c>
      <c r="B266" s="217">
        <v>44140</v>
      </c>
      <c r="C266" s="217"/>
      <c r="D266" s="218" t="s">
        <v>405</v>
      </c>
      <c r="E266" s="219" t="s">
        <v>619</v>
      </c>
      <c r="F266" s="219">
        <v>182.5</v>
      </c>
      <c r="G266" s="219"/>
      <c r="H266" s="219">
        <v>248</v>
      </c>
      <c r="I266" s="221">
        <v>248</v>
      </c>
      <c r="J266" s="191" t="s">
        <v>677</v>
      </c>
      <c r="K266" s="192">
        <f t="shared" si="84"/>
        <v>65.5</v>
      </c>
      <c r="L266" s="193">
        <f t="shared" si="85"/>
        <v>0.35890410958904112</v>
      </c>
      <c r="M266" s="188" t="s">
        <v>588</v>
      </c>
      <c r="N266" s="194">
        <v>44214</v>
      </c>
      <c r="O266" s="1"/>
      <c r="P266" s="1"/>
      <c r="Q266" s="1"/>
      <c r="R266" s="6" t="s">
        <v>780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6">
        <v>157</v>
      </c>
      <c r="B267" s="217">
        <v>44140</v>
      </c>
      <c r="C267" s="217"/>
      <c r="D267" s="218" t="s">
        <v>325</v>
      </c>
      <c r="E267" s="219" t="s">
        <v>619</v>
      </c>
      <c r="F267" s="219">
        <v>247.5</v>
      </c>
      <c r="G267" s="219"/>
      <c r="H267" s="219">
        <v>320</v>
      </c>
      <c r="I267" s="221">
        <v>320</v>
      </c>
      <c r="J267" s="191" t="s">
        <v>677</v>
      </c>
      <c r="K267" s="192">
        <f t="shared" si="84"/>
        <v>72.5</v>
      </c>
      <c r="L267" s="193">
        <f t="shared" si="85"/>
        <v>0.29292929292929293</v>
      </c>
      <c r="M267" s="188" t="s">
        <v>588</v>
      </c>
      <c r="N267" s="194">
        <v>44323</v>
      </c>
      <c r="O267" s="1"/>
      <c r="P267" s="1"/>
      <c r="Q267" s="1"/>
      <c r="R267" s="6" t="s">
        <v>780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6">
        <v>158</v>
      </c>
      <c r="B268" s="217">
        <v>44140</v>
      </c>
      <c r="C268" s="217"/>
      <c r="D268" s="218" t="s">
        <v>271</v>
      </c>
      <c r="E268" s="219" t="s">
        <v>619</v>
      </c>
      <c r="F268" s="189">
        <v>925</v>
      </c>
      <c r="G268" s="219"/>
      <c r="H268" s="219">
        <v>1095</v>
      </c>
      <c r="I268" s="221">
        <v>1093</v>
      </c>
      <c r="J268" s="191" t="s">
        <v>807</v>
      </c>
      <c r="K268" s="192">
        <f t="shared" si="84"/>
        <v>170</v>
      </c>
      <c r="L268" s="193">
        <f t="shared" si="85"/>
        <v>0.18378378378378379</v>
      </c>
      <c r="M268" s="188" t="s">
        <v>588</v>
      </c>
      <c r="N268" s="194">
        <v>44201</v>
      </c>
      <c r="O268" s="1"/>
      <c r="P268" s="1"/>
      <c r="Q268" s="1"/>
      <c r="R268" s="6" t="s">
        <v>780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6">
        <v>159</v>
      </c>
      <c r="B269" s="217">
        <v>44140</v>
      </c>
      <c r="C269" s="217"/>
      <c r="D269" s="218" t="s">
        <v>341</v>
      </c>
      <c r="E269" s="219" t="s">
        <v>619</v>
      </c>
      <c r="F269" s="189">
        <v>332.5</v>
      </c>
      <c r="G269" s="219"/>
      <c r="H269" s="219">
        <v>393</v>
      </c>
      <c r="I269" s="221">
        <v>406</v>
      </c>
      <c r="J269" s="191" t="s">
        <v>808</v>
      </c>
      <c r="K269" s="192">
        <f t="shared" si="84"/>
        <v>60.5</v>
      </c>
      <c r="L269" s="193">
        <f t="shared" si="85"/>
        <v>0.18195488721804512</v>
      </c>
      <c r="M269" s="188" t="s">
        <v>588</v>
      </c>
      <c r="N269" s="194">
        <v>44256</v>
      </c>
      <c r="O269" s="1"/>
      <c r="P269" s="1"/>
      <c r="Q269" s="1"/>
      <c r="R269" s="6" t="s">
        <v>780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6">
        <v>160</v>
      </c>
      <c r="B270" s="217">
        <v>44141</v>
      </c>
      <c r="C270" s="217"/>
      <c r="D270" s="218" t="s">
        <v>480</v>
      </c>
      <c r="E270" s="219" t="s">
        <v>619</v>
      </c>
      <c r="F270" s="189">
        <v>231</v>
      </c>
      <c r="G270" s="219"/>
      <c r="H270" s="219">
        <v>281</v>
      </c>
      <c r="I270" s="221">
        <v>281</v>
      </c>
      <c r="J270" s="191" t="s">
        <v>677</v>
      </c>
      <c r="K270" s="192">
        <f t="shared" si="84"/>
        <v>50</v>
      </c>
      <c r="L270" s="193">
        <f t="shared" si="85"/>
        <v>0.21645021645021645</v>
      </c>
      <c r="M270" s="188" t="s">
        <v>588</v>
      </c>
      <c r="N270" s="194">
        <v>44358</v>
      </c>
      <c r="O270" s="1"/>
      <c r="P270" s="1"/>
      <c r="Q270" s="1"/>
      <c r="R270" s="6" t="s">
        <v>780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42">
        <v>161</v>
      </c>
      <c r="B271" s="235">
        <v>44187</v>
      </c>
      <c r="C271" s="235"/>
      <c r="D271" s="236" t="s">
        <v>453</v>
      </c>
      <c r="E271" s="53" t="s">
        <v>619</v>
      </c>
      <c r="F271" s="237" t="s">
        <v>809</v>
      </c>
      <c r="G271" s="53"/>
      <c r="H271" s="53"/>
      <c r="I271" s="238">
        <v>239</v>
      </c>
      <c r="J271" s="234" t="s">
        <v>591</v>
      </c>
      <c r="K271" s="234"/>
      <c r="L271" s="239"/>
      <c r="M271" s="240"/>
      <c r="N271" s="241"/>
      <c r="O271" s="1"/>
      <c r="P271" s="1"/>
      <c r="Q271" s="1"/>
      <c r="R271" s="6" t="s">
        <v>780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6">
        <v>162</v>
      </c>
      <c r="B272" s="217">
        <v>44258</v>
      </c>
      <c r="C272" s="217"/>
      <c r="D272" s="218" t="s">
        <v>805</v>
      </c>
      <c r="E272" s="219" t="s">
        <v>619</v>
      </c>
      <c r="F272" s="189">
        <v>495</v>
      </c>
      <c r="G272" s="219"/>
      <c r="H272" s="219">
        <v>595</v>
      </c>
      <c r="I272" s="221">
        <v>590</v>
      </c>
      <c r="J272" s="191" t="s">
        <v>854</v>
      </c>
      <c r="K272" s="192">
        <f>H272-F272</f>
        <v>100</v>
      </c>
      <c r="L272" s="193">
        <f>K272/F272</f>
        <v>0.20202020202020202</v>
      </c>
      <c r="M272" s="188" t="s">
        <v>588</v>
      </c>
      <c r="N272" s="194">
        <v>44589</v>
      </c>
      <c r="O272" s="1"/>
      <c r="P272" s="1"/>
      <c r="R272" s="6" t="s">
        <v>780</v>
      </c>
    </row>
    <row r="273" spans="1:26" ht="12.75" customHeight="1">
      <c r="A273" s="216">
        <v>163</v>
      </c>
      <c r="B273" s="217">
        <v>44274</v>
      </c>
      <c r="C273" s="217"/>
      <c r="D273" s="218" t="s">
        <v>341</v>
      </c>
      <c r="E273" s="219" t="s">
        <v>619</v>
      </c>
      <c r="F273" s="189">
        <v>355</v>
      </c>
      <c r="G273" s="219"/>
      <c r="H273" s="219">
        <v>422.5</v>
      </c>
      <c r="I273" s="221">
        <v>420</v>
      </c>
      <c r="J273" s="191" t="s">
        <v>810</v>
      </c>
      <c r="K273" s="192">
        <f>H273-F273</f>
        <v>67.5</v>
      </c>
      <c r="L273" s="193">
        <f>K273/F273</f>
        <v>0.19014084507042253</v>
      </c>
      <c r="M273" s="188" t="s">
        <v>588</v>
      </c>
      <c r="N273" s="194">
        <v>44361</v>
      </c>
      <c r="O273" s="1"/>
      <c r="R273" s="243" t="s">
        <v>780</v>
      </c>
    </row>
    <row r="274" spans="1:26" ht="12.75" customHeight="1">
      <c r="A274" s="216">
        <v>164</v>
      </c>
      <c r="B274" s="217">
        <v>44295</v>
      </c>
      <c r="C274" s="217"/>
      <c r="D274" s="218" t="s">
        <v>811</v>
      </c>
      <c r="E274" s="219" t="s">
        <v>619</v>
      </c>
      <c r="F274" s="189">
        <v>555</v>
      </c>
      <c r="G274" s="219"/>
      <c r="H274" s="219">
        <v>663</v>
      </c>
      <c r="I274" s="221">
        <v>663</v>
      </c>
      <c r="J274" s="191" t="s">
        <v>812</v>
      </c>
      <c r="K274" s="192">
        <f>H274-F274</f>
        <v>108</v>
      </c>
      <c r="L274" s="193">
        <f>K274/F274</f>
        <v>0.19459459459459461</v>
      </c>
      <c r="M274" s="188" t="s">
        <v>588</v>
      </c>
      <c r="N274" s="194">
        <v>44321</v>
      </c>
      <c r="O274" s="1"/>
      <c r="P274" s="1"/>
      <c r="Q274" s="1"/>
      <c r="R274" s="243" t="s">
        <v>780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6">
        <v>165</v>
      </c>
      <c r="B275" s="217">
        <v>44308</v>
      </c>
      <c r="C275" s="217"/>
      <c r="D275" s="218" t="s">
        <v>374</v>
      </c>
      <c r="E275" s="219" t="s">
        <v>619</v>
      </c>
      <c r="F275" s="189">
        <v>126.5</v>
      </c>
      <c r="G275" s="219"/>
      <c r="H275" s="219">
        <v>155</v>
      </c>
      <c r="I275" s="221">
        <v>155</v>
      </c>
      <c r="J275" s="191" t="s">
        <v>677</v>
      </c>
      <c r="K275" s="192">
        <f>H275-F275</f>
        <v>28.5</v>
      </c>
      <c r="L275" s="193">
        <f>K275/F275</f>
        <v>0.22529644268774704</v>
      </c>
      <c r="M275" s="188" t="s">
        <v>588</v>
      </c>
      <c r="N275" s="194">
        <v>44362</v>
      </c>
      <c r="O275" s="1"/>
      <c r="R275" s="243" t="s">
        <v>780</v>
      </c>
    </row>
    <row r="276" spans="1:26" ht="12.75" customHeight="1">
      <c r="A276" s="286">
        <v>166</v>
      </c>
      <c r="B276" s="287">
        <v>44368</v>
      </c>
      <c r="C276" s="287"/>
      <c r="D276" s="288" t="s">
        <v>392</v>
      </c>
      <c r="E276" s="289" t="s">
        <v>619</v>
      </c>
      <c r="F276" s="290">
        <v>287.5</v>
      </c>
      <c r="G276" s="289"/>
      <c r="H276" s="289">
        <v>245</v>
      </c>
      <c r="I276" s="291">
        <v>344</v>
      </c>
      <c r="J276" s="201" t="s">
        <v>848</v>
      </c>
      <c r="K276" s="202">
        <f>H276-F276</f>
        <v>-42.5</v>
      </c>
      <c r="L276" s="203">
        <f>K276/F276</f>
        <v>-0.14782608695652175</v>
      </c>
      <c r="M276" s="199" t="s">
        <v>600</v>
      </c>
      <c r="N276" s="196">
        <v>44508</v>
      </c>
      <c r="O276" s="1"/>
      <c r="R276" s="243" t="s">
        <v>780</v>
      </c>
    </row>
    <row r="277" spans="1:26" ht="12.75" customHeight="1">
      <c r="A277" s="242">
        <v>167</v>
      </c>
      <c r="B277" s="235">
        <v>44368</v>
      </c>
      <c r="C277" s="235"/>
      <c r="D277" s="236" t="s">
        <v>480</v>
      </c>
      <c r="E277" s="53" t="s">
        <v>619</v>
      </c>
      <c r="F277" s="237" t="s">
        <v>813</v>
      </c>
      <c r="G277" s="53"/>
      <c r="H277" s="53"/>
      <c r="I277" s="238">
        <v>320</v>
      </c>
      <c r="J277" s="234" t="s">
        <v>591</v>
      </c>
      <c r="K277" s="242"/>
      <c r="L277" s="235"/>
      <c r="M277" s="235"/>
      <c r="N277" s="236"/>
      <c r="O277" s="41"/>
      <c r="R277" s="243" t="s">
        <v>780</v>
      </c>
    </row>
    <row r="278" spans="1:26" ht="12.75" customHeight="1">
      <c r="A278" s="216">
        <v>168</v>
      </c>
      <c r="B278" s="217">
        <v>44406</v>
      </c>
      <c r="C278" s="217"/>
      <c r="D278" s="218" t="s">
        <v>374</v>
      </c>
      <c r="E278" s="219" t="s">
        <v>619</v>
      </c>
      <c r="F278" s="189">
        <v>162.5</v>
      </c>
      <c r="G278" s="219"/>
      <c r="H278" s="219">
        <v>200</v>
      </c>
      <c r="I278" s="221">
        <v>200</v>
      </c>
      <c r="J278" s="191" t="s">
        <v>677</v>
      </c>
      <c r="K278" s="192">
        <f>H278-F278</f>
        <v>37.5</v>
      </c>
      <c r="L278" s="193">
        <f>K278/F278</f>
        <v>0.23076923076923078</v>
      </c>
      <c r="M278" s="188" t="s">
        <v>588</v>
      </c>
      <c r="N278" s="194">
        <v>44571</v>
      </c>
      <c r="O278" s="1"/>
      <c r="R278" s="243" t="s">
        <v>780</v>
      </c>
    </row>
    <row r="279" spans="1:26" ht="12.75" customHeight="1">
      <c r="A279" s="216">
        <v>169</v>
      </c>
      <c r="B279" s="217">
        <v>44462</v>
      </c>
      <c r="C279" s="217"/>
      <c r="D279" s="218" t="s">
        <v>818</v>
      </c>
      <c r="E279" s="219" t="s">
        <v>619</v>
      </c>
      <c r="F279" s="189">
        <v>1235</v>
      </c>
      <c r="G279" s="219"/>
      <c r="H279" s="219">
        <v>1505</v>
      </c>
      <c r="I279" s="221">
        <v>1500</v>
      </c>
      <c r="J279" s="191" t="s">
        <v>677</v>
      </c>
      <c r="K279" s="192">
        <f>H279-F279</f>
        <v>270</v>
      </c>
      <c r="L279" s="193">
        <f>K279/F279</f>
        <v>0.21862348178137653</v>
      </c>
      <c r="M279" s="188" t="s">
        <v>588</v>
      </c>
      <c r="N279" s="194">
        <v>44564</v>
      </c>
      <c r="O279" s="1"/>
      <c r="R279" s="243" t="s">
        <v>780</v>
      </c>
    </row>
    <row r="280" spans="1:26" ht="12.75" customHeight="1">
      <c r="A280" s="258">
        <v>170</v>
      </c>
      <c r="B280" s="259">
        <v>44480</v>
      </c>
      <c r="C280" s="259"/>
      <c r="D280" s="260" t="s">
        <v>820</v>
      </c>
      <c r="E280" s="261" t="s">
        <v>619</v>
      </c>
      <c r="F280" s="262" t="s">
        <v>825</v>
      </c>
      <c r="G280" s="261"/>
      <c r="H280" s="261"/>
      <c r="I280" s="261">
        <v>145</v>
      </c>
      <c r="J280" s="263" t="s">
        <v>591</v>
      </c>
      <c r="K280" s="258"/>
      <c r="L280" s="259"/>
      <c r="M280" s="259"/>
      <c r="N280" s="260"/>
      <c r="O280" s="41"/>
      <c r="R280" s="243" t="s">
        <v>780</v>
      </c>
    </row>
    <row r="281" spans="1:26" ht="12.75" customHeight="1">
      <c r="A281" s="264">
        <v>171</v>
      </c>
      <c r="B281" s="265">
        <v>44481</v>
      </c>
      <c r="C281" s="265"/>
      <c r="D281" s="266" t="s">
        <v>260</v>
      </c>
      <c r="E281" s="267" t="s">
        <v>619</v>
      </c>
      <c r="F281" s="268" t="s">
        <v>822</v>
      </c>
      <c r="G281" s="267"/>
      <c r="H281" s="267"/>
      <c r="I281" s="267">
        <v>380</v>
      </c>
      <c r="J281" s="269" t="s">
        <v>591</v>
      </c>
      <c r="K281" s="264"/>
      <c r="L281" s="265"/>
      <c r="M281" s="265"/>
      <c r="N281" s="266"/>
      <c r="O281" s="41"/>
      <c r="R281" s="243" t="s">
        <v>780</v>
      </c>
    </row>
    <row r="282" spans="1:26" ht="12.75" customHeight="1">
      <c r="A282" s="264">
        <v>172</v>
      </c>
      <c r="B282" s="265">
        <v>44481</v>
      </c>
      <c r="C282" s="265"/>
      <c r="D282" s="266" t="s">
        <v>400</v>
      </c>
      <c r="E282" s="267" t="s">
        <v>619</v>
      </c>
      <c r="F282" s="268" t="s">
        <v>823</v>
      </c>
      <c r="G282" s="267"/>
      <c r="H282" s="267"/>
      <c r="I282" s="267">
        <v>56</v>
      </c>
      <c r="J282" s="269" t="s">
        <v>591</v>
      </c>
      <c r="K282" s="264"/>
      <c r="L282" s="265"/>
      <c r="M282" s="265"/>
      <c r="N282" s="266"/>
      <c r="O282" s="41"/>
      <c r="R282" s="243"/>
    </row>
    <row r="283" spans="1:26" ht="12.75" customHeight="1">
      <c r="A283" s="216">
        <v>173</v>
      </c>
      <c r="B283" s="217">
        <v>44551</v>
      </c>
      <c r="C283" s="217"/>
      <c r="D283" s="218" t="s">
        <v>118</v>
      </c>
      <c r="E283" s="219" t="s">
        <v>619</v>
      </c>
      <c r="F283" s="189">
        <v>2300</v>
      </c>
      <c r="G283" s="219"/>
      <c r="H283" s="219">
        <f>(2820+2200)/2</f>
        <v>2510</v>
      </c>
      <c r="I283" s="221">
        <v>3000</v>
      </c>
      <c r="J283" s="191" t="s">
        <v>879</v>
      </c>
      <c r="K283" s="192">
        <f>H283-F283</f>
        <v>210</v>
      </c>
      <c r="L283" s="193">
        <f>K283/F283</f>
        <v>9.1304347826086957E-2</v>
      </c>
      <c r="M283" s="188" t="s">
        <v>588</v>
      </c>
      <c r="N283" s="194">
        <v>44649</v>
      </c>
      <c r="O283" s="1"/>
      <c r="R283" s="243"/>
    </row>
    <row r="284" spans="1:26" ht="12.75" customHeight="1">
      <c r="A284" s="270">
        <v>174</v>
      </c>
      <c r="B284" s="265">
        <v>44606</v>
      </c>
      <c r="C284" s="270"/>
      <c r="D284" s="270" t="s">
        <v>426</v>
      </c>
      <c r="E284" s="267" t="s">
        <v>619</v>
      </c>
      <c r="F284" s="267" t="s">
        <v>857</v>
      </c>
      <c r="G284" s="267"/>
      <c r="H284" s="267"/>
      <c r="I284" s="267">
        <v>764</v>
      </c>
      <c r="J284" s="267" t="s">
        <v>591</v>
      </c>
      <c r="K284" s="267"/>
      <c r="L284" s="267"/>
      <c r="M284" s="267"/>
      <c r="N284" s="270"/>
      <c r="O284" s="41"/>
      <c r="R284" s="243"/>
    </row>
    <row r="285" spans="1:26" ht="12.75" customHeight="1">
      <c r="A285" s="270">
        <v>175</v>
      </c>
      <c r="B285" s="265">
        <v>44613</v>
      </c>
      <c r="C285" s="270"/>
      <c r="D285" s="270" t="s">
        <v>818</v>
      </c>
      <c r="E285" s="267" t="s">
        <v>619</v>
      </c>
      <c r="F285" s="267" t="s">
        <v>858</v>
      </c>
      <c r="G285" s="267"/>
      <c r="H285" s="267"/>
      <c r="I285" s="267">
        <v>1510</v>
      </c>
      <c r="J285" s="267" t="s">
        <v>591</v>
      </c>
      <c r="K285" s="267"/>
      <c r="L285" s="267"/>
      <c r="M285" s="267"/>
      <c r="N285" s="270"/>
      <c r="O285" s="41"/>
      <c r="R285" s="243"/>
    </row>
    <row r="286" spans="1:26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243"/>
    </row>
    <row r="287" spans="1:26" ht="12.75" customHeight="1">
      <c r="A287" s="242"/>
      <c r="B287" s="244" t="s">
        <v>814</v>
      </c>
      <c r="F287" s="56"/>
      <c r="G287" s="56"/>
      <c r="H287" s="56"/>
      <c r="I287" s="56"/>
      <c r="J287" s="41"/>
      <c r="K287" s="56"/>
      <c r="L287" s="56"/>
      <c r="M287" s="56"/>
      <c r="O287" s="41"/>
      <c r="R287" s="243"/>
    </row>
    <row r="288" spans="1:26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1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1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1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1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1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1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1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1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1:18" ht="12.75" customHeight="1">
      <c r="A297" s="245"/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1:18" ht="12.75" customHeight="1">
      <c r="A298" s="245"/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1:18" ht="12.75" customHeight="1">
      <c r="A299" s="53"/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1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1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</sheetData>
  <autoFilter ref="R1:R295"/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5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2022-04-11T02:41:20Z</dcterms:modified>
</cp:coreProperties>
</file>