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05246D47-B3B5-4BD6-A0AC-363C84F9E7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6" l="1"/>
  <c r="K50" i="6"/>
  <c r="L51" i="6"/>
  <c r="K51" i="6"/>
  <c r="M51" i="6" s="1"/>
  <c r="M67" i="6"/>
  <c r="K67" i="6"/>
  <c r="L49" i="6"/>
  <c r="K49" i="6"/>
  <c r="M49" i="6" l="1"/>
  <c r="M50" i="6"/>
  <c r="K45" i="6"/>
  <c r="L47" i="6" l="1"/>
  <c r="K47" i="6"/>
  <c r="M47" i="6" s="1"/>
  <c r="L43" i="6"/>
  <c r="K43" i="6"/>
  <c r="M43" i="6" s="1"/>
  <c r="K44" i="6"/>
  <c r="K41" i="6"/>
  <c r="P24" i="6" l="1"/>
  <c r="P23" i="6"/>
  <c r="L45" i="6"/>
  <c r="M45" i="6" l="1"/>
  <c r="P22" i="6"/>
  <c r="K64" i="6"/>
  <c r="M64" i="6" s="1"/>
  <c r="K63" i="6"/>
  <c r="M63" i="6" s="1"/>
  <c r="K62" i="6"/>
  <c r="M62" i="6" s="1"/>
  <c r="K61" i="6"/>
  <c r="K60" i="6"/>
  <c r="P21" i="6" l="1"/>
  <c r="P20" i="6"/>
  <c r="L10" i="6"/>
  <c r="K10" i="6"/>
  <c r="L44" i="6"/>
  <c r="M44" i="6" s="1"/>
  <c r="L41" i="6"/>
  <c r="L19" i="6"/>
  <c r="K19" i="6"/>
  <c r="L72" i="6"/>
  <c r="K72" i="6"/>
  <c r="L42" i="6"/>
  <c r="K42" i="6"/>
  <c r="M42" i="6" s="1"/>
  <c r="M72" i="6" l="1"/>
  <c r="M10" i="6"/>
  <c r="M41" i="6"/>
  <c r="M19" i="6"/>
  <c r="P18" i="6"/>
  <c r="K40" i="6"/>
  <c r="L40" i="6"/>
  <c r="K59" i="6"/>
  <c r="M40" i="6" l="1"/>
  <c r="M59" i="6"/>
  <c r="L17" i="6" l="1"/>
  <c r="K17" i="6"/>
  <c r="M17" i="6" l="1"/>
  <c r="L39" i="6"/>
  <c r="K39" i="6"/>
  <c r="L38" i="6"/>
  <c r="K38" i="6"/>
  <c r="K37" i="6"/>
  <c r="L37" i="6"/>
  <c r="M39" i="6" l="1"/>
  <c r="M38" i="6"/>
  <c r="M37" i="6"/>
  <c r="K272" i="6" l="1"/>
  <c r="L272" i="6" s="1"/>
  <c r="P15" i="6" l="1"/>
  <c r="K282" i="6" l="1"/>
  <c r="L282" i="6" s="1"/>
  <c r="P14" i="6" l="1"/>
  <c r="P12" i="6" l="1"/>
  <c r="P13" i="6"/>
  <c r="K288" i="6" l="1"/>
  <c r="L288" i="6" s="1"/>
  <c r="P11" i="6" l="1"/>
  <c r="K256" i="6" l="1"/>
  <c r="L256" i="6" s="1"/>
  <c r="K257" i="6" l="1"/>
  <c r="L257" i="6" s="1"/>
  <c r="K283" i="6" l="1"/>
  <c r="L283" i="6" s="1"/>
  <c r="K275" i="6" l="1"/>
  <c r="L275" i="6" s="1"/>
  <c r="K279" i="6" l="1"/>
  <c r="L279" i="6" s="1"/>
  <c r="K284" i="6" l="1"/>
  <c r="L284" i="6" s="1"/>
  <c r="K276" i="6" l="1"/>
  <c r="L276" i="6" s="1"/>
  <c r="K270" i="6"/>
  <c r="L270" i="6" s="1"/>
  <c r="K278" i="6" l="1"/>
  <c r="L278" i="6" s="1"/>
  <c r="K266" i="6" l="1"/>
  <c r="L266" i="6" s="1"/>
  <c r="K267" i="6" l="1"/>
  <c r="L267" i="6" s="1"/>
  <c r="K260" i="6"/>
  <c r="L260" i="6" s="1"/>
  <c r="K277" i="6" l="1"/>
  <c r="L277" i="6" s="1"/>
  <c r="K271" i="6"/>
  <c r="L271" i="6" s="1"/>
  <c r="K273" i="6" l="1"/>
  <c r="L273" i="6" s="1"/>
  <c r="L6" i="2" l="1"/>
  <c r="K6" i="3"/>
  <c r="D7" i="5" l="1"/>
  <c r="M7" i="6"/>
  <c r="K268" i="6" l="1"/>
  <c r="L268" i="6" s="1"/>
  <c r="K265" i="6" l="1"/>
  <c r="L265" i="6" s="1"/>
  <c r="K269" i="6" l="1"/>
  <c r="L269" i="6" s="1"/>
  <c r="K264" i="6"/>
  <c r="L264" i="6" s="1"/>
  <c r="K263" i="6"/>
  <c r="L263" i="6" s="1"/>
  <c r="K261" i="6"/>
  <c r="L261" i="6" s="1"/>
  <c r="H259" i="6"/>
  <c r="K259" i="6" s="1"/>
  <c r="L259" i="6" s="1"/>
  <c r="K258" i="6"/>
  <c r="L258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F227" i="6"/>
  <c r="K227" i="6" s="1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F221" i="6"/>
  <c r="K221" i="6" s="1"/>
  <c r="L221" i="6" s="1"/>
  <c r="F220" i="6"/>
  <c r="K220" i="6" s="1"/>
  <c r="L220" i="6" s="1"/>
  <c r="K219" i="6"/>
  <c r="L219" i="6" s="1"/>
  <c r="F218" i="6"/>
  <c r="K218" i="6" s="1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2" i="6"/>
  <c r="L202" i="6" s="1"/>
  <c r="K200" i="6"/>
  <c r="L200" i="6" s="1"/>
  <c r="K199" i="6"/>
  <c r="L199" i="6" s="1"/>
  <c r="F198" i="6"/>
  <c r="K198" i="6" s="1"/>
  <c r="L198" i="6" s="1"/>
  <c r="K197" i="6"/>
  <c r="L197" i="6" s="1"/>
  <c r="K194" i="6"/>
  <c r="L194" i="6" s="1"/>
  <c r="K193" i="6"/>
  <c r="L193" i="6" s="1"/>
  <c r="K192" i="6"/>
  <c r="L192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2" i="6"/>
  <c r="L172" i="6" s="1"/>
  <c r="K170" i="6"/>
  <c r="L170" i="6" s="1"/>
  <c r="K168" i="6"/>
  <c r="L168" i="6" s="1"/>
  <c r="K166" i="6"/>
  <c r="L166" i="6" s="1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K158" i="6"/>
  <c r="L158" i="6" s="1"/>
  <c r="K157" i="6"/>
  <c r="L157" i="6" s="1"/>
  <c r="K155" i="6"/>
  <c r="L155" i="6" s="1"/>
  <c r="K154" i="6"/>
  <c r="L154" i="6" s="1"/>
  <c r="K153" i="6"/>
  <c r="L153" i="6" s="1"/>
  <c r="K152" i="6"/>
  <c r="L152" i="6" s="1"/>
  <c r="K151" i="6"/>
  <c r="L151" i="6" s="1"/>
  <c r="F150" i="6"/>
  <c r="K150" i="6" s="1"/>
  <c r="L150" i="6" s="1"/>
  <c r="H149" i="6"/>
  <c r="K149" i="6" s="1"/>
  <c r="L149" i="6" s="1"/>
  <c r="K146" i="6"/>
  <c r="L146" i="6" s="1"/>
  <c r="K145" i="6"/>
  <c r="L145" i="6" s="1"/>
  <c r="K144" i="6"/>
  <c r="L144" i="6" s="1"/>
  <c r="K143" i="6"/>
  <c r="L143" i="6" s="1"/>
  <c r="K142" i="6"/>
  <c r="L142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H115" i="6"/>
  <c r="K115" i="6" s="1"/>
  <c r="L115" i="6" s="1"/>
  <c r="F114" i="6"/>
  <c r="K114" i="6" s="1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6" i="4"/>
</calcChain>
</file>

<file path=xl/sharedStrings.xml><?xml version="1.0" encoding="utf-8"?>
<sst xmlns="http://schemas.openxmlformats.org/spreadsheetml/2006/main" count="3206" uniqueCount="1197">
  <si>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</si>
  <si>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</si>
  <si>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</si>
  <si>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</si>
  <si>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</si>
  <si>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</si>
  <si>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</si>
  <si>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</si>
  <si>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</si>
  <si>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</si>
  <si>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</si>
  <si>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</si>
  <si>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</si>
  <si>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</si>
  <si>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</si>
  <si>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</si>
  <si>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</si>
  <si>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</si>
  <si>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</si>
  <si>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</si>
  <si>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</si>
  <si>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</si>
  <si>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</si>
  <si>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</si>
  <si>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</si>
  <si>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</si>
  <si>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</si>
  <si>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</si>
  <si>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</si>
  <si>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</si>
  <si>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</si>
  <si>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</si>
  <si>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</si>
  <si>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</si>
  <si>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</si>
  <si>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</si>
  <si>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</si>
  <si>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</si>
  <si>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</si>
  <si>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</si>
  <si>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</si>
  <si>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</si>
  <si>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</si>
  <si>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</si>
  <si>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</si>
  <si>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</si>
  <si>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</si>
  <si>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</si>
  <si>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</si>
  <si>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</si>
  <si>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</si>
  <si>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</si>
  <si>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</si>
  <si>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</si>
  <si>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</si>
  <si>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</si>
  <si>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</si>
  <si>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</si>
  <si>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</si>
  <si>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</si>
  <si>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</si>
  <si>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</si>
  <si>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</si>
  <si>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</si>
  <si>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</si>
  <si>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</si>
  <si>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</si>
  <si>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</si>
  <si>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</si>
  <si>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</si>
  <si>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</si>
  <si>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</si>
  <si>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</si>
  <si>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</si>
  <si>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</si>
  <si>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</si>
  <si>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</si>
  <si>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</si>
  <si>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</si>
  <si>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</si>
  <si>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</si>
  <si>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</si>
  <si>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</si>
  <si>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</si>
  <si>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</si>
  <si>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</si>
  <si>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</si>
  <si>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</si>
  <si>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</si>
  <si>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</si>
  <si>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</si>
  <si>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</si>
  <si>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</si>
  <si>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</si>
  <si>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</si>
  <si>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</si>
  <si>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</si>
  <si>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</si>
  <si>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</si>
  <si>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</si>
  <si>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</si>
  <si>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</si>
  <si>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</si>
  <si>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</si>
  <si>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</si>
  <si>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</si>
  <si>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</si>
  <si>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</si>
  <si>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</si>
  <si>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</si>
  <si>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</si>
  <si>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</si>
  <si>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</si>
  <si>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</si>
  <si>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</si>
  <si>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</si>
  <si>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</si>
  <si>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</si>
  <si>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</si>
  <si>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</si>
  <si>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</si>
  <si>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</si>
  <si>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</si>
  <si>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</si>
  <si>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</si>
  <si>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</si>
  <si>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</si>
  <si>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</si>
  <si>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</si>
  <si>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</si>
  <si>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</si>
  <si>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</si>
  <si>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</si>
  <si>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</si>
  <si>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</si>
  <si>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</si>
  <si>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</si>
  <si>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</si>
  <si>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</si>
  <si>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</si>
  <si>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</si>
  <si>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</si>
  <si>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</si>
  <si>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</si>
  <si>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</si>
  <si>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</si>
  <si>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</si>
  <si>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</si>
  <si>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</si>
  <si>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</si>
  <si>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</si>
  <si>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</si>
  <si>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</si>
  <si>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</si>
  <si>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</si>
  <si>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</si>
  <si>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</si>
  <si>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</si>
  <si>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</si>
  <si>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</si>
  <si>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</si>
  <si>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</si>
  <si>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</si>
  <si>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</si>
  <si>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</si>
  <si>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</si>
  <si>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</si>
  <si>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</si>
  <si>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</si>
  <si>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</si>
  <si>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</si>
  <si>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</si>
  <si>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</si>
  <si>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</si>
  <si>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</si>
  <si>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</si>
  <si>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</si>
  <si>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</si>
  <si>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</si>
  <si>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</si>
  <si>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</si>
  <si>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</si>
  <si>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</si>
  <si>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</si>
  <si>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</si>
  <si>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</si>
  <si>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</si>
  <si>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</si>
  <si>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</si>
  <si>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</si>
  <si>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</si>
  <si>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</si>
  <si>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</si>
  <si>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</si>
  <si>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</si>
  <si>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</si>
  <si>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</si>
  <si>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</si>
  <si>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</si>
  <si>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</si>
  <si>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</si>
  <si>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</si>
  <si>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</si>
  <si>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</si>
  <si>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</si>
  <si>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</si>
  <si>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</si>
  <si>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</si>
  <si>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</si>
  <si>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</si>
  <si>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</si>
  <si>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</si>
  <si>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</si>
  <si>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</si>
  <si>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</si>
  <si>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</si>
  <si>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</si>
  <si>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</si>
  <si>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</si>
  <si>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</si>
  <si>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</si>
  <si>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</si>
  <si>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</si>
  <si>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</si>
  <si>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</si>
  <si>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</si>
  <si>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</si>
  <si>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</si>
  <si>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</si>
  <si>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</si>
  <si>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</si>
  <si>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</si>
  <si>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</si>
  <si>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</si>
  <si>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</si>
  <si>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</si>
  <si>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</si>
  <si>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</si>
  <si>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</si>
  <si>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</si>
  <si>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</si>
  <si>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</si>
  <si>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</si>
  <si>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</si>
  <si>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</si>
  <si>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</si>
  <si>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</si>
  <si>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</si>
  <si>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</si>
  <si>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</si>
  <si>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</si>
  <si>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</si>
  <si>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</si>
  <si>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</si>
  <si>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</si>
  <si>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</si>
  <si>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</si>
  <si>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</si>
  <si>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</si>
  <si>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</si>
  <si>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</si>
  <si>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</si>
  <si>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</si>
  <si>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</si>
  <si>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</si>
  <si>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</si>
  <si>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</si>
  <si>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</si>
  <si>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</si>
  <si>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</si>
  <si>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</si>
  <si>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</si>
  <si>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</si>
  <si>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</si>
  <si>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</si>
  <si>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</si>
  <si>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</si>
  <si>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</si>
  <si>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</si>
  <si>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</si>
  <si>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</si>
  <si>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</si>
  <si>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</si>
  <si>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</si>
  <si>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</si>
  <si>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</si>
  <si>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</si>
  <si>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</si>
  <si>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</si>
  <si>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</si>
  <si>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</si>
  <si>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</si>
  <si>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</si>
  <si>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</si>
  <si>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</si>
  <si>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</si>
  <si>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</si>
  <si>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</si>
  <si>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</si>
  <si>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</si>
  <si>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</si>
  <si>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</si>
  <si>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</si>
  <si>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</si>
  <si>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</si>
  <si>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</si>
  <si>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</si>
  <si>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</si>
  <si>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</si>
  <si>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</si>
  <si>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</si>
  <si>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</si>
  <si>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</si>
  <si>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</si>
  <si>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</si>
  <si>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</si>
  <si>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</si>
  <si>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</si>
  <si>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</si>
  <si>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</si>
  <si>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</si>
  <si>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</si>
  <si>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</si>
  <si>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</si>
  <si>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</si>
  <si>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</si>
  <si>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</si>
  <si>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</si>
  <si>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</si>
  <si>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</si>
  <si>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</si>
  <si>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</si>
  <si>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</si>
  <si>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</si>
  <si>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</si>
  <si>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</si>
  <si>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</si>
  <si>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</si>
  <si>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</si>
  <si>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</si>
  <si>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</si>
  <si>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</si>
  <si>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</si>
  <si>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</si>
  <si>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</si>
  <si>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</si>
  <si>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</si>
  <si>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</si>
  <si>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</si>
  <si>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</si>
  <si>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</si>
  <si>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</si>
  <si>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</si>
  <si>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</si>
  <si>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</si>
  <si>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</si>
  <si>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</si>
  <si>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</si>
  <si>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</si>
  <si>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</si>
  <si>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</si>
  <si>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</si>
  <si>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</si>
  <si>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</si>
  <si>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</si>
  <si>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</si>
  <si>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</si>
  <si>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</si>
  <si>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</si>
  <si>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</si>
  <si>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</si>
  <si>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</si>
  <si>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</si>
  <si>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</si>
  <si>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</si>
  <si>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</si>
  <si>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</si>
  <si>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</si>
  <si>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</si>
  <si>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</si>
  <si>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</si>
  <si>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</si>
  <si>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</si>
  <si>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</si>
  <si>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</si>
  <si>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</si>
  <si>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</si>
  <si>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</si>
  <si>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</si>
  <si>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</si>
  <si>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</si>
  <si>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</si>
  <si>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</si>
  <si>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</si>
  <si>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</si>
  <si>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</si>
  <si>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</si>
  <si>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</si>
  <si>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</si>
  <si>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</si>
  <si>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</si>
  <si>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</si>
  <si>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</si>
  <si>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</si>
  <si>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</si>
  <si>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</si>
  <si>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</si>
  <si>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</si>
  <si>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</si>
  <si>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</si>
  <si>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</si>
  <si>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</si>
  <si>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</si>
  <si>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</si>
  <si>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</si>
  <si>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</si>
  <si>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</si>
  <si>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</si>
  <si>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</si>
  <si>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</si>
  <si>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</si>
  <si>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</si>
  <si>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</si>
  <si>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</si>
  <si>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</si>
  <si>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</si>
  <si>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</si>
  <si>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</si>
  <si>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</si>
  <si>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</si>
  <si>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</si>
  <si>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</si>
  <si>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</si>
  <si>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</si>
  <si>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</si>
  <si>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</si>
  <si>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</si>
  <si>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</si>
  <si>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</si>
  <si>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</si>
  <si>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</si>
  <si>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</si>
  <si>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</si>
  <si>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</si>
  <si>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</si>
  <si>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</si>
  <si>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</si>
  <si>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</si>
  <si>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</si>
  <si>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</si>
  <si>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</si>
  <si>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</si>
  <si>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</si>
  <si>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</si>
  <si>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</si>
  <si>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</si>
  <si>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</si>
  <si>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</si>
  <si>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</si>
  <si>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</si>
  <si>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</si>
  <si>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</si>
  <si>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</si>
  <si>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</si>
  <si>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</si>
  <si>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</si>
  <si>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</si>
  <si>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</si>
  <si>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</si>
  <si>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</si>
  <si>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</si>
  <si>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</si>
  <si>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</si>
  <si>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</si>
  <si>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</si>
  <si>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</si>
  <si>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</si>
  <si>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</si>
  <si>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</si>
  <si>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</si>
  <si>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</si>
  <si>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</si>
  <si>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</si>
  <si>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</si>
  <si>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</si>
  <si>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</si>
  <si>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</si>
  <si>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</si>
  <si>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</si>
  <si>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</si>
  <si>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</si>
  <si>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</si>
  <si>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</si>
  <si>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</si>
  <si>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</si>
  <si>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</si>
  <si>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</si>
  <si>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</si>
  <si>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</si>
  <si>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</si>
  <si>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</si>
  <si>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</si>
  <si>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</si>
  <si>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</si>
  <si>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</si>
  <si>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</si>
  <si>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</si>
  <si>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</si>
  <si>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</si>
  <si>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</si>
  <si>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</si>
  <si>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</si>
  <si>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</si>
  <si>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</si>
  <si>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</si>
  <si>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</si>
  <si>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</si>
  <si>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</si>
  <si>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</si>
  <si>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</si>
  <si>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</si>
  <si>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</si>
  <si>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</si>
  <si>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</si>
  <si>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</si>
  <si>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</si>
  <si>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</si>
  <si>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</si>
  <si>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</si>
  <si>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</si>
  <si>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</si>
  <si>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</si>
  <si>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</si>
  <si>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</si>
  <si>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</si>
  <si>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</si>
  <si>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</si>
  <si>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</si>
  <si>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</si>
  <si>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</si>
  <si>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</si>
  <si>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</si>
  <si>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</si>
  <si>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</si>
  <si>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</si>
  <si>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</si>
  <si>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</si>
  <si>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</si>
  <si>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</si>
  <si>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</si>
  <si>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</si>
  <si>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</si>
  <si>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</si>
  <si>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</si>
  <si>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</si>
  <si>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</si>
  <si>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</si>
  <si>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</si>
  <si>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</si>
  <si>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</si>
  <si>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</si>
  <si>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</si>
  <si>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</si>
  <si>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</si>
  <si>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</si>
  <si>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</si>
  <si>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</si>
  <si>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</si>
  <si>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</si>
  <si>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</si>
  <si>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</si>
  <si>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</si>
  <si>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</si>
  <si>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</si>
  <si>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</si>
  <si>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</si>
  <si>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</si>
  <si>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</si>
  <si>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</si>
  <si>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</si>
  <si>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</si>
  <si>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</si>
  <si>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</si>
  <si>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</si>
  <si>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</si>
  <si>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</si>
  <si>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</si>
  <si>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</si>
  <si>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</si>
  <si>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</si>
  <si>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</si>
  <si>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</si>
  <si>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</si>
  <si>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</si>
  <si>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</si>
  <si>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</si>
  <si>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</si>
  <si>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</si>
  <si>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</si>
  <si>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</si>
  <si>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</si>
  <si>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</si>
  <si>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</si>
  <si>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</si>
  <si>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</si>
  <si>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</si>
  <si>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</si>
  <si>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</si>
  <si>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</si>
  <si>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</si>
  <si>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</si>
  <si>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</si>
  <si>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</si>
  <si>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</si>
  <si>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</si>
  <si>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</si>
  <si>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</si>
  <si>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</si>
  <si>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</si>
  <si>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</si>
  <si>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</si>
  <si>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</si>
  <si>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</si>
  <si>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</si>
  <si>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</si>
  <si>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</si>
  <si>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</si>
  <si>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</si>
  <si>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</si>
  <si>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</si>
  <si>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</si>
  <si>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</si>
  <si>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</si>
  <si>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</si>
  <si>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</si>
  <si>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</si>
  <si>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</si>
  <si>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</si>
  <si>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</si>
  <si>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</si>
  <si>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</si>
  <si>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</si>
  <si>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</si>
  <si>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</si>
  <si>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</si>
  <si>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</si>
  <si>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</si>
  <si>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</si>
  <si>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</si>
  <si>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</si>
  <si>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</si>
  <si>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</si>
  <si>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</si>
  <si>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</si>
  <si>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</si>
  <si>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</si>
  <si>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</si>
  <si>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</si>
  <si>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</si>
  <si>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</si>
  <si>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</si>
  <si>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</si>
  <si>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</si>
  <si>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</si>
  <si>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</si>
  <si>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</si>
  <si>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</si>
  <si>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</si>
  <si>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</si>
  <si>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</si>
  <si>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</si>
  <si>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</si>
  <si>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</si>
  <si>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</si>
  <si>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</si>
  <si>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</si>
  <si>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</si>
  <si>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</si>
  <si>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</si>
  <si>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</si>
  <si>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</si>
  <si>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</si>
  <si>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</si>
  <si>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</si>
  <si>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</si>
  <si>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</si>
  <si>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</si>
  <si>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</si>
  <si>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</si>
  <si>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</si>
  <si>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</si>
  <si>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</si>
  <si>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</si>
  <si>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</si>
  <si>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</si>
  <si>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</si>
  <si>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</si>
  <si>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</si>
  <si>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</si>
  <si>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</si>
  <si>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</si>
  <si>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</si>
  <si>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</si>
  <si>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</si>
  <si>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</si>
  <si>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</si>
  <si>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</si>
  <si>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</si>
  <si>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</si>
  <si>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</si>
  <si>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</si>
  <si>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</si>
  <si>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</si>
  <si>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</si>
  <si>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</si>
  <si>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</si>
  <si>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</si>
  <si>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</si>
  <si>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</si>
  <si>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</si>
  <si>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</si>
  <si>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</si>
  <si>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</si>
  <si>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</si>
  <si>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</si>
  <si>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</si>
  <si>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</si>
  <si>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</si>
  <si>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</si>
  <si>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</si>
  <si>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</si>
  <si>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</si>
  <si>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</si>
  <si>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</si>
  <si>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</si>
  <si>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</si>
  <si>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</si>
  <si>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</si>
  <si>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</si>
  <si>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</si>
  <si>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</si>
  <si>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</si>
  <si>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</si>
  <si>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</si>
  <si>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</si>
  <si>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</si>
  <si>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</si>
  <si>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</si>
  <si>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</si>
  <si>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</si>
  <si>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</si>
  <si>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</si>
  <si>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</si>
  <si>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</si>
  <si>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</si>
  <si>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</si>
  <si>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</si>
  <si>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</si>
  <si>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</si>
  <si>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</si>
  <si>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</si>
  <si>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</si>
  <si>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</si>
  <si>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</si>
  <si>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</si>
  <si>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</si>
  <si>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</si>
  <si>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</si>
  <si>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</si>
  <si>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</si>
  <si>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</si>
  <si>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</si>
  <si>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</si>
  <si>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</si>
  <si>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</si>
  <si>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</si>
  <si>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</si>
  <si>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</si>
  <si>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</si>
  <si>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</si>
  <si>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</si>
  <si>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</si>
  <si>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</si>
  <si>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</si>
  <si>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</si>
  <si>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</si>
  <si>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</si>
  <si>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</si>
  <si>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</si>
  <si>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</si>
  <si>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</si>
  <si>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</si>
  <si>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</si>
  <si>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</si>
  <si>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</si>
  <si>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</si>
  <si>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</si>
  <si>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</si>
  <si>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</si>
  <si>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</si>
  <si>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</si>
  <si>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</si>
  <si>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</si>
  <si>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</si>
  <si>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</si>
  <si>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</si>
  <si>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</si>
  <si>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</si>
  <si>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</si>
  <si>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</si>
  <si>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</si>
  <si>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</si>
  <si>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</si>
  <si>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</si>
  <si>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</si>
  <si>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</si>
  <si>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</si>
  <si>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</si>
  <si>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</si>
  <si>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</si>
  <si>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</si>
  <si>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</si>
  <si>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</si>
  <si>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</si>
  <si>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</si>
  <si>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</si>
  <si>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</si>
  <si>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</si>
  <si>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</si>
  <si>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</si>
  <si>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</si>
  <si>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</si>
  <si>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</si>
  <si>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</si>
  <si>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</si>
  <si>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</si>
  <si>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</si>
  <si>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</si>
  <si>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</si>
  <si>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</si>
  <si>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</si>
  <si>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</si>
  <si>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</si>
  <si>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</si>
  <si>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</si>
  <si>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</si>
  <si>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</si>
  <si>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</si>
  <si>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</si>
  <si>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</si>
  <si>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</si>
  <si>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</si>
  <si>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</si>
  <si>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</si>
  <si>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</si>
  <si>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</si>
  <si>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</si>
  <si>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</si>
  <si>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</si>
  <si>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</si>
  <si>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</si>
  <si>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430-440</t>
  </si>
  <si>
    <t>POWERMECH</t>
  </si>
  <si>
    <t>3650-3690</t>
  </si>
  <si>
    <t>825-835</t>
  </si>
  <si>
    <t>Profiit of Rs.20/-</t>
  </si>
  <si>
    <t>300-330</t>
  </si>
  <si>
    <t>1495-1505</t>
  </si>
  <si>
    <t>AUTOAXLES</t>
  </si>
  <si>
    <t>2120-2130</t>
  </si>
  <si>
    <t>3100-3200</t>
  </si>
  <si>
    <t>1065-1105</t>
  </si>
  <si>
    <t>1200-1280</t>
  </si>
  <si>
    <t>5200-5400</t>
  </si>
  <si>
    <t>5750-6050</t>
  </si>
  <si>
    <t>CAPACITE</t>
  </si>
  <si>
    <t>1350-1400</t>
  </si>
  <si>
    <t>1500-1600</t>
  </si>
  <si>
    <t>3260-3280</t>
  </si>
  <si>
    <t>N</t>
  </si>
  <si>
    <t>905-975</t>
  </si>
  <si>
    <t>1100-1180</t>
  </si>
  <si>
    <t>SANSERA</t>
  </si>
  <si>
    <t>150-180</t>
  </si>
  <si>
    <t>842-864</t>
  </si>
  <si>
    <t>920-960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</si>
  <si>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</si>
  <si>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</si>
  <si>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</si>
  <si>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</si>
  <si>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</si>
  <si>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</si>
  <si>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</si>
  <si>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</si>
  <si>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</si>
  <si>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</si>
  <si>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</si>
  <si>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</si>
  <si>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</si>
  <si>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</si>
  <si>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</si>
  <si>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</si>
  <si>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</si>
  <si>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Rs.6/-</t>
  </si>
  <si>
    <t>171-189</t>
  </si>
  <si>
    <t>215-230</t>
  </si>
  <si>
    <t>Loss of Rs.110/-</t>
  </si>
  <si>
    <t>266-251.50</t>
  </si>
  <si>
    <t>280-320</t>
  </si>
  <si>
    <t>2080-2100</t>
  </si>
  <si>
    <t>JSWSTEEL MAR FUT</t>
  </si>
  <si>
    <t>831-847</t>
  </si>
  <si>
    <t>NIFTY MAR FUT</t>
  </si>
  <si>
    <t>153-155</t>
  </si>
  <si>
    <t>FEDERALBNK MAR FUT</t>
  </si>
  <si>
    <t>RELIANCE MAR FUT</t>
  </si>
  <si>
    <t>2976-3018</t>
  </si>
  <si>
    <t>NIFTY 22000 PE 07 MAR</t>
  </si>
  <si>
    <t>Profit of Rs.13.5/-</t>
  </si>
  <si>
    <t>22150-22000</t>
  </si>
  <si>
    <t>Profit of Rs.1.8/-</t>
  </si>
  <si>
    <t>Loss of Rs.33/-</t>
  </si>
  <si>
    <t>497.5-517.5</t>
  </si>
  <si>
    <t>560-600</t>
  </si>
  <si>
    <t>PIIND MAR FUT</t>
  </si>
  <si>
    <t>BANKNIFTY MAR FUT</t>
  </si>
  <si>
    <t>TITAN MAR FUT</t>
  </si>
  <si>
    <t>3750-3792</t>
  </si>
  <si>
    <t>47850-48200</t>
  </si>
  <si>
    <t>3835-3895</t>
  </si>
  <si>
    <t>Retail Research Technical Calls &amp; Fundamental Performance Report for the month of March-2024</t>
  </si>
  <si>
    <t>PIDILITIND MAR FUT</t>
  </si>
  <si>
    <t>2800-2842</t>
  </si>
  <si>
    <t>145-152</t>
  </si>
  <si>
    <t>144.5-151.5</t>
  </si>
  <si>
    <t>164-175</t>
  </si>
  <si>
    <t>Profit of Rs.165/-</t>
  </si>
  <si>
    <t>850-865</t>
  </si>
  <si>
    <t>Profit of Rs.26/-</t>
  </si>
  <si>
    <t>3800-4000</t>
  </si>
  <si>
    <t>Loss of Rs.39.5/-</t>
  </si>
  <si>
    <t>Profit of Rs.29.5/-</t>
  </si>
  <si>
    <t>Profit of Rs.154/-</t>
  </si>
  <si>
    <t>Profit of Rs.7.35/-</t>
  </si>
  <si>
    <t>FINNIFTY 21050 CE 05 MAR</t>
  </si>
  <si>
    <t>FINNIFTY 20850 PE 05 MAR</t>
  </si>
  <si>
    <t>MULTIPLIER SHARE &amp; STOCK ADVISORS PRIVATE LIMITED</t>
  </si>
  <si>
    <t>NIKHIL RAJESH SINGH</t>
  </si>
  <si>
    <t>THINKINK</t>
  </si>
  <si>
    <t>QE SECURITIES LLP</t>
  </si>
  <si>
    <t>NK SECURITIES RESEARCH PRIVATE LIMITED</t>
  </si>
  <si>
    <t>GRAVITON RESEARCH CAPITAL LLP</t>
  </si>
  <si>
    <t>HRTI PRIVATE LIMITED</t>
  </si>
  <si>
    <t>MANSI SHARE AND STOCK ADVISORS PVT LTD</t>
  </si>
  <si>
    <t>AAKRAYA RESEARCH LLP</t>
  </si>
  <si>
    <t>NSE</t>
  </si>
  <si>
    <t>Profit of Rs.5/-</t>
  </si>
  <si>
    <t>48-52</t>
  </si>
  <si>
    <t>920-930</t>
  </si>
  <si>
    <t>BANKNIFTY 47300 CE 06 MAR</t>
  </si>
  <si>
    <t>380-500</t>
  </si>
  <si>
    <t>FINNIFTY 20850 CE 05 MAR</t>
  </si>
  <si>
    <t>60-90</t>
  </si>
  <si>
    <t>NIFTY 22500 CE 28 MAR</t>
  </si>
  <si>
    <t>200-150</t>
  </si>
  <si>
    <t>Loss of Rs.47.5/-</t>
  </si>
  <si>
    <t>Profit of Rs.15/-</t>
  </si>
  <si>
    <t>149-155</t>
  </si>
  <si>
    <t>168-180</t>
  </si>
  <si>
    <t>HDFCBANK MAR FUT</t>
  </si>
  <si>
    <t>1444-1446</t>
  </si>
  <si>
    <t>1463-1482</t>
  </si>
  <si>
    <t>37.3-41.30</t>
  </si>
  <si>
    <t>EMKAY COMMERCIAL COMPANY LIMITED</t>
  </si>
  <si>
    <t>SANKAR S</t>
  </si>
  <si>
    <t>SILGO-RE</t>
  </si>
  <si>
    <t>Silgo Retail Limited</t>
  </si>
  <si>
    <t>FSC</t>
  </si>
  <si>
    <t>Future Supp Chain Sol Ltd</t>
  </si>
  <si>
    <t>IDBI TRUSTEESHIP SERVICES LTD</t>
  </si>
  <si>
    <t>Loss of Rs.18/-</t>
  </si>
  <si>
    <t>2815-2945</t>
  </si>
  <si>
    <t>3150-3350</t>
  </si>
  <si>
    <t>241.5-251.5</t>
  </si>
  <si>
    <t>275-300</t>
  </si>
  <si>
    <t>TCS MAR FUT</t>
  </si>
  <si>
    <t>4085-4145</t>
  </si>
  <si>
    <t>3415-3555</t>
  </si>
  <si>
    <t>INFY MAR FUT</t>
  </si>
  <si>
    <t>1617-1619</t>
  </si>
  <si>
    <t>1644-1671</t>
  </si>
  <si>
    <t>ITC MAR FUT</t>
  </si>
  <si>
    <t>417-424</t>
  </si>
  <si>
    <t>22700-22800</t>
  </si>
  <si>
    <t>Profit of Rs.48/-</t>
  </si>
  <si>
    <t>ABCGAS</t>
  </si>
  <si>
    <t>ARJUN LEASING AND FINANCE PVT LTD .</t>
  </si>
  <si>
    <t>CARTRADE</t>
  </si>
  <si>
    <t>SPRINGFIELD VENTURE INTERNATIONAL</t>
  </si>
  <si>
    <t>CRESSAN</t>
  </si>
  <si>
    <t>GEETANJALI GUNAJI MEDHEKAR</t>
  </si>
  <si>
    <t>ANILKUMAR</t>
  </si>
  <si>
    <t>LAFFANSQ</t>
  </si>
  <si>
    <t>QUANTSEYE AI PRIVATE LIMITED</t>
  </si>
  <si>
    <t>NVENTURES</t>
  </si>
  <si>
    <t>RACONTEUR</t>
  </si>
  <si>
    <t>SAMPRE</t>
  </si>
  <si>
    <t>PARTON TRADERS PRIVATE LIMITED</t>
  </si>
  <si>
    <t>SPECFOOD</t>
  </si>
  <si>
    <t>TIRTPLS</t>
  </si>
  <si>
    <t>VARIS MAHENDRABHAI DOSHI</t>
  </si>
  <si>
    <t>INFY 1610 CE MAR</t>
  </si>
  <si>
    <t>INFY 1650 CE MAR</t>
  </si>
  <si>
    <t>37-38</t>
  </si>
  <si>
    <t>21-22</t>
  </si>
  <si>
    <t>No profit no loss</t>
  </si>
  <si>
    <t>BRITANNIA MAR FUT</t>
  </si>
  <si>
    <t>4918-4970</t>
  </si>
  <si>
    <t>SIEMENS MAR FUT</t>
  </si>
  <si>
    <t>4730-4734</t>
  </si>
  <si>
    <t>4810-4882</t>
  </si>
  <si>
    <t>NIFTY 22500 CE 07 MAR</t>
  </si>
  <si>
    <t>35-55</t>
  </si>
  <si>
    <t>Profit of Rs.53/-</t>
  </si>
  <si>
    <t>Loss of Rs.45/-</t>
  </si>
  <si>
    <t>D</t>
  </si>
  <si>
    <t>AAPLUSTRAD</t>
  </si>
  <si>
    <t>ROHITH SATISH SHOREWALA</t>
  </si>
  <si>
    <t>KOMALAY INVESTRADE PRIVATE LIMITED</t>
  </si>
  <si>
    <t>ADCON</t>
  </si>
  <si>
    <t>SPARK FINANCE</t>
  </si>
  <si>
    <t>ARL</t>
  </si>
  <si>
    <t>SHWETA GUPTA</t>
  </si>
  <si>
    <t>RAJESH KUMAR GUPTA</t>
  </si>
  <si>
    <t>ASARFI</t>
  </si>
  <si>
    <t>JINENDRA KUMAR JAIN</t>
  </si>
  <si>
    <t>NAMRATA CHANDRAPRAKASH KHANDELWAL</t>
  </si>
  <si>
    <t>BFLAFL</t>
  </si>
  <si>
    <t>SANJAY SHARMA</t>
  </si>
  <si>
    <t>JAI VINAYAK SECURITIES</t>
  </si>
  <si>
    <t>BHATIA</t>
  </si>
  <si>
    <t>SIDDHANT SHIRISH SHAH</t>
  </si>
  <si>
    <t>GAURI NANDAN TRADERS</t>
  </si>
  <si>
    <t>ABHINAV COMMOSALES</t>
  </si>
  <si>
    <t>DML</t>
  </si>
  <si>
    <t>SIMPLURIS TECHNOLOGIES PVT LTD .</t>
  </si>
  <si>
    <t>DOLFIN</t>
  </si>
  <si>
    <t>POOJA CHADHA</t>
  </si>
  <si>
    <t>GALAGEX</t>
  </si>
  <si>
    <t>SHAKUNTALA SURESH SHAH</t>
  </si>
  <si>
    <t>GGPL</t>
  </si>
  <si>
    <t>GIANLIFE</t>
  </si>
  <si>
    <t>BISHAL GUPTA</t>
  </si>
  <si>
    <t>GOLKONDA</t>
  </si>
  <si>
    <t>UTPAL AGRAWAL</t>
  </si>
  <si>
    <t>LOVELY SECURITIES PRIVATE LIMITED</t>
  </si>
  <si>
    <t>GRID TRADING PRIVATE LIMITED</t>
  </si>
  <si>
    <t>GOPAIST</t>
  </si>
  <si>
    <t>NARENDRA BABU KADATHUR HARIDAS</t>
  </si>
  <si>
    <t>IBRIGST</t>
  </si>
  <si>
    <t>ADARSH B BAGARIA</t>
  </si>
  <si>
    <t>PARESH DHIRAJLAL SHAH</t>
  </si>
  <si>
    <t>DUGANTA OIL AND NATURAL GAS PRIVATE LIMITED</t>
  </si>
  <si>
    <t>AJAY SINGHAL HUF</t>
  </si>
  <si>
    <t>IFL</t>
  </si>
  <si>
    <t>VANDANATIWARI</t>
  </si>
  <si>
    <t>INTSTOIL</t>
  </si>
  <si>
    <t>SHAH MITA DIPAK</t>
  </si>
  <si>
    <t>MARKOLINES</t>
  </si>
  <si>
    <t>KARAN KAPOOR</t>
  </si>
  <si>
    <t>SANJAY BHANUDAS PATIL</t>
  </si>
  <si>
    <t>MKPMOB</t>
  </si>
  <si>
    <t>BOSCO ARMANDO MENEZES</t>
  </si>
  <si>
    <t>NBFOOT</t>
  </si>
  <si>
    <t>TULSIBHAI CHEHRABHAI PATEL</t>
  </si>
  <si>
    <t>NCLRESE</t>
  </si>
  <si>
    <t>VIBRANT SECURITIES PRIVATE LIMITED</t>
  </si>
  <si>
    <t>SKSE SECURITIES LIMITED CORP CM/TM PROP A/C</t>
  </si>
  <si>
    <t>MAHAVIR RAMESHCHANDRA CHUDASAMA</t>
  </si>
  <si>
    <t>POEL</t>
  </si>
  <si>
    <t>TANYA HIRAWAT</t>
  </si>
  <si>
    <t>SANCHIT JAIN</t>
  </si>
  <si>
    <t>NEELAM BANSAL</t>
  </si>
  <si>
    <t>VANDANABANSAL</t>
  </si>
  <si>
    <t>PRESSURS</t>
  </si>
  <si>
    <t>SUNNYGARG</t>
  </si>
  <si>
    <t>PRAVEEN ARORA</t>
  </si>
  <si>
    <t>RCL</t>
  </si>
  <si>
    <t>SIVAKUMARVENKATABOBBA</t>
  </si>
  <si>
    <t>BEENA KIZHAKKE UTHAMANTHIL</t>
  </si>
  <si>
    <t>RSSOFTWARE</t>
  </si>
  <si>
    <t>RUDRAGAS</t>
  </si>
  <si>
    <t>SHIVANGSATISHGOCHHA</t>
  </si>
  <si>
    <t>SCANPGEOM</t>
  </si>
  <si>
    <t>GAURANG PARMANAND SHAH</t>
  </si>
  <si>
    <t>MAYUR MUKUNDBHAI DESAI</t>
  </si>
  <si>
    <t>SHREESEC</t>
  </si>
  <si>
    <t>FABER TREXIM PRIVATE LIMITED</t>
  </si>
  <si>
    <t>CHAITALI RAJESH SHAH</t>
  </si>
  <si>
    <t>SOMAPPR</t>
  </si>
  <si>
    <t>RUCHIRA GOYAL</t>
  </si>
  <si>
    <t>AJAY RASIKLAL SHAH</t>
  </si>
  <si>
    <t>MANOJ KUMAR KANDA</t>
  </si>
  <si>
    <t>SHAH SHARAD KANAYALAL</t>
  </si>
  <si>
    <t>SVS</t>
  </si>
  <si>
    <t>FINVENTION FINVEST PRIVATE LIMITED</t>
  </si>
  <si>
    <t>GUNJAN NITINKUMAR NAYAK</t>
  </si>
  <si>
    <t>BALVEER SINGH</t>
  </si>
  <si>
    <t>CHANDRAKANT HIRALAL DARDA</t>
  </si>
  <si>
    <t>DARDA KIRAN HUF</t>
  </si>
  <si>
    <t>TRANWAY</t>
  </si>
  <si>
    <t>PUSHPA BHAJU</t>
  </si>
  <si>
    <t>UCIL</t>
  </si>
  <si>
    <t>VIKAS GOYAL</t>
  </si>
  <si>
    <t>SANJAY AGGARWAL</t>
  </si>
  <si>
    <t>UHZAVERI</t>
  </si>
  <si>
    <t>MANISH AGRAWAL</t>
  </si>
  <si>
    <t>VIKAS SURESH KANTU</t>
  </si>
  <si>
    <t>VEL</t>
  </si>
  <si>
    <t>KAILASH KABRA</t>
  </si>
  <si>
    <t>NILAM RAJKUMAR DHANDARIA</t>
  </si>
  <si>
    <t>VEENA RAJESH SHAH</t>
  </si>
  <si>
    <t>AMBICAAGAR</t>
  </si>
  <si>
    <t>Ambica Agarbathies &amp; Arom</t>
  </si>
  <si>
    <t>SHIVAM OMAR</t>
  </si>
  <si>
    <t>Cartrade Tech Limited</t>
  </si>
  <si>
    <t>TAIYO GREATER INDIA FUND LTD</t>
  </si>
  <si>
    <t>CPS</t>
  </si>
  <si>
    <t>C P S Shapers Limited</t>
  </si>
  <si>
    <t>DEEM</t>
  </si>
  <si>
    <t>Deem Roll Tech Limited</t>
  </si>
  <si>
    <t>CRONY VYAPAR PVT LTD</t>
  </si>
  <si>
    <t>G R Infraprojects Limited</t>
  </si>
  <si>
    <t>SBI MUTUAL FUND</t>
  </si>
  <si>
    <t>GTLINFRA</t>
  </si>
  <si>
    <t>GTL Infrastructure Limite</t>
  </si>
  <si>
    <t>TOPGAIN FINANCE PRIVATE LIMITED</t>
  </si>
  <si>
    <t>Infibeam Avenues Limited</t>
  </si>
  <si>
    <t>MUKKA</t>
  </si>
  <si>
    <t>Mukka Proteins Limited</t>
  </si>
  <si>
    <t>NDL</t>
  </si>
  <si>
    <t>Nandan Denim Limited</t>
  </si>
  <si>
    <t>SAROJ GUPTA</t>
  </si>
  <si>
    <t>NGIL</t>
  </si>
  <si>
    <t>Nakoda Group of Ind. Ltd</t>
  </si>
  <si>
    <t>RAHULKUMAR</t>
  </si>
  <si>
    <t>PLATIND</t>
  </si>
  <si>
    <t>Platinum Industries Ltd</t>
  </si>
  <si>
    <t>PURVFLEXI</t>
  </si>
  <si>
    <t>Purv Flexipack Limited</t>
  </si>
  <si>
    <t>VPK GLOBAL VENTURES FUND - SCHEME 1</t>
  </si>
  <si>
    <t>Rallis India Ltd.</t>
  </si>
  <si>
    <t>RICOAUTO</t>
  </si>
  <si>
    <t>Rico Auto Industries Ltd</t>
  </si>
  <si>
    <t>SADBHAV</t>
  </si>
  <si>
    <t>Sadbhav Engineering Limit</t>
  </si>
  <si>
    <t>SARVESHWAR</t>
  </si>
  <si>
    <t>Sarveshwar Foods Limited</t>
  </si>
  <si>
    <t>SBFC</t>
  </si>
  <si>
    <t>SBFC Finance Limited</t>
  </si>
  <si>
    <t>ADITYA BIRLA SUN LIFE MUTUAL FUND A/C ADITYA BIRLA SUN LIFE MULTI-CAP FUND (ABSLMCF)</t>
  </si>
  <si>
    <t>CHIRAG VERMA</t>
  </si>
  <si>
    <t>Tata Chemicals Ltd.</t>
  </si>
  <si>
    <t>VETO</t>
  </si>
  <si>
    <t>Veto Switchgear Cable Ltd</t>
  </si>
  <si>
    <t>JATESH JAIN</t>
  </si>
  <si>
    <t>Bharti Airtel Limited</t>
  </si>
  <si>
    <t>PASTEL LIMITED</t>
  </si>
  <si>
    <t>DELAPLEX</t>
  </si>
  <si>
    <t>Delaplex Limited</t>
  </si>
  <si>
    <t>CHANAKYA OPPORTUNITIES FUND I</t>
  </si>
  <si>
    <t>AGARWAL LALITA</t>
  </si>
  <si>
    <t>KIRAN AGARWAL</t>
  </si>
  <si>
    <t>SUMAN AGARWAL</t>
  </si>
  <si>
    <t>RITU AGARWAL</t>
  </si>
  <si>
    <t>LAXMI DEVI AGARWAL</t>
  </si>
  <si>
    <t>AGARWAL RITU</t>
  </si>
  <si>
    <t>IPSL</t>
  </si>
  <si>
    <t>Integrated Perso Ser Ltd</t>
  </si>
  <si>
    <t>MANISH UPENDRA SHANGHVI</t>
  </si>
  <si>
    <t>Mah &amp; Mah Ltd.</t>
  </si>
  <si>
    <t>PRUDENTIAL MANAGEMENT AND SERVICES PVT LTD</t>
  </si>
  <si>
    <t>MADHAV</t>
  </si>
  <si>
    <t>Madhav Marbles and Granit</t>
  </si>
  <si>
    <t>PARNIKA  AGARWAL</t>
  </si>
  <si>
    <t>MANMOHAN SHIVKUMAR AGARWAL</t>
  </si>
  <si>
    <t>OSIAHYPER</t>
  </si>
  <si>
    <t>Osia Hyper Retail Ltd</t>
  </si>
  <si>
    <t>EVERMORE SHARE BROKING PRIVATE LIMITED</t>
  </si>
  <si>
    <t>SBFC HOLDINGS PTE. LTD.</t>
  </si>
  <si>
    <t>HARPREET  SINGH</t>
  </si>
  <si>
    <t>SRPL</t>
  </si>
  <si>
    <t>Shree Ram Proteins Ltd.</t>
  </si>
  <si>
    <t>SIVA RAMA PRASAD ALURU</t>
  </si>
  <si>
    <t>TOKYOPLAST</t>
  </si>
  <si>
    <t>Tokyo Plast Intl Ltd</t>
  </si>
  <si>
    <t>KABRA KAILASH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</si>
</sst>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5" borderId="33" applyNumberFormat="0" applyAlignment="0" applyProtection="0"/>
    <xf numFmtId="0" fontId="47" fillId="16" borderId="34" applyNumberFormat="0" applyAlignment="0" applyProtection="0"/>
    <xf numFmtId="0" fontId="48" fillId="16" borderId="33" applyNumberFormat="0" applyAlignment="0" applyProtection="0"/>
    <xf numFmtId="0" fontId="49" fillId="0" borderId="35" applyNumberFormat="0" applyFill="0" applyAlignment="0" applyProtection="0"/>
    <xf numFmtId="0" fontId="50" fillId="17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8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69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3" fillId="0" borderId="22" xfId="0" applyFont="1" applyBorder="1" applyAlignment="1">
      <alignment horizontal="left"/>
    </xf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43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7" fillId="45" borderId="29" xfId="0" applyFont="1" applyFill="1" applyBorder="1" applyAlignment="1">
      <alignment horizontal="center" vertical="center"/>
    </xf>
    <xf numFmtId="16" fontId="36" fillId="45" borderId="22" xfId="0" applyNumberFormat="1" applyFont="1" applyFill="1" applyBorder="1" applyAlignment="1">
      <alignment horizontal="center" vertical="center"/>
    </xf>
    <xf numFmtId="0" fontId="36" fillId="45" borderId="0" xfId="0" applyFont="1" applyFill="1"/>
    <xf numFmtId="0" fontId="3" fillId="45" borderId="0" xfId="0" applyFont="1" applyFill="1" applyAlignment="1">
      <alignment horizontal="center"/>
    </xf>
    <xf numFmtId="0" fontId="3" fillId="45" borderId="0" xfId="0" applyFont="1" applyFill="1"/>
    <xf numFmtId="0" fontId="36" fillId="45" borderId="0" xfId="0" applyFont="1" applyFill="1" applyAlignment="1">
      <alignment horizontal="center" vertical="center"/>
    </xf>
    <xf numFmtId="165" fontId="36" fillId="45" borderId="0" xfId="0" applyNumberFormat="1" applyFont="1" applyFill="1" applyAlignment="1">
      <alignment horizontal="center" vertical="center"/>
    </xf>
    <xf numFmtId="0" fontId="0" fillId="45" borderId="0" xfId="0" applyFill="1"/>
    <xf numFmtId="2" fontId="37" fillId="45" borderId="29" xfId="0" applyNumberFormat="1" applyFont="1" applyFill="1" applyBorder="1" applyAlignment="1">
      <alignment horizontal="center" vertical="center"/>
    </xf>
    <xf numFmtId="166" fontId="36" fillId="45" borderId="29" xfId="0" applyNumberFormat="1" applyFont="1" applyFill="1" applyBorder="1" applyAlignment="1">
      <alignment horizontal="center" vertical="center"/>
    </xf>
    <xf numFmtId="2" fontId="36" fillId="45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0" fontId="36" fillId="0" borderId="7" xfId="0" applyFont="1" applyBorder="1"/>
    <xf numFmtId="0" fontId="37" fillId="0" borderId="7" xfId="0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10" fontId="37" fillId="0" borderId="39" xfId="0" applyNumberFormat="1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/>
    </xf>
    <xf numFmtId="16" fontId="37" fillId="0" borderId="39" xfId="0" applyNumberFormat="1" applyFont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0" fontId="37" fillId="6" borderId="29" xfId="0" applyFont="1" applyFill="1" applyBorder="1" applyAlignment="1">
      <alignment horizontal="center" vertical="center"/>
    </xf>
    <xf numFmtId="2" fontId="37" fillId="6" borderId="29" xfId="0" applyNumberFormat="1" applyFont="1" applyFill="1" applyBorder="1" applyAlignment="1">
      <alignment horizontal="center" vertical="center"/>
    </xf>
    <xf numFmtId="166" fontId="36" fillId="6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7" borderId="25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16" fontId="36" fillId="46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45" borderId="3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16" fontId="36" fillId="45" borderId="3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7" fillId="45" borderId="39" xfId="0" applyFont="1" applyFill="1" applyBorder="1" applyAlignment="1">
      <alignment horizontal="center" vertical="center"/>
    </xf>
    <xf numFmtId="0" fontId="37" fillId="45" borderId="40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7" borderId="40" xfId="0" applyFont="1" applyFill="1" applyBorder="1" applyAlignment="1">
      <alignment horizontal="center" vertical="center"/>
    </xf>
    <xf numFmtId="16" fontId="36" fillId="46" borderId="39" xfId="0" applyNumberFormat="1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166" fontId="36" fillId="47" borderId="40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C19" sqref="C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45362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F18" sqref="F18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45362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6" t="s">
        <v>16</v>
      </c>
      <c r="B9" s="348" t="s">
        <v>17</v>
      </c>
      <c r="C9" s="348" t="s">
        <v>18</v>
      </c>
      <c r="D9" s="348" t="s">
        <v>19</v>
      </c>
      <c r="E9" s="26" t="s">
        <v>20</v>
      </c>
      <c r="F9" s="26" t="s">
        <v>21</v>
      </c>
      <c r="G9" s="343" t="s">
        <v>22</v>
      </c>
      <c r="H9" s="344"/>
      <c r="I9" s="345"/>
      <c r="J9" s="343" t="s">
        <v>23</v>
      </c>
      <c r="K9" s="344"/>
      <c r="L9" s="345"/>
      <c r="M9" s="26"/>
      <c r="N9" s="27"/>
      <c r="O9" s="27"/>
      <c r="P9" s="27"/>
    </row>
    <row r="10" spans="1:16" ht="38.25">
      <c r="A10" s="347"/>
      <c r="B10" s="349"/>
      <c r="C10" s="349"/>
      <c r="D10" s="349"/>
      <c r="E10" s="28" t="s">
        <v>24</v>
      </c>
      <c r="F10" s="28" t="s">
        <v>24</v>
      </c>
      <c r="G10" s="238" t="s">
        <v>25</v>
      </c>
      <c r="H10" s="238" t="s">
        <v>26</v>
      </c>
      <c r="I10" s="238" t="s">
        <v>27</v>
      </c>
      <c r="J10" s="238" t="s">
        <v>28</v>
      </c>
      <c r="K10" s="238" t="s">
        <v>29</v>
      </c>
      <c r="L10" s="238" t="s">
        <v>30</v>
      </c>
      <c r="M10" s="238" t="s">
        <v>31</v>
      </c>
      <c r="N10" s="29" t="s">
        <v>32</v>
      </c>
      <c r="O10" s="29" t="s">
        <v>33</v>
      </c>
      <c r="P10" s="30" t="s">
        <v>840</v>
      </c>
    </row>
    <row r="11" spans="1:16" ht="12.75" customHeight="1">
      <c r="A11" s="245">
        <v>1</v>
      </c>
      <c r="B11" s="258" t="s">
        <v>34</v>
      </c>
      <c r="C11" s="235" t="s">
        <v>35</v>
      </c>
      <c r="D11" s="249">
        <v>45379</v>
      </c>
      <c r="E11" s="235">
        <v>22552.35</v>
      </c>
      <c r="F11" s="235">
        <v>22566.183333333334</v>
      </c>
      <c r="G11" s="234">
        <v>22512.466666666667</v>
      </c>
      <c r="H11" s="234">
        <v>22472.583333333332</v>
      </c>
      <c r="I11" s="234">
        <v>22418.866666666665</v>
      </c>
      <c r="J11" s="234">
        <v>22606.066666666669</v>
      </c>
      <c r="K11" s="234">
        <v>22659.783333333336</v>
      </c>
      <c r="L11" s="234">
        <v>22699.666666666672</v>
      </c>
      <c r="M11" s="233">
        <v>22619.9</v>
      </c>
      <c r="N11" s="233">
        <v>22526.3</v>
      </c>
      <c r="O11" s="233">
        <v>15469350</v>
      </c>
      <c r="P11" s="236">
        <v>-3.8911134374815554E-2</v>
      </c>
    </row>
    <row r="12" spans="1:16" ht="12.75" customHeight="1">
      <c r="A12" s="245">
        <v>2</v>
      </c>
      <c r="B12" s="258" t="s">
        <v>34</v>
      </c>
      <c r="C12" s="235" t="s">
        <v>36</v>
      </c>
      <c r="D12" s="249">
        <v>45378</v>
      </c>
      <c r="E12" s="235">
        <v>47958.3</v>
      </c>
      <c r="F12" s="235">
        <v>48013.65</v>
      </c>
      <c r="G12" s="234">
        <v>47824.950000000004</v>
      </c>
      <c r="H12" s="234">
        <v>47691.600000000006</v>
      </c>
      <c r="I12" s="234">
        <v>47502.900000000009</v>
      </c>
      <c r="J12" s="234">
        <v>48147</v>
      </c>
      <c r="K12" s="234">
        <v>48335.7</v>
      </c>
      <c r="L12" s="234">
        <v>48469.049999999996</v>
      </c>
      <c r="M12" s="233">
        <v>48202.35</v>
      </c>
      <c r="N12" s="233">
        <v>47880.3</v>
      </c>
      <c r="O12" s="233">
        <v>4662075</v>
      </c>
      <c r="P12" s="236">
        <v>-1.966319601058545E-2</v>
      </c>
    </row>
    <row r="13" spans="1:16" ht="12.75" customHeight="1">
      <c r="A13" s="245">
        <v>3</v>
      </c>
      <c r="B13" s="258" t="s">
        <v>34</v>
      </c>
      <c r="C13" s="257" t="s">
        <v>37</v>
      </c>
      <c r="D13" s="251">
        <v>45377</v>
      </c>
      <c r="E13" s="250">
        <v>21049.25</v>
      </c>
      <c r="F13" s="250">
        <v>21060.866666666665</v>
      </c>
      <c r="G13" s="252">
        <v>21002.033333333329</v>
      </c>
      <c r="H13" s="252">
        <v>20954.816666666666</v>
      </c>
      <c r="I13" s="252">
        <v>20895.98333333333</v>
      </c>
      <c r="J13" s="252">
        <v>21108.083333333328</v>
      </c>
      <c r="K13" s="252">
        <v>21166.916666666664</v>
      </c>
      <c r="L13" s="252">
        <v>21214.133333333328</v>
      </c>
      <c r="M13" s="253">
        <v>21119.7</v>
      </c>
      <c r="N13" s="253">
        <v>21013.65</v>
      </c>
      <c r="O13" s="253">
        <v>89280</v>
      </c>
      <c r="P13" s="254">
        <v>4.7395588925387144E-2</v>
      </c>
    </row>
    <row r="14" spans="1:16" ht="12.75" customHeight="1">
      <c r="A14" s="245">
        <v>4</v>
      </c>
      <c r="B14" s="258" t="s">
        <v>34</v>
      </c>
      <c r="C14" s="257" t="s">
        <v>38</v>
      </c>
      <c r="D14" s="251">
        <v>45373</v>
      </c>
      <c r="E14" s="250">
        <v>10870.25</v>
      </c>
      <c r="F14" s="250">
        <v>10884.966666666667</v>
      </c>
      <c r="G14" s="252">
        <v>10838.033333333335</v>
      </c>
      <c r="H14" s="252">
        <v>10805.816666666668</v>
      </c>
      <c r="I14" s="252">
        <v>10758.883333333335</v>
      </c>
      <c r="J14" s="252">
        <v>10917.183333333334</v>
      </c>
      <c r="K14" s="252">
        <v>10964.116666666669</v>
      </c>
      <c r="L14" s="252">
        <v>10996.333333333334</v>
      </c>
      <c r="M14" s="253">
        <v>10931.9</v>
      </c>
      <c r="N14" s="253">
        <v>10852.75</v>
      </c>
      <c r="O14" s="253">
        <v>1189950</v>
      </c>
      <c r="P14" s="254">
        <v>1.8291508889031513E-2</v>
      </c>
    </row>
    <row r="15" spans="1:16" ht="12.75" customHeight="1">
      <c r="A15" s="245">
        <v>5</v>
      </c>
      <c r="B15" s="258" t="s">
        <v>39</v>
      </c>
      <c r="C15" s="250" t="s">
        <v>40</v>
      </c>
      <c r="D15" s="251">
        <v>45379</v>
      </c>
      <c r="E15" s="250">
        <v>667.6</v>
      </c>
      <c r="F15" s="250">
        <v>665.06666666666672</v>
      </c>
      <c r="G15" s="252">
        <v>656.43333333333339</v>
      </c>
      <c r="H15" s="252">
        <v>645.26666666666665</v>
      </c>
      <c r="I15" s="252">
        <v>636.63333333333333</v>
      </c>
      <c r="J15" s="252">
        <v>676.23333333333346</v>
      </c>
      <c r="K15" s="252">
        <v>684.8666666666669</v>
      </c>
      <c r="L15" s="252">
        <v>696.03333333333353</v>
      </c>
      <c r="M15" s="253">
        <v>673.7</v>
      </c>
      <c r="N15" s="253">
        <v>653.9</v>
      </c>
      <c r="O15" s="253">
        <v>14406000</v>
      </c>
      <c r="P15" s="254">
        <v>2.4463092021049637E-2</v>
      </c>
    </row>
    <row r="16" spans="1:16" ht="12.75" customHeight="1">
      <c r="A16" s="245">
        <v>6</v>
      </c>
      <c r="B16" s="258" t="s">
        <v>41</v>
      </c>
      <c r="C16" s="255" t="s">
        <v>42</v>
      </c>
      <c r="D16" s="251">
        <v>45379</v>
      </c>
      <c r="E16" s="250">
        <v>5786.35</v>
      </c>
      <c r="F16" s="250">
        <v>5761.5999999999995</v>
      </c>
      <c r="G16" s="252">
        <v>5715.2999999999993</v>
      </c>
      <c r="H16" s="252">
        <v>5644.25</v>
      </c>
      <c r="I16" s="252">
        <v>5597.95</v>
      </c>
      <c r="J16" s="252">
        <v>5832.6499999999987</v>
      </c>
      <c r="K16" s="252">
        <v>5878.95</v>
      </c>
      <c r="L16" s="252">
        <v>5949.9999999999982</v>
      </c>
      <c r="M16" s="253">
        <v>5807.9</v>
      </c>
      <c r="N16" s="253">
        <v>5690.55</v>
      </c>
      <c r="O16" s="253">
        <v>1305625</v>
      </c>
      <c r="P16" s="254">
        <v>-2.1270614692653674E-2</v>
      </c>
    </row>
    <row r="17" spans="1:16" ht="12.75" customHeight="1">
      <c r="A17" s="245">
        <v>7</v>
      </c>
      <c r="B17" s="258" t="s">
        <v>43</v>
      </c>
      <c r="C17" s="255" t="s">
        <v>44</v>
      </c>
      <c r="D17" s="251">
        <v>45379</v>
      </c>
      <c r="E17" s="250">
        <v>27522.25</v>
      </c>
      <c r="F17" s="250">
        <v>27615.266666666666</v>
      </c>
      <c r="G17" s="252">
        <v>27366.983333333334</v>
      </c>
      <c r="H17" s="252">
        <v>27211.716666666667</v>
      </c>
      <c r="I17" s="252">
        <v>26963.433333333334</v>
      </c>
      <c r="J17" s="252">
        <v>27770.533333333333</v>
      </c>
      <c r="K17" s="252">
        <v>28018.816666666666</v>
      </c>
      <c r="L17" s="252">
        <v>28174.083333333332</v>
      </c>
      <c r="M17" s="253">
        <v>27863.55</v>
      </c>
      <c r="N17" s="253">
        <v>27460</v>
      </c>
      <c r="O17" s="253">
        <v>199320</v>
      </c>
      <c r="P17" s="254">
        <v>1.0340632603406326E-2</v>
      </c>
    </row>
    <row r="18" spans="1:16" ht="12.75" customHeight="1">
      <c r="A18" s="245">
        <v>8</v>
      </c>
      <c r="B18" s="258" t="s">
        <v>45</v>
      </c>
      <c r="C18" s="256" t="s">
        <v>46</v>
      </c>
      <c r="D18" s="251">
        <v>45379</v>
      </c>
      <c r="E18" s="250">
        <v>183.1</v>
      </c>
      <c r="F18" s="250">
        <v>183.93333333333331</v>
      </c>
      <c r="G18" s="252">
        <v>180.91666666666663</v>
      </c>
      <c r="H18" s="252">
        <v>178.73333333333332</v>
      </c>
      <c r="I18" s="252">
        <v>175.71666666666664</v>
      </c>
      <c r="J18" s="252">
        <v>186.11666666666662</v>
      </c>
      <c r="K18" s="252">
        <v>189.13333333333333</v>
      </c>
      <c r="L18" s="252">
        <v>191.31666666666661</v>
      </c>
      <c r="M18" s="253">
        <v>186.95</v>
      </c>
      <c r="N18" s="253">
        <v>181.75</v>
      </c>
      <c r="O18" s="253">
        <v>59837400</v>
      </c>
      <c r="P18" s="254">
        <v>-2.5589166373549067E-2</v>
      </c>
    </row>
    <row r="19" spans="1:16" ht="12.75" customHeight="1">
      <c r="A19" s="245">
        <v>9</v>
      </c>
      <c r="B19" s="258" t="s">
        <v>47</v>
      </c>
      <c r="C19" s="253" t="s">
        <v>48</v>
      </c>
      <c r="D19" s="251">
        <v>45379</v>
      </c>
      <c r="E19" s="250">
        <v>226.6</v>
      </c>
      <c r="F19" s="250">
        <v>227.76666666666665</v>
      </c>
      <c r="G19" s="252">
        <v>224.43333333333331</v>
      </c>
      <c r="H19" s="252">
        <v>222.26666666666665</v>
      </c>
      <c r="I19" s="252">
        <v>218.93333333333331</v>
      </c>
      <c r="J19" s="252">
        <v>229.93333333333331</v>
      </c>
      <c r="K19" s="252">
        <v>233.26666666666668</v>
      </c>
      <c r="L19" s="252">
        <v>235.43333333333331</v>
      </c>
      <c r="M19" s="253">
        <v>231.1</v>
      </c>
      <c r="N19" s="253">
        <v>225.6</v>
      </c>
      <c r="O19" s="253">
        <v>47769800</v>
      </c>
      <c r="P19" s="254">
        <v>6.0231068280129224E-3</v>
      </c>
    </row>
    <row r="20" spans="1:16" ht="12.75" customHeight="1">
      <c r="A20" s="245">
        <v>10</v>
      </c>
      <c r="B20" s="258" t="s">
        <v>49</v>
      </c>
      <c r="C20" s="250" t="s">
        <v>50</v>
      </c>
      <c r="D20" s="251">
        <v>45379</v>
      </c>
      <c r="E20" s="250">
        <v>2650.2</v>
      </c>
      <c r="F20" s="250">
        <v>2650.8833333333332</v>
      </c>
      <c r="G20" s="252">
        <v>2629.3166666666666</v>
      </c>
      <c r="H20" s="252">
        <v>2608.4333333333334</v>
      </c>
      <c r="I20" s="252">
        <v>2586.8666666666668</v>
      </c>
      <c r="J20" s="252">
        <v>2671.7666666666664</v>
      </c>
      <c r="K20" s="252">
        <v>2693.333333333333</v>
      </c>
      <c r="L20" s="252">
        <v>2714.2166666666662</v>
      </c>
      <c r="M20" s="253">
        <v>2672.45</v>
      </c>
      <c r="N20" s="253">
        <v>2630</v>
      </c>
      <c r="O20" s="253">
        <v>4697400</v>
      </c>
      <c r="P20" s="254">
        <v>-4.5772409408773047E-3</v>
      </c>
    </row>
    <row r="21" spans="1:16" ht="12.75" customHeight="1">
      <c r="A21" s="245">
        <v>11</v>
      </c>
      <c r="B21" s="258" t="s">
        <v>45</v>
      </c>
      <c r="C21" s="250" t="s">
        <v>51</v>
      </c>
      <c r="D21" s="251">
        <v>45379</v>
      </c>
      <c r="E21" s="250">
        <v>3241.75</v>
      </c>
      <c r="F21" s="250">
        <v>3252.3333333333335</v>
      </c>
      <c r="G21" s="252">
        <v>3223.6166666666668</v>
      </c>
      <c r="H21" s="252">
        <v>3205.4833333333331</v>
      </c>
      <c r="I21" s="252">
        <v>3176.7666666666664</v>
      </c>
      <c r="J21" s="252">
        <v>3270.4666666666672</v>
      </c>
      <c r="K21" s="252">
        <v>3299.1833333333334</v>
      </c>
      <c r="L21" s="252">
        <v>3317.3166666666675</v>
      </c>
      <c r="M21" s="253">
        <v>3281.05</v>
      </c>
      <c r="N21" s="253">
        <v>3234.2</v>
      </c>
      <c r="O21" s="253">
        <v>17900100</v>
      </c>
      <c r="P21" s="254">
        <v>4.7837310995205731E-2</v>
      </c>
    </row>
    <row r="22" spans="1:16" ht="12.75" customHeight="1">
      <c r="A22" s="245">
        <v>12</v>
      </c>
      <c r="B22" s="258" t="s">
        <v>45</v>
      </c>
      <c r="C22" s="250" t="s">
        <v>52</v>
      </c>
      <c r="D22" s="251">
        <v>45379</v>
      </c>
      <c r="E22" s="250">
        <v>1329.35</v>
      </c>
      <c r="F22" s="250">
        <v>1329.8166666666666</v>
      </c>
      <c r="G22" s="252">
        <v>1319.5333333333333</v>
      </c>
      <c r="H22" s="252">
        <v>1309.7166666666667</v>
      </c>
      <c r="I22" s="252">
        <v>1299.4333333333334</v>
      </c>
      <c r="J22" s="252">
        <v>1339.6333333333332</v>
      </c>
      <c r="K22" s="252">
        <v>1349.9166666666665</v>
      </c>
      <c r="L22" s="252">
        <v>1359.7333333333331</v>
      </c>
      <c r="M22" s="253">
        <v>1340.1</v>
      </c>
      <c r="N22" s="253">
        <v>1320</v>
      </c>
      <c r="O22" s="253">
        <v>36828800</v>
      </c>
      <c r="P22" s="254">
        <v>-9.8507334279692004E-3</v>
      </c>
    </row>
    <row r="23" spans="1:16" ht="12.75" customHeight="1">
      <c r="A23" s="245">
        <v>13</v>
      </c>
      <c r="B23" s="258" t="s">
        <v>43</v>
      </c>
      <c r="C23" s="250" t="s">
        <v>53</v>
      </c>
      <c r="D23" s="251">
        <v>45379</v>
      </c>
      <c r="E23" s="250">
        <v>5171.8</v>
      </c>
      <c r="F23" s="250">
        <v>5196.3499999999995</v>
      </c>
      <c r="G23" s="252">
        <v>5137.1499999999987</v>
      </c>
      <c r="H23" s="252">
        <v>5102.4999999999991</v>
      </c>
      <c r="I23" s="252">
        <v>5043.2999999999984</v>
      </c>
      <c r="J23" s="252">
        <v>5230.9999999999991</v>
      </c>
      <c r="K23" s="252">
        <v>5290.2</v>
      </c>
      <c r="L23" s="252">
        <v>5324.8499999999995</v>
      </c>
      <c r="M23" s="253">
        <v>5255.55</v>
      </c>
      <c r="N23" s="253">
        <v>5161.7</v>
      </c>
      <c r="O23" s="253">
        <v>1014400</v>
      </c>
      <c r="P23" s="254">
        <v>2.3819136051675415E-2</v>
      </c>
    </row>
    <row r="24" spans="1:16" ht="12.75" customHeight="1">
      <c r="A24" s="245">
        <v>14</v>
      </c>
      <c r="B24" s="258" t="s">
        <v>49</v>
      </c>
      <c r="C24" s="250" t="s">
        <v>54</v>
      </c>
      <c r="D24" s="251">
        <v>45379</v>
      </c>
      <c r="E24" s="250">
        <v>604.54999999999995</v>
      </c>
      <c r="F24" s="250">
        <v>603.88333333333333</v>
      </c>
      <c r="G24" s="252">
        <v>598.9666666666667</v>
      </c>
      <c r="H24" s="252">
        <v>593.38333333333333</v>
      </c>
      <c r="I24" s="252">
        <v>588.4666666666667</v>
      </c>
      <c r="J24" s="252">
        <v>609.4666666666667</v>
      </c>
      <c r="K24" s="252">
        <v>614.38333333333344</v>
      </c>
      <c r="L24" s="252">
        <v>619.9666666666667</v>
      </c>
      <c r="M24" s="253">
        <v>608.79999999999995</v>
      </c>
      <c r="N24" s="253">
        <v>598.29999999999995</v>
      </c>
      <c r="O24" s="253">
        <v>47068200</v>
      </c>
      <c r="P24" s="254">
        <v>1.1474030444427445E-4</v>
      </c>
    </row>
    <row r="25" spans="1:16" ht="12.75" customHeight="1">
      <c r="A25" s="245">
        <v>15</v>
      </c>
      <c r="B25" s="258" t="s">
        <v>45</v>
      </c>
      <c r="C25" s="250" t="s">
        <v>55</v>
      </c>
      <c r="D25" s="251">
        <v>45379</v>
      </c>
      <c r="E25" s="250">
        <v>6067.4</v>
      </c>
      <c r="F25" s="250">
        <v>6092.3999999999987</v>
      </c>
      <c r="G25" s="252">
        <v>6024.5999999999976</v>
      </c>
      <c r="H25" s="252">
        <v>5981.7999999999993</v>
      </c>
      <c r="I25" s="252">
        <v>5913.9999999999982</v>
      </c>
      <c r="J25" s="252">
        <v>6135.1999999999971</v>
      </c>
      <c r="K25" s="252">
        <v>6202.9999999999982</v>
      </c>
      <c r="L25" s="252">
        <v>6245.7999999999965</v>
      </c>
      <c r="M25" s="253">
        <v>6160.2</v>
      </c>
      <c r="N25" s="253">
        <v>6049.6</v>
      </c>
      <c r="O25" s="253">
        <v>2501875</v>
      </c>
      <c r="P25" s="254">
        <v>-2.3753780119012781E-2</v>
      </c>
    </row>
    <row r="26" spans="1:16" ht="12.75" customHeight="1">
      <c r="A26" s="245">
        <v>16</v>
      </c>
      <c r="B26" s="258" t="s">
        <v>56</v>
      </c>
      <c r="C26" s="250" t="s">
        <v>57</v>
      </c>
      <c r="D26" s="251">
        <v>45379</v>
      </c>
      <c r="E26" s="250">
        <v>516.04999999999995</v>
      </c>
      <c r="F26" s="250">
        <v>522.43333333333328</v>
      </c>
      <c r="G26" s="252">
        <v>507.61666666666656</v>
      </c>
      <c r="H26" s="252">
        <v>499.18333333333328</v>
      </c>
      <c r="I26" s="252">
        <v>484.36666666666656</v>
      </c>
      <c r="J26" s="252">
        <v>530.86666666666656</v>
      </c>
      <c r="K26" s="252">
        <v>545.68333333333339</v>
      </c>
      <c r="L26" s="252">
        <v>554.11666666666656</v>
      </c>
      <c r="M26" s="253">
        <v>537.25</v>
      </c>
      <c r="N26" s="253">
        <v>514</v>
      </c>
      <c r="O26" s="253">
        <v>10830700</v>
      </c>
      <c r="P26" s="254">
        <v>0.17546125461254614</v>
      </c>
    </row>
    <row r="27" spans="1:16" ht="12.75" customHeight="1">
      <c r="A27" s="245">
        <v>17</v>
      </c>
      <c r="B27" s="258" t="s">
        <v>56</v>
      </c>
      <c r="C27" s="250" t="s">
        <v>58</v>
      </c>
      <c r="D27" s="251">
        <v>45379</v>
      </c>
      <c r="E27" s="250">
        <v>171.75</v>
      </c>
      <c r="F27" s="250">
        <v>171.93333333333331</v>
      </c>
      <c r="G27" s="252">
        <v>171.11666666666662</v>
      </c>
      <c r="H27" s="252">
        <v>170.48333333333332</v>
      </c>
      <c r="I27" s="252">
        <v>169.66666666666663</v>
      </c>
      <c r="J27" s="252">
        <v>172.56666666666661</v>
      </c>
      <c r="K27" s="252">
        <v>173.38333333333327</v>
      </c>
      <c r="L27" s="252">
        <v>174.01666666666659</v>
      </c>
      <c r="M27" s="253">
        <v>172.75</v>
      </c>
      <c r="N27" s="253">
        <v>171.3</v>
      </c>
      <c r="O27" s="253">
        <v>113255000</v>
      </c>
      <c r="P27" s="254">
        <v>-3.2563256325632561E-3</v>
      </c>
    </row>
    <row r="28" spans="1:16" ht="12.75" customHeight="1">
      <c r="A28" s="245">
        <v>18</v>
      </c>
      <c r="B28" s="258" t="s">
        <v>59</v>
      </c>
      <c r="C28" s="250" t="s">
        <v>60</v>
      </c>
      <c r="D28" s="251">
        <v>45379</v>
      </c>
      <c r="E28" s="250">
        <v>2877.35</v>
      </c>
      <c r="F28" s="250">
        <v>2874.9833333333336</v>
      </c>
      <c r="G28" s="252">
        <v>2838.8166666666671</v>
      </c>
      <c r="H28" s="252">
        <v>2800.2833333333333</v>
      </c>
      <c r="I28" s="252">
        <v>2764.1166666666668</v>
      </c>
      <c r="J28" s="252">
        <v>2913.5166666666673</v>
      </c>
      <c r="K28" s="252">
        <v>2949.6833333333334</v>
      </c>
      <c r="L28" s="252">
        <v>2988.2166666666676</v>
      </c>
      <c r="M28" s="253">
        <v>2911.15</v>
      </c>
      <c r="N28" s="253">
        <v>2836.45</v>
      </c>
      <c r="O28" s="253">
        <v>7924600</v>
      </c>
      <c r="P28" s="254">
        <v>-6.3507445048451905E-2</v>
      </c>
    </row>
    <row r="29" spans="1:16" ht="12.75" customHeight="1">
      <c r="A29" s="245">
        <v>19</v>
      </c>
      <c r="B29" s="258" t="s">
        <v>45</v>
      </c>
      <c r="C29" s="250" t="s">
        <v>61</v>
      </c>
      <c r="D29" s="251">
        <v>45379</v>
      </c>
      <c r="E29" s="250">
        <v>2108.15</v>
      </c>
      <c r="F29" s="250">
        <v>2115.3166666666671</v>
      </c>
      <c r="G29" s="252">
        <v>2092.8333333333339</v>
      </c>
      <c r="H29" s="252">
        <v>2077.5166666666669</v>
      </c>
      <c r="I29" s="252">
        <v>2055.0333333333338</v>
      </c>
      <c r="J29" s="252">
        <v>2130.6333333333341</v>
      </c>
      <c r="K29" s="252">
        <v>2153.1166666666668</v>
      </c>
      <c r="L29" s="252">
        <v>2168.4333333333343</v>
      </c>
      <c r="M29" s="253">
        <v>2137.8000000000002</v>
      </c>
      <c r="N29" s="253">
        <v>2100</v>
      </c>
      <c r="O29" s="253">
        <v>3458608</v>
      </c>
      <c r="P29" s="254">
        <v>-2.5540275049115914E-2</v>
      </c>
    </row>
    <row r="30" spans="1:16" ht="12.75" customHeight="1">
      <c r="A30" s="245">
        <v>20</v>
      </c>
      <c r="B30" s="258" t="s">
        <v>45</v>
      </c>
      <c r="C30" s="255" t="s">
        <v>62</v>
      </c>
      <c r="D30" s="251">
        <v>45379</v>
      </c>
      <c r="E30" s="250">
        <v>6139.9</v>
      </c>
      <c r="F30" s="250">
        <v>6135.3499999999995</v>
      </c>
      <c r="G30" s="252">
        <v>6050.6999999999989</v>
      </c>
      <c r="H30" s="252">
        <v>5961.4999999999991</v>
      </c>
      <c r="I30" s="252">
        <v>5876.8499999999985</v>
      </c>
      <c r="J30" s="252">
        <v>6224.5499999999993</v>
      </c>
      <c r="K30" s="252">
        <v>6309.1999999999989</v>
      </c>
      <c r="L30" s="252">
        <v>6398.4</v>
      </c>
      <c r="M30" s="253">
        <v>6220</v>
      </c>
      <c r="N30" s="253">
        <v>6046.15</v>
      </c>
      <c r="O30" s="253">
        <v>355725</v>
      </c>
      <c r="P30" s="254">
        <v>-4.2398546335554212E-2</v>
      </c>
    </row>
    <row r="31" spans="1:16" ht="12.75" customHeight="1">
      <c r="A31" s="245">
        <v>21</v>
      </c>
      <c r="B31" s="258" t="s">
        <v>63</v>
      </c>
      <c r="C31" s="250" t="s">
        <v>64</v>
      </c>
      <c r="D31" s="251">
        <v>45379</v>
      </c>
      <c r="E31" s="250">
        <v>572.54999999999995</v>
      </c>
      <c r="F31" s="250">
        <v>572.66666666666663</v>
      </c>
      <c r="G31" s="252">
        <v>566.93333333333328</v>
      </c>
      <c r="H31" s="252">
        <v>561.31666666666661</v>
      </c>
      <c r="I31" s="252">
        <v>555.58333333333326</v>
      </c>
      <c r="J31" s="252">
        <v>578.2833333333333</v>
      </c>
      <c r="K31" s="252">
        <v>584.01666666666665</v>
      </c>
      <c r="L31" s="252">
        <v>589.63333333333333</v>
      </c>
      <c r="M31" s="253">
        <v>578.4</v>
      </c>
      <c r="N31" s="253">
        <v>567.04999999999995</v>
      </c>
      <c r="O31" s="253">
        <v>21959000</v>
      </c>
      <c r="P31" s="254">
        <v>-1.9862524549187646E-2</v>
      </c>
    </row>
    <row r="32" spans="1:16" ht="12.75" customHeight="1">
      <c r="A32" s="245">
        <v>22</v>
      </c>
      <c r="B32" s="258" t="s">
        <v>43</v>
      </c>
      <c r="C32" s="250" t="s">
        <v>65</v>
      </c>
      <c r="D32" s="251">
        <v>45379</v>
      </c>
      <c r="E32" s="250">
        <v>1063.25</v>
      </c>
      <c r="F32" s="250">
        <v>1067.6333333333334</v>
      </c>
      <c r="G32" s="252">
        <v>1056.4666666666669</v>
      </c>
      <c r="H32" s="252">
        <v>1049.6833333333334</v>
      </c>
      <c r="I32" s="252">
        <v>1038.5166666666669</v>
      </c>
      <c r="J32" s="252">
        <v>1074.416666666667</v>
      </c>
      <c r="K32" s="252">
        <v>1085.5833333333335</v>
      </c>
      <c r="L32" s="252">
        <v>1092.366666666667</v>
      </c>
      <c r="M32" s="253">
        <v>1078.8</v>
      </c>
      <c r="N32" s="253">
        <v>1060.8499999999999</v>
      </c>
      <c r="O32" s="253">
        <v>20025500</v>
      </c>
      <c r="P32" s="254">
        <v>1.2739207832665777E-2</v>
      </c>
    </row>
    <row r="33" spans="1:16" ht="12.75" customHeight="1">
      <c r="A33" s="245">
        <v>23</v>
      </c>
      <c r="B33" s="258" t="s">
        <v>63</v>
      </c>
      <c r="C33" s="250" t="s">
        <v>66</v>
      </c>
      <c r="D33" s="251">
        <v>45379</v>
      </c>
      <c r="E33" s="250">
        <v>1116.5999999999999</v>
      </c>
      <c r="F33" s="250">
        <v>1120.3833333333334</v>
      </c>
      <c r="G33" s="252">
        <v>1109.8666666666668</v>
      </c>
      <c r="H33" s="252">
        <v>1103.1333333333334</v>
      </c>
      <c r="I33" s="252">
        <v>1092.6166666666668</v>
      </c>
      <c r="J33" s="252">
        <v>1127.1166666666668</v>
      </c>
      <c r="K33" s="252">
        <v>1137.6333333333337</v>
      </c>
      <c r="L33" s="252">
        <v>1144.3666666666668</v>
      </c>
      <c r="M33" s="253">
        <v>1130.9000000000001</v>
      </c>
      <c r="N33" s="253">
        <v>1113.6500000000001</v>
      </c>
      <c r="O33" s="253">
        <v>48761875</v>
      </c>
      <c r="P33" s="254">
        <v>-7.341340526235432E-3</v>
      </c>
    </row>
    <row r="34" spans="1:16" ht="12.75" customHeight="1">
      <c r="A34" s="245">
        <v>24</v>
      </c>
      <c r="B34" s="258" t="s">
        <v>56</v>
      </c>
      <c r="C34" s="250" t="s">
        <v>67</v>
      </c>
      <c r="D34" s="251">
        <v>45379</v>
      </c>
      <c r="E34" s="250">
        <v>8873.0499999999993</v>
      </c>
      <c r="F34" s="250">
        <v>8788.3166666666657</v>
      </c>
      <c r="G34" s="252">
        <v>8607.8333333333321</v>
      </c>
      <c r="H34" s="252">
        <v>8342.6166666666668</v>
      </c>
      <c r="I34" s="252">
        <v>8162.1333333333332</v>
      </c>
      <c r="J34" s="252">
        <v>9053.533333333331</v>
      </c>
      <c r="K34" s="252">
        <v>9234.0166666666646</v>
      </c>
      <c r="L34" s="252">
        <v>9499.2333333333299</v>
      </c>
      <c r="M34" s="253">
        <v>8968.7999999999993</v>
      </c>
      <c r="N34" s="253">
        <v>8523.1</v>
      </c>
      <c r="O34" s="253">
        <v>2390250</v>
      </c>
      <c r="P34" s="254">
        <v>5.2162429844833276E-2</v>
      </c>
    </row>
    <row r="35" spans="1:16" ht="12.75" customHeight="1">
      <c r="A35" s="245">
        <v>25</v>
      </c>
      <c r="B35" s="258" t="s">
        <v>68</v>
      </c>
      <c r="C35" s="250" t="s">
        <v>69</v>
      </c>
      <c r="D35" s="251">
        <v>45379</v>
      </c>
      <c r="E35" s="250">
        <v>1587.75</v>
      </c>
      <c r="F35" s="250">
        <v>1582.3833333333332</v>
      </c>
      <c r="G35" s="252">
        <v>1569.2666666666664</v>
      </c>
      <c r="H35" s="252">
        <v>1550.7833333333333</v>
      </c>
      <c r="I35" s="252">
        <v>1537.6666666666665</v>
      </c>
      <c r="J35" s="252">
        <v>1600.8666666666663</v>
      </c>
      <c r="K35" s="252">
        <v>1613.9833333333331</v>
      </c>
      <c r="L35" s="252">
        <v>1632.4666666666662</v>
      </c>
      <c r="M35" s="253">
        <v>1595.5</v>
      </c>
      <c r="N35" s="253">
        <v>1563.9</v>
      </c>
      <c r="O35" s="253">
        <v>10255000</v>
      </c>
      <c r="P35" s="254">
        <v>-2.3007669223074359E-2</v>
      </c>
    </row>
    <row r="36" spans="1:16" ht="12.75" customHeight="1">
      <c r="A36" s="245">
        <v>26</v>
      </c>
      <c r="B36" s="258" t="s">
        <v>68</v>
      </c>
      <c r="C36" s="250" t="s">
        <v>70</v>
      </c>
      <c r="D36" s="251">
        <v>45379</v>
      </c>
      <c r="E36" s="250">
        <v>6438.6</v>
      </c>
      <c r="F36" s="250">
        <v>6426.583333333333</v>
      </c>
      <c r="G36" s="252">
        <v>6366.0166666666664</v>
      </c>
      <c r="H36" s="252">
        <v>6293.4333333333334</v>
      </c>
      <c r="I36" s="252">
        <v>6232.8666666666668</v>
      </c>
      <c r="J36" s="252">
        <v>6499.1666666666661</v>
      </c>
      <c r="K36" s="252">
        <v>6559.7333333333336</v>
      </c>
      <c r="L36" s="252">
        <v>6632.3166666666657</v>
      </c>
      <c r="M36" s="253">
        <v>6487.15</v>
      </c>
      <c r="N36" s="253">
        <v>6354</v>
      </c>
      <c r="O36" s="253">
        <v>10126875</v>
      </c>
      <c r="P36" s="254">
        <v>-6.7141837275176752E-2</v>
      </c>
    </row>
    <row r="37" spans="1:16" ht="12.75" customHeight="1">
      <c r="A37" s="245">
        <v>27</v>
      </c>
      <c r="B37" s="258" t="s">
        <v>56</v>
      </c>
      <c r="C37" s="250" t="s">
        <v>71</v>
      </c>
      <c r="D37" s="251">
        <v>45379</v>
      </c>
      <c r="E37" s="250">
        <v>2274.5</v>
      </c>
      <c r="F37" s="250">
        <v>2281.6333333333337</v>
      </c>
      <c r="G37" s="252">
        <v>2262.9166666666674</v>
      </c>
      <c r="H37" s="252">
        <v>2251.3333333333339</v>
      </c>
      <c r="I37" s="252">
        <v>2232.6166666666677</v>
      </c>
      <c r="J37" s="252">
        <v>2293.2166666666672</v>
      </c>
      <c r="K37" s="252">
        <v>2311.9333333333334</v>
      </c>
      <c r="L37" s="252">
        <v>2323.5166666666669</v>
      </c>
      <c r="M37" s="253">
        <v>2300.35</v>
      </c>
      <c r="N37" s="253">
        <v>2270.0500000000002</v>
      </c>
      <c r="O37" s="253">
        <v>2493600</v>
      </c>
      <c r="P37" s="254">
        <v>-2.6397888168946484E-3</v>
      </c>
    </row>
    <row r="38" spans="1:16" ht="12.75" customHeight="1">
      <c r="A38" s="245">
        <v>28</v>
      </c>
      <c r="B38" s="258" t="s">
        <v>45</v>
      </c>
      <c r="C38" s="256" t="s">
        <v>72</v>
      </c>
      <c r="D38" s="251">
        <v>45379</v>
      </c>
      <c r="E38" s="250">
        <v>380.35</v>
      </c>
      <c r="F38" s="250">
        <v>379.7166666666667</v>
      </c>
      <c r="G38" s="252">
        <v>376.38333333333338</v>
      </c>
      <c r="H38" s="252">
        <v>372.41666666666669</v>
      </c>
      <c r="I38" s="252">
        <v>369.08333333333337</v>
      </c>
      <c r="J38" s="252">
        <v>383.68333333333339</v>
      </c>
      <c r="K38" s="252">
        <v>387.01666666666665</v>
      </c>
      <c r="L38" s="252">
        <v>390.98333333333341</v>
      </c>
      <c r="M38" s="253">
        <v>383.05</v>
      </c>
      <c r="N38" s="253">
        <v>375.75</v>
      </c>
      <c r="O38" s="253">
        <v>10475200</v>
      </c>
      <c r="P38" s="254">
        <v>-1.2369889877809624E-2</v>
      </c>
    </row>
    <row r="39" spans="1:16" ht="12.75" customHeight="1">
      <c r="A39" s="245">
        <v>29</v>
      </c>
      <c r="B39" s="258" t="s">
        <v>63</v>
      </c>
      <c r="C39" s="250" t="s">
        <v>73</v>
      </c>
      <c r="D39" s="251">
        <v>45379</v>
      </c>
      <c r="E39" s="250">
        <v>196</v>
      </c>
      <c r="F39" s="250">
        <v>197.15</v>
      </c>
      <c r="G39" s="252">
        <v>194.3</v>
      </c>
      <c r="H39" s="252">
        <v>192.6</v>
      </c>
      <c r="I39" s="252">
        <v>189.75</v>
      </c>
      <c r="J39" s="252">
        <v>198.85000000000002</v>
      </c>
      <c r="K39" s="252">
        <v>201.7</v>
      </c>
      <c r="L39" s="252">
        <v>203.40000000000003</v>
      </c>
      <c r="M39" s="253">
        <v>200</v>
      </c>
      <c r="N39" s="253">
        <v>195.45</v>
      </c>
      <c r="O39" s="253">
        <v>101240000</v>
      </c>
      <c r="P39" s="254">
        <v>5.5122411481352733E-3</v>
      </c>
    </row>
    <row r="40" spans="1:16" ht="12.75" customHeight="1">
      <c r="A40" s="245">
        <v>30</v>
      </c>
      <c r="B40" s="258" t="s">
        <v>63</v>
      </c>
      <c r="C40" s="250" t="s">
        <v>74</v>
      </c>
      <c r="D40" s="251">
        <v>45379</v>
      </c>
      <c r="E40" s="250">
        <v>282.85000000000002</v>
      </c>
      <c r="F40" s="250">
        <v>282.81666666666666</v>
      </c>
      <c r="G40" s="252">
        <v>280.23333333333335</v>
      </c>
      <c r="H40" s="252">
        <v>277.61666666666667</v>
      </c>
      <c r="I40" s="252">
        <v>275.03333333333336</v>
      </c>
      <c r="J40" s="252">
        <v>285.43333333333334</v>
      </c>
      <c r="K40" s="252">
        <v>288.01666666666671</v>
      </c>
      <c r="L40" s="252">
        <v>290.63333333333333</v>
      </c>
      <c r="M40" s="253">
        <v>285.39999999999998</v>
      </c>
      <c r="N40" s="253">
        <v>280.2</v>
      </c>
      <c r="O40" s="253">
        <v>123926400</v>
      </c>
      <c r="P40" s="254">
        <v>8.3777608530083772E-3</v>
      </c>
    </row>
    <row r="41" spans="1:16" ht="12.75" customHeight="1">
      <c r="A41" s="245">
        <v>31</v>
      </c>
      <c r="B41" s="258" t="s">
        <v>59</v>
      </c>
      <c r="C41" s="250" t="s">
        <v>75</v>
      </c>
      <c r="D41" s="251">
        <v>45379</v>
      </c>
      <c r="E41" s="250">
        <v>1451.8</v>
      </c>
      <c r="F41" s="250">
        <v>1450.25</v>
      </c>
      <c r="G41" s="252">
        <v>1439.6</v>
      </c>
      <c r="H41" s="252">
        <v>1427.3999999999999</v>
      </c>
      <c r="I41" s="252">
        <v>1416.7499999999998</v>
      </c>
      <c r="J41" s="252">
        <v>1462.45</v>
      </c>
      <c r="K41" s="252">
        <v>1473.1000000000001</v>
      </c>
      <c r="L41" s="252">
        <v>1485.3000000000002</v>
      </c>
      <c r="M41" s="253">
        <v>1460.9</v>
      </c>
      <c r="N41" s="253">
        <v>1438.05</v>
      </c>
      <c r="O41" s="253">
        <v>2888250</v>
      </c>
      <c r="P41" s="254">
        <v>-1.2437491986152072E-2</v>
      </c>
    </row>
    <row r="42" spans="1:16" ht="12.75" customHeight="1">
      <c r="A42" s="245">
        <v>32</v>
      </c>
      <c r="B42" s="258" t="s">
        <v>41</v>
      </c>
      <c r="C42" s="250" t="s">
        <v>76</v>
      </c>
      <c r="D42" s="251">
        <v>45379</v>
      </c>
      <c r="E42" s="250">
        <v>216.25</v>
      </c>
      <c r="F42" s="250">
        <v>215.46666666666667</v>
      </c>
      <c r="G42" s="252">
        <v>213.18333333333334</v>
      </c>
      <c r="H42" s="252">
        <v>210.11666666666667</v>
      </c>
      <c r="I42" s="252">
        <v>207.83333333333334</v>
      </c>
      <c r="J42" s="252">
        <v>218.53333333333333</v>
      </c>
      <c r="K42" s="252">
        <v>220.81666666666669</v>
      </c>
      <c r="L42" s="252">
        <v>223.88333333333333</v>
      </c>
      <c r="M42" s="253">
        <v>217.75</v>
      </c>
      <c r="N42" s="253">
        <v>212.4</v>
      </c>
      <c r="O42" s="253">
        <v>142899000</v>
      </c>
      <c r="P42" s="254">
        <v>-2.1734888984274399E-2</v>
      </c>
    </row>
    <row r="43" spans="1:16" ht="12.75" customHeight="1">
      <c r="A43" s="245">
        <v>33</v>
      </c>
      <c r="B43" s="258" t="s">
        <v>59</v>
      </c>
      <c r="C43" s="250" t="s">
        <v>77</v>
      </c>
      <c r="D43" s="251">
        <v>45379</v>
      </c>
      <c r="E43" s="250">
        <v>568.4</v>
      </c>
      <c r="F43" s="250">
        <v>564.99999999999989</v>
      </c>
      <c r="G43" s="252">
        <v>556.94999999999982</v>
      </c>
      <c r="H43" s="252">
        <v>545.49999999999989</v>
      </c>
      <c r="I43" s="252">
        <v>537.44999999999982</v>
      </c>
      <c r="J43" s="252">
        <v>576.44999999999982</v>
      </c>
      <c r="K43" s="252">
        <v>584.49999999999977</v>
      </c>
      <c r="L43" s="252">
        <v>595.94999999999982</v>
      </c>
      <c r="M43" s="253">
        <v>573.04999999999995</v>
      </c>
      <c r="N43" s="253">
        <v>553.54999999999995</v>
      </c>
      <c r="O43" s="253">
        <v>15594480</v>
      </c>
      <c r="P43" s="254">
        <v>-6.5495965828191741E-2</v>
      </c>
    </row>
    <row r="44" spans="1:16" ht="12.75" customHeight="1">
      <c r="A44" s="245">
        <v>34</v>
      </c>
      <c r="B44" s="258" t="s">
        <v>56</v>
      </c>
      <c r="C44" s="250" t="s">
        <v>78</v>
      </c>
      <c r="D44" s="251">
        <v>45379</v>
      </c>
      <c r="E44" s="250">
        <v>1179.5</v>
      </c>
      <c r="F44" s="250">
        <v>1183.4833333333333</v>
      </c>
      <c r="G44" s="252">
        <v>1172.4666666666667</v>
      </c>
      <c r="H44" s="252">
        <v>1165.4333333333334</v>
      </c>
      <c r="I44" s="252">
        <v>1154.4166666666667</v>
      </c>
      <c r="J44" s="252">
        <v>1190.5166666666667</v>
      </c>
      <c r="K44" s="252">
        <v>1201.5333333333335</v>
      </c>
      <c r="L44" s="252">
        <v>1208.5666666666666</v>
      </c>
      <c r="M44" s="253">
        <v>1194.5</v>
      </c>
      <c r="N44" s="253">
        <v>1176.45</v>
      </c>
      <c r="O44" s="253">
        <v>7364500</v>
      </c>
      <c r="P44" s="254">
        <v>4.1587128442868828E-3</v>
      </c>
    </row>
    <row r="45" spans="1:16" ht="12.75" customHeight="1">
      <c r="A45" s="245">
        <v>35</v>
      </c>
      <c r="B45" s="258" t="s">
        <v>79</v>
      </c>
      <c r="C45" s="250" t="s">
        <v>80</v>
      </c>
      <c r="D45" s="251">
        <v>45379</v>
      </c>
      <c r="E45" s="250">
        <v>1203.5999999999999</v>
      </c>
      <c r="F45" s="250">
        <v>1205.3666666666666</v>
      </c>
      <c r="G45" s="252">
        <v>1192.2333333333331</v>
      </c>
      <c r="H45" s="252">
        <v>1180.8666666666666</v>
      </c>
      <c r="I45" s="252">
        <v>1167.7333333333331</v>
      </c>
      <c r="J45" s="252">
        <v>1216.7333333333331</v>
      </c>
      <c r="K45" s="252">
        <v>1229.8666666666668</v>
      </c>
      <c r="L45" s="252">
        <v>1241.2333333333331</v>
      </c>
      <c r="M45" s="253">
        <v>1218.5</v>
      </c>
      <c r="N45" s="253">
        <v>1194</v>
      </c>
      <c r="O45" s="253">
        <v>35701000</v>
      </c>
      <c r="P45" s="254">
        <v>-4.002861011060873E-2</v>
      </c>
    </row>
    <row r="46" spans="1:16" ht="12.75" customHeight="1">
      <c r="A46" s="245">
        <v>36</v>
      </c>
      <c r="B46" s="258" t="s">
        <v>41</v>
      </c>
      <c r="C46" s="250" t="s">
        <v>81</v>
      </c>
      <c r="D46" s="251">
        <v>45379</v>
      </c>
      <c r="E46" s="250">
        <v>258.8</v>
      </c>
      <c r="F46" s="250">
        <v>259.05</v>
      </c>
      <c r="G46" s="252">
        <v>255.65000000000003</v>
      </c>
      <c r="H46" s="252">
        <v>252.50000000000003</v>
      </c>
      <c r="I46" s="252">
        <v>249.10000000000005</v>
      </c>
      <c r="J46" s="252">
        <v>262.20000000000005</v>
      </c>
      <c r="K46" s="252">
        <v>265.60000000000002</v>
      </c>
      <c r="L46" s="252">
        <v>268.75</v>
      </c>
      <c r="M46" s="253">
        <v>262.45</v>
      </c>
      <c r="N46" s="253">
        <v>255.9</v>
      </c>
      <c r="O46" s="253">
        <v>86766750</v>
      </c>
      <c r="P46" s="254">
        <v>-2.6162276825172352E-2</v>
      </c>
    </row>
    <row r="47" spans="1:16" ht="12.75" customHeight="1">
      <c r="A47" s="245">
        <v>37</v>
      </c>
      <c r="B47" s="258" t="s">
        <v>43</v>
      </c>
      <c r="C47" s="250" t="s">
        <v>82</v>
      </c>
      <c r="D47" s="251">
        <v>45379</v>
      </c>
      <c r="E47" s="250">
        <v>283.14999999999998</v>
      </c>
      <c r="F47" s="250">
        <v>282.83333333333331</v>
      </c>
      <c r="G47" s="252">
        <v>278.86666666666662</v>
      </c>
      <c r="H47" s="252">
        <v>274.58333333333331</v>
      </c>
      <c r="I47" s="252">
        <v>270.61666666666662</v>
      </c>
      <c r="J47" s="252">
        <v>287.11666666666662</v>
      </c>
      <c r="K47" s="252">
        <v>291.08333333333331</v>
      </c>
      <c r="L47" s="252">
        <v>295.36666666666662</v>
      </c>
      <c r="M47" s="253">
        <v>286.8</v>
      </c>
      <c r="N47" s="253">
        <v>278.55</v>
      </c>
      <c r="O47" s="253">
        <v>47722500</v>
      </c>
      <c r="P47" s="254">
        <v>-3.7464703509479627E-2</v>
      </c>
    </row>
    <row r="48" spans="1:16" ht="12.75" customHeight="1">
      <c r="A48" s="245">
        <v>38</v>
      </c>
      <c r="B48" s="258" t="s">
        <v>56</v>
      </c>
      <c r="C48" s="250" t="s">
        <v>83</v>
      </c>
      <c r="D48" s="251">
        <v>45379</v>
      </c>
      <c r="E48" s="250">
        <v>29659.55</v>
      </c>
      <c r="F48" s="250">
        <v>29963.883333333331</v>
      </c>
      <c r="G48" s="252">
        <v>29315.666666666664</v>
      </c>
      <c r="H48" s="252">
        <v>28971.783333333333</v>
      </c>
      <c r="I48" s="252">
        <v>28323.566666666666</v>
      </c>
      <c r="J48" s="252">
        <v>30307.766666666663</v>
      </c>
      <c r="K48" s="252">
        <v>30955.98333333333</v>
      </c>
      <c r="L48" s="252">
        <v>31299.866666666661</v>
      </c>
      <c r="M48" s="253">
        <v>30612.1</v>
      </c>
      <c r="N48" s="253">
        <v>29620</v>
      </c>
      <c r="O48" s="253">
        <v>273600</v>
      </c>
      <c r="P48" s="254">
        <v>2.2230524939286383E-2</v>
      </c>
    </row>
    <row r="49" spans="1:16" ht="12.75" customHeight="1">
      <c r="A49" s="245">
        <v>39</v>
      </c>
      <c r="B49" s="258" t="s">
        <v>84</v>
      </c>
      <c r="C49" s="250" t="s">
        <v>85</v>
      </c>
      <c r="D49" s="251">
        <v>45379</v>
      </c>
      <c r="E49" s="250">
        <v>623.75</v>
      </c>
      <c r="F49" s="250">
        <v>627.01666666666665</v>
      </c>
      <c r="G49" s="252">
        <v>616.0333333333333</v>
      </c>
      <c r="H49" s="252">
        <v>608.31666666666661</v>
      </c>
      <c r="I49" s="252">
        <v>597.33333333333326</v>
      </c>
      <c r="J49" s="252">
        <v>634.73333333333335</v>
      </c>
      <c r="K49" s="252">
        <v>645.7166666666667</v>
      </c>
      <c r="L49" s="252">
        <v>653.43333333333339</v>
      </c>
      <c r="M49" s="253">
        <v>638</v>
      </c>
      <c r="N49" s="253">
        <v>619.29999999999995</v>
      </c>
      <c r="O49" s="253">
        <v>29581200</v>
      </c>
      <c r="P49" s="254">
        <v>-1.8220921201983393E-2</v>
      </c>
    </row>
    <row r="50" spans="1:16" ht="12.75" customHeight="1">
      <c r="A50" s="245">
        <v>40</v>
      </c>
      <c r="B50" s="258" t="s">
        <v>59</v>
      </c>
      <c r="C50" s="250" t="s">
        <v>86</v>
      </c>
      <c r="D50" s="251">
        <v>45379</v>
      </c>
      <c r="E50" s="250">
        <v>4904.8</v>
      </c>
      <c r="F50" s="250">
        <v>4896.4333333333334</v>
      </c>
      <c r="G50" s="252">
        <v>4862.8666666666668</v>
      </c>
      <c r="H50" s="252">
        <v>4820.9333333333334</v>
      </c>
      <c r="I50" s="252">
        <v>4787.3666666666668</v>
      </c>
      <c r="J50" s="252">
        <v>4938.3666666666668</v>
      </c>
      <c r="K50" s="252">
        <v>4971.9333333333343</v>
      </c>
      <c r="L50" s="252">
        <v>5013.8666666666668</v>
      </c>
      <c r="M50" s="253">
        <v>4930</v>
      </c>
      <c r="N50" s="253">
        <v>4854.5</v>
      </c>
      <c r="O50" s="253">
        <v>2529200</v>
      </c>
      <c r="P50" s="254">
        <v>-1.8396336257082979E-2</v>
      </c>
    </row>
    <row r="51" spans="1:16" ht="12.75" customHeight="1">
      <c r="A51" s="245">
        <v>41</v>
      </c>
      <c r="B51" s="258" t="s">
        <v>87</v>
      </c>
      <c r="C51" s="255" t="s">
        <v>88</v>
      </c>
      <c r="D51" s="251">
        <v>45379</v>
      </c>
      <c r="E51" s="250">
        <v>775.8</v>
      </c>
      <c r="F51" s="250">
        <v>775.65</v>
      </c>
      <c r="G51" s="252">
        <v>768.8</v>
      </c>
      <c r="H51" s="252">
        <v>761.8</v>
      </c>
      <c r="I51" s="252">
        <v>754.94999999999993</v>
      </c>
      <c r="J51" s="252">
        <v>782.65</v>
      </c>
      <c r="K51" s="252">
        <v>789.50000000000011</v>
      </c>
      <c r="L51" s="252">
        <v>796.5</v>
      </c>
      <c r="M51" s="253">
        <v>782.5</v>
      </c>
      <c r="N51" s="253">
        <v>768.65</v>
      </c>
      <c r="O51" s="253">
        <v>7943000</v>
      </c>
      <c r="P51" s="254">
        <v>-7.0008751093886736E-3</v>
      </c>
    </row>
    <row r="52" spans="1:16" ht="12.75" customHeight="1">
      <c r="A52" s="245">
        <v>42</v>
      </c>
      <c r="B52" s="258" t="s">
        <v>63</v>
      </c>
      <c r="C52" s="250" t="s">
        <v>89</v>
      </c>
      <c r="D52" s="251">
        <v>45379</v>
      </c>
      <c r="E52" s="250">
        <v>601.25</v>
      </c>
      <c r="F52" s="250">
        <v>602.6</v>
      </c>
      <c r="G52" s="252">
        <v>596.20000000000005</v>
      </c>
      <c r="H52" s="252">
        <v>591.15</v>
      </c>
      <c r="I52" s="252">
        <v>584.75</v>
      </c>
      <c r="J52" s="252">
        <v>607.65000000000009</v>
      </c>
      <c r="K52" s="252">
        <v>614.04999999999995</v>
      </c>
      <c r="L52" s="252">
        <v>619.10000000000014</v>
      </c>
      <c r="M52" s="253">
        <v>609</v>
      </c>
      <c r="N52" s="253">
        <v>597.54999999999995</v>
      </c>
      <c r="O52" s="253">
        <v>43772400</v>
      </c>
      <c r="P52" s="254">
        <v>2.5686448184233834E-2</v>
      </c>
    </row>
    <row r="53" spans="1:16" ht="12.75" customHeight="1">
      <c r="A53" s="245">
        <v>43</v>
      </c>
      <c r="B53" s="258" t="s">
        <v>68</v>
      </c>
      <c r="C53" s="257" t="s">
        <v>90</v>
      </c>
      <c r="D53" s="251">
        <v>45379</v>
      </c>
      <c r="E53" s="250">
        <v>787.3</v>
      </c>
      <c r="F53" s="250">
        <v>788.61666666666667</v>
      </c>
      <c r="G53" s="252">
        <v>783.93333333333339</v>
      </c>
      <c r="H53" s="252">
        <v>780.56666666666672</v>
      </c>
      <c r="I53" s="252">
        <v>775.88333333333344</v>
      </c>
      <c r="J53" s="252">
        <v>791.98333333333335</v>
      </c>
      <c r="K53" s="252">
        <v>796.66666666666652</v>
      </c>
      <c r="L53" s="252">
        <v>800.0333333333333</v>
      </c>
      <c r="M53" s="253">
        <v>793.3</v>
      </c>
      <c r="N53" s="253">
        <v>785.25</v>
      </c>
      <c r="O53" s="253">
        <v>3530475</v>
      </c>
      <c r="P53" s="254">
        <v>-1.442569406641263E-2</v>
      </c>
    </row>
    <row r="54" spans="1:16" ht="12.75" customHeight="1">
      <c r="A54" s="245">
        <v>44</v>
      </c>
      <c r="B54" s="258" t="s">
        <v>45</v>
      </c>
      <c r="C54" s="255" t="s">
        <v>91</v>
      </c>
      <c r="D54" s="251">
        <v>45379</v>
      </c>
      <c r="E54" s="250">
        <v>374.7</v>
      </c>
      <c r="F54" s="250">
        <v>372.36666666666662</v>
      </c>
      <c r="G54" s="252">
        <v>364.23333333333323</v>
      </c>
      <c r="H54" s="252">
        <v>353.76666666666659</v>
      </c>
      <c r="I54" s="252">
        <v>345.63333333333321</v>
      </c>
      <c r="J54" s="252">
        <v>382.83333333333326</v>
      </c>
      <c r="K54" s="252">
        <v>390.96666666666658</v>
      </c>
      <c r="L54" s="252">
        <v>401.43333333333328</v>
      </c>
      <c r="M54" s="253">
        <v>380.5</v>
      </c>
      <c r="N54" s="253">
        <v>361.9</v>
      </c>
      <c r="O54" s="253">
        <v>8076900</v>
      </c>
      <c r="P54" s="254">
        <v>-6.0137077161176208E-2</v>
      </c>
    </row>
    <row r="55" spans="1:16" ht="12.75" customHeight="1">
      <c r="A55" s="245">
        <v>45</v>
      </c>
      <c r="B55" s="258" t="s">
        <v>68</v>
      </c>
      <c r="C55" s="250" t="s">
        <v>92</v>
      </c>
      <c r="D55" s="251">
        <v>45379</v>
      </c>
      <c r="E55" s="250">
        <v>1085.8</v>
      </c>
      <c r="F55" s="250">
        <v>1072.9833333333333</v>
      </c>
      <c r="G55" s="252">
        <v>1053.8166666666666</v>
      </c>
      <c r="H55" s="252">
        <v>1021.8333333333333</v>
      </c>
      <c r="I55" s="252">
        <v>1002.6666666666665</v>
      </c>
      <c r="J55" s="252">
        <v>1104.9666666666667</v>
      </c>
      <c r="K55" s="252">
        <v>1124.1333333333332</v>
      </c>
      <c r="L55" s="252">
        <v>1156.1166666666668</v>
      </c>
      <c r="M55" s="253">
        <v>1092.1500000000001</v>
      </c>
      <c r="N55" s="253">
        <v>1041</v>
      </c>
      <c r="O55" s="253">
        <v>14501875</v>
      </c>
      <c r="P55" s="254">
        <v>-8.2087190442281827E-2</v>
      </c>
    </row>
    <row r="56" spans="1:16" ht="12.75" customHeight="1">
      <c r="A56" s="245">
        <v>46</v>
      </c>
      <c r="B56" s="258" t="s">
        <v>43</v>
      </c>
      <c r="C56" s="250" t="s">
        <v>93</v>
      </c>
      <c r="D56" s="251">
        <v>45379</v>
      </c>
      <c r="E56" s="250">
        <v>1489.75</v>
      </c>
      <c r="F56" s="250">
        <v>1490.7666666666664</v>
      </c>
      <c r="G56" s="252">
        <v>1482.8333333333328</v>
      </c>
      <c r="H56" s="252">
        <v>1475.9166666666663</v>
      </c>
      <c r="I56" s="252">
        <v>1467.9833333333327</v>
      </c>
      <c r="J56" s="252">
        <v>1497.6833333333329</v>
      </c>
      <c r="K56" s="252">
        <v>1505.6166666666663</v>
      </c>
      <c r="L56" s="252">
        <v>1512.5333333333331</v>
      </c>
      <c r="M56" s="253">
        <v>1498.7</v>
      </c>
      <c r="N56" s="253">
        <v>1483.85</v>
      </c>
      <c r="O56" s="253">
        <v>9672650</v>
      </c>
      <c r="P56" s="254">
        <v>-1.9438587243015289E-2</v>
      </c>
    </row>
    <row r="57" spans="1:16" ht="12.75" customHeight="1">
      <c r="A57" s="245">
        <v>47</v>
      </c>
      <c r="B57" s="258" t="s">
        <v>45</v>
      </c>
      <c r="C57" s="250" t="s">
        <v>94</v>
      </c>
      <c r="D57" s="251">
        <v>45379</v>
      </c>
      <c r="E57" s="250">
        <v>459.8</v>
      </c>
      <c r="F57" s="250">
        <v>461.2</v>
      </c>
      <c r="G57" s="252">
        <v>456.09999999999997</v>
      </c>
      <c r="H57" s="252">
        <v>452.4</v>
      </c>
      <c r="I57" s="252">
        <v>447.29999999999995</v>
      </c>
      <c r="J57" s="252">
        <v>464.9</v>
      </c>
      <c r="K57" s="252">
        <v>470</v>
      </c>
      <c r="L57" s="252">
        <v>473.7</v>
      </c>
      <c r="M57" s="253">
        <v>466.3</v>
      </c>
      <c r="N57" s="253">
        <v>457.5</v>
      </c>
      <c r="O57" s="253">
        <v>58766400</v>
      </c>
      <c r="P57" s="254">
        <v>-2.4539877300613498E-2</v>
      </c>
    </row>
    <row r="58" spans="1:16" ht="12.75" customHeight="1">
      <c r="A58" s="245">
        <v>48</v>
      </c>
      <c r="B58" s="258" t="s">
        <v>87</v>
      </c>
      <c r="C58" s="250" t="s">
        <v>95</v>
      </c>
      <c r="D58" s="251">
        <v>45379</v>
      </c>
      <c r="E58" s="250">
        <v>6283.2</v>
      </c>
      <c r="F58" s="250">
        <v>6317.2166666666672</v>
      </c>
      <c r="G58" s="252">
        <v>6235.7333333333345</v>
      </c>
      <c r="H58" s="252">
        <v>6188.2666666666673</v>
      </c>
      <c r="I58" s="252">
        <v>6106.7833333333347</v>
      </c>
      <c r="J58" s="252">
        <v>6364.6833333333343</v>
      </c>
      <c r="K58" s="252">
        <v>6446.1666666666679</v>
      </c>
      <c r="L58" s="252">
        <v>6493.6333333333341</v>
      </c>
      <c r="M58" s="253">
        <v>6398.7</v>
      </c>
      <c r="N58" s="253">
        <v>6269.75</v>
      </c>
      <c r="O58" s="253">
        <v>1380150</v>
      </c>
      <c r="P58" s="254">
        <v>4.2842570554233253E-2</v>
      </c>
    </row>
    <row r="59" spans="1:16" ht="12.75" customHeight="1">
      <c r="A59" s="245">
        <v>49</v>
      </c>
      <c r="B59" s="258" t="s">
        <v>59</v>
      </c>
      <c r="C59" s="250" t="s">
        <v>96</v>
      </c>
      <c r="D59" s="251">
        <v>45379</v>
      </c>
      <c r="E59" s="250">
        <v>2588.4</v>
      </c>
      <c r="F59" s="250">
        <v>2578.9333333333334</v>
      </c>
      <c r="G59" s="252">
        <v>2546.4666666666667</v>
      </c>
      <c r="H59" s="252">
        <v>2504.5333333333333</v>
      </c>
      <c r="I59" s="252">
        <v>2472.0666666666666</v>
      </c>
      <c r="J59" s="252">
        <v>2620.8666666666668</v>
      </c>
      <c r="K59" s="252">
        <v>2653.3333333333339</v>
      </c>
      <c r="L59" s="252">
        <v>2695.2666666666669</v>
      </c>
      <c r="M59" s="253">
        <v>2611.4</v>
      </c>
      <c r="N59" s="253">
        <v>2537</v>
      </c>
      <c r="O59" s="253">
        <v>3261650</v>
      </c>
      <c r="P59" s="254">
        <v>-6.4343163538873997E-4</v>
      </c>
    </row>
    <row r="60" spans="1:16" ht="12.75" customHeight="1">
      <c r="A60" s="245">
        <v>50</v>
      </c>
      <c r="B60" s="258" t="s">
        <v>45</v>
      </c>
      <c r="C60" s="250" t="s">
        <v>97</v>
      </c>
      <c r="D60" s="251">
        <v>45379</v>
      </c>
      <c r="E60" s="250">
        <v>966.4</v>
      </c>
      <c r="F60" s="250">
        <v>969.9666666666667</v>
      </c>
      <c r="G60" s="252">
        <v>959.93333333333339</v>
      </c>
      <c r="H60" s="252">
        <v>953.4666666666667</v>
      </c>
      <c r="I60" s="252">
        <v>943.43333333333339</v>
      </c>
      <c r="J60" s="252">
        <v>976.43333333333339</v>
      </c>
      <c r="K60" s="252">
        <v>986.4666666666667</v>
      </c>
      <c r="L60" s="252">
        <v>992.93333333333339</v>
      </c>
      <c r="M60" s="253">
        <v>980</v>
      </c>
      <c r="N60" s="253">
        <v>963.5</v>
      </c>
      <c r="O60" s="253">
        <v>17652000</v>
      </c>
      <c r="P60" s="254">
        <v>-5.0166281494842457E-3</v>
      </c>
    </row>
    <row r="61" spans="1:16" ht="12.75" customHeight="1">
      <c r="A61" s="245">
        <v>51</v>
      </c>
      <c r="B61" s="258" t="s">
        <v>45</v>
      </c>
      <c r="C61" s="257" t="s">
        <v>98</v>
      </c>
      <c r="D61" s="251">
        <v>45379</v>
      </c>
      <c r="E61" s="250">
        <v>1113.75</v>
      </c>
      <c r="F61" s="250">
        <v>1114.4666666666665</v>
      </c>
      <c r="G61" s="252">
        <v>1102.7333333333329</v>
      </c>
      <c r="H61" s="252">
        <v>1091.7166666666665</v>
      </c>
      <c r="I61" s="252">
        <v>1079.9833333333329</v>
      </c>
      <c r="J61" s="252">
        <v>1125.4833333333329</v>
      </c>
      <c r="K61" s="252">
        <v>1137.2166666666665</v>
      </c>
      <c r="L61" s="252">
        <v>1148.2333333333329</v>
      </c>
      <c r="M61" s="253">
        <v>1126.2</v>
      </c>
      <c r="N61" s="253">
        <v>1103.45</v>
      </c>
      <c r="O61" s="253">
        <v>1362200</v>
      </c>
      <c r="P61" s="254">
        <v>-2.0512820512820513E-3</v>
      </c>
    </row>
    <row r="62" spans="1:16" ht="12.75" customHeight="1">
      <c r="A62" s="245">
        <v>52</v>
      </c>
      <c r="B62" s="258" t="s">
        <v>41</v>
      </c>
      <c r="C62" s="255" t="s">
        <v>99</v>
      </c>
      <c r="D62" s="251">
        <v>45379</v>
      </c>
      <c r="E62" s="250">
        <v>292.3</v>
      </c>
      <c r="F62" s="250">
        <v>294.08333333333331</v>
      </c>
      <c r="G62" s="252">
        <v>289.86666666666662</v>
      </c>
      <c r="H62" s="252">
        <v>287.43333333333328</v>
      </c>
      <c r="I62" s="252">
        <v>283.21666666666658</v>
      </c>
      <c r="J62" s="252">
        <v>296.51666666666665</v>
      </c>
      <c r="K62" s="252">
        <v>300.73333333333335</v>
      </c>
      <c r="L62" s="252">
        <v>303.16666666666669</v>
      </c>
      <c r="M62" s="253">
        <v>298.3</v>
      </c>
      <c r="N62" s="253">
        <v>291.64999999999998</v>
      </c>
      <c r="O62" s="253">
        <v>18477000</v>
      </c>
      <c r="P62" s="254">
        <v>1.948747929455325E-4</v>
      </c>
    </row>
    <row r="63" spans="1:16" ht="12.75" customHeight="1">
      <c r="A63" s="245">
        <v>53</v>
      </c>
      <c r="B63" s="258" t="s">
        <v>63</v>
      </c>
      <c r="C63" s="250" t="s">
        <v>100</v>
      </c>
      <c r="D63" s="251">
        <v>45379</v>
      </c>
      <c r="E63" s="250">
        <v>137.15</v>
      </c>
      <c r="F63" s="250">
        <v>137.38333333333333</v>
      </c>
      <c r="G63" s="252">
        <v>136.51666666666665</v>
      </c>
      <c r="H63" s="252">
        <v>135.88333333333333</v>
      </c>
      <c r="I63" s="252">
        <v>135.01666666666665</v>
      </c>
      <c r="J63" s="252">
        <v>138.01666666666665</v>
      </c>
      <c r="K63" s="252">
        <v>138.88333333333333</v>
      </c>
      <c r="L63" s="252">
        <v>139.51666666666665</v>
      </c>
      <c r="M63" s="253">
        <v>138.25</v>
      </c>
      <c r="N63" s="253">
        <v>136.75</v>
      </c>
      <c r="O63" s="253">
        <v>44535000</v>
      </c>
      <c r="P63" s="254">
        <v>1.5742718992465985E-3</v>
      </c>
    </row>
    <row r="64" spans="1:16" ht="12.75" customHeight="1">
      <c r="A64" s="245">
        <v>54</v>
      </c>
      <c r="B64" s="258" t="s">
        <v>41</v>
      </c>
      <c r="C64" s="250" t="s">
        <v>101</v>
      </c>
      <c r="D64" s="251">
        <v>45379</v>
      </c>
      <c r="E64" s="250">
        <v>2795.6</v>
      </c>
      <c r="F64" s="250">
        <v>2805.4833333333331</v>
      </c>
      <c r="G64" s="252">
        <v>2777.2666666666664</v>
      </c>
      <c r="H64" s="252">
        <v>2758.9333333333334</v>
      </c>
      <c r="I64" s="252">
        <v>2730.7166666666667</v>
      </c>
      <c r="J64" s="252">
        <v>2823.8166666666662</v>
      </c>
      <c r="K64" s="252">
        <v>2852.0333333333324</v>
      </c>
      <c r="L64" s="252">
        <v>2870.3666666666659</v>
      </c>
      <c r="M64" s="253">
        <v>2833.7</v>
      </c>
      <c r="N64" s="253">
        <v>2787.15</v>
      </c>
      <c r="O64" s="253">
        <v>3755400</v>
      </c>
      <c r="P64" s="254">
        <v>-1.3398486759142497E-2</v>
      </c>
    </row>
    <row r="65" spans="1:16" ht="12.75" customHeight="1">
      <c r="A65" s="245">
        <v>55</v>
      </c>
      <c r="B65" s="258" t="s">
        <v>59</v>
      </c>
      <c r="C65" s="250" t="s">
        <v>102</v>
      </c>
      <c r="D65" s="251">
        <v>45379</v>
      </c>
      <c r="E65" s="250">
        <v>537.1</v>
      </c>
      <c r="F65" s="250">
        <v>536.48333333333335</v>
      </c>
      <c r="G65" s="252">
        <v>533.61666666666667</v>
      </c>
      <c r="H65" s="252">
        <v>530.13333333333333</v>
      </c>
      <c r="I65" s="252">
        <v>527.26666666666665</v>
      </c>
      <c r="J65" s="252">
        <v>539.9666666666667</v>
      </c>
      <c r="K65" s="252">
        <v>542.83333333333348</v>
      </c>
      <c r="L65" s="252">
        <v>546.31666666666672</v>
      </c>
      <c r="M65" s="253">
        <v>539.35</v>
      </c>
      <c r="N65" s="253">
        <v>533</v>
      </c>
      <c r="O65" s="253">
        <v>21992500</v>
      </c>
      <c r="P65" s="254">
        <v>-7.3906911142454157E-3</v>
      </c>
    </row>
    <row r="66" spans="1:16" ht="12.75" customHeight="1">
      <c r="A66" s="245">
        <v>56</v>
      </c>
      <c r="B66" s="258" t="s">
        <v>49</v>
      </c>
      <c r="C66" s="255" t="s">
        <v>103</v>
      </c>
      <c r="D66" s="251">
        <v>45379</v>
      </c>
      <c r="E66" s="250">
        <v>1970.1</v>
      </c>
      <c r="F66" s="250">
        <v>1971.0666666666668</v>
      </c>
      <c r="G66" s="252">
        <v>1957.9333333333336</v>
      </c>
      <c r="H66" s="252">
        <v>1945.7666666666669</v>
      </c>
      <c r="I66" s="252">
        <v>1932.6333333333337</v>
      </c>
      <c r="J66" s="252">
        <v>1983.2333333333336</v>
      </c>
      <c r="K66" s="252">
        <v>1996.3666666666668</v>
      </c>
      <c r="L66" s="252">
        <v>2008.5333333333335</v>
      </c>
      <c r="M66" s="253">
        <v>1984.2</v>
      </c>
      <c r="N66" s="253">
        <v>1958.9</v>
      </c>
      <c r="O66" s="253">
        <v>3323500</v>
      </c>
      <c r="P66" s="254">
        <v>8.7260034904013961E-3</v>
      </c>
    </row>
    <row r="67" spans="1:16" ht="12.75" customHeight="1">
      <c r="A67" s="245">
        <v>57</v>
      </c>
      <c r="B67" s="258" t="s">
        <v>39</v>
      </c>
      <c r="C67" s="250" t="s">
        <v>104</v>
      </c>
      <c r="D67" s="251">
        <v>45379</v>
      </c>
      <c r="E67" s="250">
        <v>2218.4499999999998</v>
      </c>
      <c r="F67" s="250">
        <v>2227.6999999999998</v>
      </c>
      <c r="G67" s="252">
        <v>2194.4499999999998</v>
      </c>
      <c r="H67" s="252">
        <v>2170.4499999999998</v>
      </c>
      <c r="I67" s="252">
        <v>2137.1999999999998</v>
      </c>
      <c r="J67" s="252">
        <v>2251.6999999999998</v>
      </c>
      <c r="K67" s="252">
        <v>2284.9499999999998</v>
      </c>
      <c r="L67" s="252">
        <v>2308.9499999999998</v>
      </c>
      <c r="M67" s="253">
        <v>2260.9499999999998</v>
      </c>
      <c r="N67" s="253">
        <v>2203.6999999999998</v>
      </c>
      <c r="O67" s="253">
        <v>2818200</v>
      </c>
      <c r="P67" s="254">
        <v>-1.4787624541164132E-2</v>
      </c>
    </row>
    <row r="68" spans="1:16" ht="12.75" customHeight="1">
      <c r="A68" s="245">
        <v>58</v>
      </c>
      <c r="B68" s="258" t="s">
        <v>45</v>
      </c>
      <c r="C68" s="255" t="s">
        <v>106</v>
      </c>
      <c r="D68" s="251">
        <v>45379</v>
      </c>
      <c r="E68" s="250">
        <v>3609.85</v>
      </c>
      <c r="F68" s="250">
        <v>3596.8000000000006</v>
      </c>
      <c r="G68" s="252">
        <v>3562.1000000000013</v>
      </c>
      <c r="H68" s="252">
        <v>3514.3500000000008</v>
      </c>
      <c r="I68" s="252">
        <v>3479.6500000000015</v>
      </c>
      <c r="J68" s="252">
        <v>3644.5500000000011</v>
      </c>
      <c r="K68" s="252">
        <v>3679.2500000000009</v>
      </c>
      <c r="L68" s="252">
        <v>3727.0000000000009</v>
      </c>
      <c r="M68" s="253">
        <v>3631.5</v>
      </c>
      <c r="N68" s="253">
        <v>3549.05</v>
      </c>
      <c r="O68" s="253">
        <v>4046400</v>
      </c>
      <c r="P68" s="254">
        <v>-3.1080886930702552E-2</v>
      </c>
    </row>
    <row r="69" spans="1:16" ht="12.75" customHeight="1">
      <c r="A69" s="245">
        <v>59</v>
      </c>
      <c r="B69" s="258" t="s">
        <v>43</v>
      </c>
      <c r="C69" s="250" t="s">
        <v>107</v>
      </c>
      <c r="D69" s="251">
        <v>45379</v>
      </c>
      <c r="E69" s="250">
        <v>7171</v>
      </c>
      <c r="F69" s="250">
        <v>7186.5</v>
      </c>
      <c r="G69" s="252">
        <v>7114.5</v>
      </c>
      <c r="H69" s="252">
        <v>7058</v>
      </c>
      <c r="I69" s="252">
        <v>6986</v>
      </c>
      <c r="J69" s="252">
        <v>7243</v>
      </c>
      <c r="K69" s="252">
        <v>7315</v>
      </c>
      <c r="L69" s="252">
        <v>7371.5</v>
      </c>
      <c r="M69" s="253">
        <v>7258.5</v>
      </c>
      <c r="N69" s="253">
        <v>7130</v>
      </c>
      <c r="O69" s="253">
        <v>1390100</v>
      </c>
      <c r="P69" s="254">
        <v>-3.3175685074419252E-2</v>
      </c>
    </row>
    <row r="70" spans="1:16" ht="12.75" customHeight="1">
      <c r="A70" s="245">
        <v>60</v>
      </c>
      <c r="B70" s="258" t="s">
        <v>45</v>
      </c>
      <c r="C70" s="257" t="s">
        <v>109</v>
      </c>
      <c r="D70" s="251">
        <v>45379</v>
      </c>
      <c r="E70" s="250">
        <v>922.65</v>
      </c>
      <c r="F70" s="250">
        <v>925.36666666666667</v>
      </c>
      <c r="G70" s="252">
        <v>916.93333333333339</v>
      </c>
      <c r="H70" s="252">
        <v>911.2166666666667</v>
      </c>
      <c r="I70" s="252">
        <v>902.78333333333342</v>
      </c>
      <c r="J70" s="252">
        <v>931.08333333333337</v>
      </c>
      <c r="K70" s="252">
        <v>939.51666666666654</v>
      </c>
      <c r="L70" s="252">
        <v>945.23333333333335</v>
      </c>
      <c r="M70" s="253">
        <v>933.8</v>
      </c>
      <c r="N70" s="253">
        <v>919.65</v>
      </c>
      <c r="O70" s="253">
        <v>32579250</v>
      </c>
      <c r="P70" s="254">
        <v>-1.1019283746556474E-2</v>
      </c>
    </row>
    <row r="71" spans="1:16" ht="12.75" customHeight="1">
      <c r="A71" s="245">
        <v>61</v>
      </c>
      <c r="B71" s="258" t="s">
        <v>108</v>
      </c>
      <c r="C71" s="250" t="s">
        <v>110</v>
      </c>
      <c r="D71" s="251">
        <v>45379</v>
      </c>
      <c r="E71" s="250">
        <v>6347.2</v>
      </c>
      <c r="F71" s="250">
        <v>6352.8166666666666</v>
      </c>
      <c r="G71" s="252">
        <v>6316.6833333333334</v>
      </c>
      <c r="H71" s="252">
        <v>6286.166666666667</v>
      </c>
      <c r="I71" s="252">
        <v>6250.0333333333338</v>
      </c>
      <c r="J71" s="252">
        <v>6383.333333333333</v>
      </c>
      <c r="K71" s="252">
        <v>6419.4666666666662</v>
      </c>
      <c r="L71" s="252">
        <v>6449.9833333333327</v>
      </c>
      <c r="M71" s="253">
        <v>6388.95</v>
      </c>
      <c r="N71" s="253">
        <v>6322.3</v>
      </c>
      <c r="O71" s="253">
        <v>2224375</v>
      </c>
      <c r="P71" s="254">
        <v>1.0688568856885689E-3</v>
      </c>
    </row>
    <row r="72" spans="1:16" ht="12.75" customHeight="1">
      <c r="A72" s="245">
        <v>62</v>
      </c>
      <c r="B72" s="258" t="s">
        <v>43</v>
      </c>
      <c r="C72" s="250" t="s">
        <v>111</v>
      </c>
      <c r="D72" s="251">
        <v>45379</v>
      </c>
      <c r="E72" s="250">
        <v>3803.75</v>
      </c>
      <c r="F72" s="250">
        <v>3806.4333333333329</v>
      </c>
      <c r="G72" s="252">
        <v>3778.3166666666657</v>
      </c>
      <c r="H72" s="252">
        <v>3752.8833333333328</v>
      </c>
      <c r="I72" s="252">
        <v>3724.7666666666655</v>
      </c>
      <c r="J72" s="252">
        <v>3831.8666666666659</v>
      </c>
      <c r="K72" s="252">
        <v>3859.9833333333336</v>
      </c>
      <c r="L72" s="252">
        <v>3885.4166666666661</v>
      </c>
      <c r="M72" s="253">
        <v>3834.55</v>
      </c>
      <c r="N72" s="253">
        <v>3781</v>
      </c>
      <c r="O72" s="253">
        <v>4156775</v>
      </c>
      <c r="P72" s="254">
        <v>2.0248892638683822E-3</v>
      </c>
    </row>
    <row r="73" spans="1:16" ht="12.75" customHeight="1">
      <c r="A73" s="245">
        <v>63</v>
      </c>
      <c r="B73" s="258" t="s">
        <v>56</v>
      </c>
      <c r="C73" s="250" t="s">
        <v>112</v>
      </c>
      <c r="D73" s="251">
        <v>45379</v>
      </c>
      <c r="E73" s="250">
        <v>2859.3</v>
      </c>
      <c r="F73" s="250">
        <v>2860.5166666666664</v>
      </c>
      <c r="G73" s="252">
        <v>2827.2333333333327</v>
      </c>
      <c r="H73" s="252">
        <v>2795.1666666666661</v>
      </c>
      <c r="I73" s="252">
        <v>2761.8833333333323</v>
      </c>
      <c r="J73" s="252">
        <v>2892.583333333333</v>
      </c>
      <c r="K73" s="252">
        <v>2925.8666666666668</v>
      </c>
      <c r="L73" s="252">
        <v>2957.9333333333334</v>
      </c>
      <c r="M73" s="253">
        <v>2893.8</v>
      </c>
      <c r="N73" s="253">
        <v>2828.45</v>
      </c>
      <c r="O73" s="253">
        <v>2046275</v>
      </c>
      <c r="P73" s="254">
        <v>2.3943855786431816E-2</v>
      </c>
    </row>
    <row r="74" spans="1:16" ht="12.75" customHeight="1">
      <c r="A74" s="245">
        <v>64</v>
      </c>
      <c r="B74" s="258" t="s">
        <v>56</v>
      </c>
      <c r="C74" s="250" t="s">
        <v>113</v>
      </c>
      <c r="D74" s="251">
        <v>45379</v>
      </c>
      <c r="E74" s="250">
        <v>329.95</v>
      </c>
      <c r="F74" s="250">
        <v>328.93333333333334</v>
      </c>
      <c r="G74" s="252">
        <v>325.11666666666667</v>
      </c>
      <c r="H74" s="252">
        <v>320.28333333333336</v>
      </c>
      <c r="I74" s="252">
        <v>316.4666666666667</v>
      </c>
      <c r="J74" s="252">
        <v>333.76666666666665</v>
      </c>
      <c r="K74" s="252">
        <v>337.58333333333337</v>
      </c>
      <c r="L74" s="252">
        <v>342.41666666666663</v>
      </c>
      <c r="M74" s="253">
        <v>332.75</v>
      </c>
      <c r="N74" s="253">
        <v>324.10000000000002</v>
      </c>
      <c r="O74" s="253">
        <v>18889200</v>
      </c>
      <c r="P74" s="254">
        <v>1.0398613518197574E-2</v>
      </c>
    </row>
    <row r="75" spans="1:16" ht="12.75" customHeight="1">
      <c r="A75" s="245">
        <v>65</v>
      </c>
      <c r="B75" s="258" t="s">
        <v>56</v>
      </c>
      <c r="C75" s="250" t="s">
        <v>114</v>
      </c>
      <c r="D75" s="251">
        <v>45379</v>
      </c>
      <c r="E75" s="250">
        <v>156.65</v>
      </c>
      <c r="F75" s="250">
        <v>157.04999999999998</v>
      </c>
      <c r="G75" s="252">
        <v>155.69999999999996</v>
      </c>
      <c r="H75" s="252">
        <v>154.74999999999997</v>
      </c>
      <c r="I75" s="252">
        <v>153.39999999999995</v>
      </c>
      <c r="J75" s="252">
        <v>157.99999999999997</v>
      </c>
      <c r="K75" s="252">
        <v>159.35</v>
      </c>
      <c r="L75" s="252">
        <v>160.29999999999998</v>
      </c>
      <c r="M75" s="253">
        <v>158.4</v>
      </c>
      <c r="N75" s="253">
        <v>156.1</v>
      </c>
      <c r="O75" s="253">
        <v>91315000</v>
      </c>
      <c r="P75" s="254">
        <v>-4.9580472921434016E-3</v>
      </c>
    </row>
    <row r="76" spans="1:16" ht="12.75" customHeight="1">
      <c r="A76" s="245">
        <v>66</v>
      </c>
      <c r="B76" s="258" t="s">
        <v>63</v>
      </c>
      <c r="C76" s="250" t="s">
        <v>115</v>
      </c>
      <c r="D76" s="251">
        <v>45379</v>
      </c>
      <c r="E76" s="250">
        <v>189.35</v>
      </c>
      <c r="F76" s="250">
        <v>190.28333333333333</v>
      </c>
      <c r="G76" s="252">
        <v>187.71666666666667</v>
      </c>
      <c r="H76" s="252">
        <v>186.08333333333334</v>
      </c>
      <c r="I76" s="252">
        <v>183.51666666666668</v>
      </c>
      <c r="J76" s="252">
        <v>191.91666666666666</v>
      </c>
      <c r="K76" s="252">
        <v>194.48333333333332</v>
      </c>
      <c r="L76" s="252">
        <v>196.11666666666665</v>
      </c>
      <c r="M76" s="253">
        <v>192.85</v>
      </c>
      <c r="N76" s="253">
        <v>188.65</v>
      </c>
      <c r="O76" s="253">
        <v>129797325</v>
      </c>
      <c r="P76" s="254">
        <v>3.8787023977433007E-4</v>
      </c>
    </row>
    <row r="77" spans="1:16" ht="12.75" customHeight="1">
      <c r="A77" s="245">
        <v>67</v>
      </c>
      <c r="B77" s="258" t="s">
        <v>84</v>
      </c>
      <c r="C77" s="250" t="s">
        <v>116</v>
      </c>
      <c r="D77" s="251">
        <v>45379</v>
      </c>
      <c r="E77" s="250">
        <v>958.05</v>
      </c>
      <c r="F77" s="250">
        <v>953.11666666666667</v>
      </c>
      <c r="G77" s="252">
        <v>936.98333333333335</v>
      </c>
      <c r="H77" s="252">
        <v>915.91666666666663</v>
      </c>
      <c r="I77" s="252">
        <v>899.7833333333333</v>
      </c>
      <c r="J77" s="252">
        <v>974.18333333333339</v>
      </c>
      <c r="K77" s="252">
        <v>990.31666666666683</v>
      </c>
      <c r="L77" s="252">
        <v>1011.3833333333334</v>
      </c>
      <c r="M77" s="253">
        <v>969.25</v>
      </c>
      <c r="N77" s="253">
        <v>932.05</v>
      </c>
      <c r="O77" s="253">
        <v>14828425</v>
      </c>
      <c r="P77" s="254">
        <v>4.9626572327044023E-3</v>
      </c>
    </row>
    <row r="78" spans="1:16" ht="12.75" customHeight="1">
      <c r="A78" s="245">
        <v>68</v>
      </c>
      <c r="B78" s="258" t="s">
        <v>43</v>
      </c>
      <c r="C78" s="250" t="s">
        <v>118</v>
      </c>
      <c r="D78" s="251">
        <v>45379</v>
      </c>
      <c r="E78" s="250">
        <v>84.7</v>
      </c>
      <c r="F78" s="250">
        <v>84.38333333333334</v>
      </c>
      <c r="G78" s="252">
        <v>83.316666666666677</v>
      </c>
      <c r="H78" s="252">
        <v>81.933333333333337</v>
      </c>
      <c r="I78" s="252">
        <v>80.866666666666674</v>
      </c>
      <c r="J78" s="252">
        <v>85.76666666666668</v>
      </c>
      <c r="K78" s="252">
        <v>86.833333333333343</v>
      </c>
      <c r="L78" s="252">
        <v>88.216666666666683</v>
      </c>
      <c r="M78" s="253">
        <v>85.45</v>
      </c>
      <c r="N78" s="253">
        <v>83</v>
      </c>
      <c r="O78" s="253">
        <v>204367500</v>
      </c>
      <c r="P78" s="254">
        <v>9.2782932385132508E-3</v>
      </c>
    </row>
    <row r="79" spans="1:16" ht="12.75" customHeight="1">
      <c r="A79" s="245">
        <v>69</v>
      </c>
      <c r="B79" s="258" t="s">
        <v>117</v>
      </c>
      <c r="C79" s="250" t="s">
        <v>119</v>
      </c>
      <c r="D79" s="251">
        <v>45379</v>
      </c>
      <c r="E79" s="250">
        <v>633.1</v>
      </c>
      <c r="F79" s="250">
        <v>632.80000000000007</v>
      </c>
      <c r="G79" s="252">
        <v>620.70000000000016</v>
      </c>
      <c r="H79" s="252">
        <v>608.30000000000007</v>
      </c>
      <c r="I79" s="252">
        <v>596.20000000000016</v>
      </c>
      <c r="J79" s="252">
        <v>645.20000000000016</v>
      </c>
      <c r="K79" s="252">
        <v>657.30000000000007</v>
      </c>
      <c r="L79" s="252">
        <v>669.70000000000016</v>
      </c>
      <c r="M79" s="253">
        <v>644.9</v>
      </c>
      <c r="N79" s="253">
        <v>620.4</v>
      </c>
      <c r="O79" s="253">
        <v>8476000</v>
      </c>
      <c r="P79" s="254">
        <v>3.1808830511156828E-2</v>
      </c>
    </row>
    <row r="80" spans="1:16" ht="12.75" customHeight="1">
      <c r="A80" s="245">
        <v>70</v>
      </c>
      <c r="B80" s="258" t="s">
        <v>45</v>
      </c>
      <c r="C80" s="256" t="s">
        <v>120</v>
      </c>
      <c r="D80" s="251">
        <v>45379</v>
      </c>
      <c r="E80" s="250">
        <v>1240.3</v>
      </c>
      <c r="F80" s="250">
        <v>1241.4666666666667</v>
      </c>
      <c r="G80" s="252">
        <v>1233.4333333333334</v>
      </c>
      <c r="H80" s="252">
        <v>1226.5666666666666</v>
      </c>
      <c r="I80" s="252">
        <v>1218.5333333333333</v>
      </c>
      <c r="J80" s="252">
        <v>1248.3333333333335</v>
      </c>
      <c r="K80" s="252">
        <v>1256.3666666666668</v>
      </c>
      <c r="L80" s="252">
        <v>1263.2333333333336</v>
      </c>
      <c r="M80" s="253">
        <v>1249.5</v>
      </c>
      <c r="N80" s="253">
        <v>1234.5999999999999</v>
      </c>
      <c r="O80" s="253">
        <v>5855500</v>
      </c>
      <c r="P80" s="254">
        <v>-1.868610692140104E-2</v>
      </c>
    </row>
    <row r="81" spans="1:16" ht="12.75" customHeight="1">
      <c r="A81" s="245">
        <v>71</v>
      </c>
      <c r="B81" s="258" t="s">
        <v>59</v>
      </c>
      <c r="C81" s="250" t="s">
        <v>121</v>
      </c>
      <c r="D81" s="251">
        <v>45379</v>
      </c>
      <c r="E81" s="250">
        <v>2474.1</v>
      </c>
      <c r="F81" s="250">
        <v>2474.4833333333336</v>
      </c>
      <c r="G81" s="252">
        <v>2452.9666666666672</v>
      </c>
      <c r="H81" s="252">
        <v>2431.8333333333335</v>
      </c>
      <c r="I81" s="252">
        <v>2410.3166666666671</v>
      </c>
      <c r="J81" s="252">
        <v>2495.6166666666672</v>
      </c>
      <c r="K81" s="252">
        <v>2517.1333333333337</v>
      </c>
      <c r="L81" s="252">
        <v>2538.2666666666673</v>
      </c>
      <c r="M81" s="253">
        <v>2496</v>
      </c>
      <c r="N81" s="253">
        <v>2453.35</v>
      </c>
      <c r="O81" s="253">
        <v>4258375</v>
      </c>
      <c r="P81" s="254">
        <v>1.8518518518518517E-2</v>
      </c>
    </row>
    <row r="82" spans="1:16" ht="12.75" customHeight="1">
      <c r="A82" s="245">
        <v>72</v>
      </c>
      <c r="B82" s="258" t="s">
        <v>108</v>
      </c>
      <c r="C82" s="250" t="s">
        <v>122</v>
      </c>
      <c r="D82" s="251">
        <v>45379</v>
      </c>
      <c r="E82" s="250">
        <v>459.9</v>
      </c>
      <c r="F82" s="250">
        <v>460.91666666666669</v>
      </c>
      <c r="G82" s="252">
        <v>457.28333333333336</v>
      </c>
      <c r="H82" s="252">
        <v>454.66666666666669</v>
      </c>
      <c r="I82" s="252">
        <v>451.03333333333336</v>
      </c>
      <c r="J82" s="252">
        <v>463.53333333333336</v>
      </c>
      <c r="K82" s="252">
        <v>467.16666666666669</v>
      </c>
      <c r="L82" s="252">
        <v>469.78333333333336</v>
      </c>
      <c r="M82" s="253">
        <v>464.55</v>
      </c>
      <c r="N82" s="253">
        <v>458.3</v>
      </c>
      <c r="O82" s="253">
        <v>10846000</v>
      </c>
      <c r="P82" s="254">
        <v>6.8696620868919419E-3</v>
      </c>
    </row>
    <row r="83" spans="1:16" ht="12.75" customHeight="1">
      <c r="A83" s="245">
        <v>73</v>
      </c>
      <c r="B83" s="258" t="s">
        <v>43</v>
      </c>
      <c r="C83" s="250" t="s">
        <v>123</v>
      </c>
      <c r="D83" s="251">
        <v>45379</v>
      </c>
      <c r="E83" s="250">
        <v>2233.65</v>
      </c>
      <c r="F83" s="250">
        <v>2236.8333333333335</v>
      </c>
      <c r="G83" s="252">
        <v>2212.0666666666671</v>
      </c>
      <c r="H83" s="252">
        <v>2190.4833333333336</v>
      </c>
      <c r="I83" s="252">
        <v>2165.7166666666672</v>
      </c>
      <c r="J83" s="252">
        <v>2258.416666666667</v>
      </c>
      <c r="K83" s="252">
        <v>2283.1833333333334</v>
      </c>
      <c r="L83" s="252">
        <v>2304.7666666666669</v>
      </c>
      <c r="M83" s="253">
        <v>2261.6</v>
      </c>
      <c r="N83" s="253">
        <v>2215.25</v>
      </c>
      <c r="O83" s="253">
        <v>7269003</v>
      </c>
      <c r="P83" s="254">
        <v>-3.3487664108581214E-2</v>
      </c>
    </row>
    <row r="84" spans="1:16" ht="12.75" customHeight="1">
      <c r="A84" s="245">
        <v>74</v>
      </c>
      <c r="B84" s="258" t="s">
        <v>49</v>
      </c>
      <c r="C84" s="250" t="s">
        <v>124</v>
      </c>
      <c r="D84" s="251">
        <v>45379</v>
      </c>
      <c r="E84" s="250">
        <v>572.45000000000005</v>
      </c>
      <c r="F84" s="250">
        <v>569.81666666666672</v>
      </c>
      <c r="G84" s="252">
        <v>563.88333333333344</v>
      </c>
      <c r="H84" s="252">
        <v>555.31666666666672</v>
      </c>
      <c r="I84" s="252">
        <v>549.38333333333344</v>
      </c>
      <c r="J84" s="252">
        <v>578.38333333333344</v>
      </c>
      <c r="K84" s="252">
        <v>584.31666666666661</v>
      </c>
      <c r="L84" s="252">
        <v>592.88333333333344</v>
      </c>
      <c r="M84" s="253">
        <v>575.75</v>
      </c>
      <c r="N84" s="253">
        <v>561.25</v>
      </c>
      <c r="O84" s="253">
        <v>7280000</v>
      </c>
      <c r="P84" s="254">
        <v>1.2517385257301807E-2</v>
      </c>
    </row>
    <row r="85" spans="1:16" ht="12.75" customHeight="1">
      <c r="A85" s="245">
        <v>75</v>
      </c>
      <c r="B85" s="258" t="s">
        <v>84</v>
      </c>
      <c r="C85" s="250" t="s">
        <v>125</v>
      </c>
      <c r="D85" s="251">
        <v>45379</v>
      </c>
      <c r="E85" s="250">
        <v>3333.55</v>
      </c>
      <c r="F85" s="250">
        <v>3317.2333333333336</v>
      </c>
      <c r="G85" s="252">
        <v>3281.2666666666673</v>
      </c>
      <c r="H85" s="252">
        <v>3228.9833333333336</v>
      </c>
      <c r="I85" s="252">
        <v>3193.0166666666673</v>
      </c>
      <c r="J85" s="252">
        <v>3369.5166666666673</v>
      </c>
      <c r="K85" s="252">
        <v>3405.4833333333336</v>
      </c>
      <c r="L85" s="252">
        <v>3457.7666666666673</v>
      </c>
      <c r="M85" s="253">
        <v>3353.2</v>
      </c>
      <c r="N85" s="253">
        <v>3264.95</v>
      </c>
      <c r="O85" s="253">
        <v>8789100</v>
      </c>
      <c r="P85" s="254">
        <v>9.9975867893956627E-3</v>
      </c>
    </row>
    <row r="86" spans="1:16" ht="12.75" customHeight="1">
      <c r="A86" s="245">
        <v>76</v>
      </c>
      <c r="B86" s="258" t="s">
        <v>45</v>
      </c>
      <c r="C86" s="257" t="s">
        <v>126</v>
      </c>
      <c r="D86" s="251">
        <v>45379</v>
      </c>
      <c r="E86" s="250">
        <v>1546.75</v>
      </c>
      <c r="F86" s="250">
        <v>1545.05</v>
      </c>
      <c r="G86" s="252">
        <v>1523.1</v>
      </c>
      <c r="H86" s="252">
        <v>1499.45</v>
      </c>
      <c r="I86" s="252">
        <v>1477.5</v>
      </c>
      <c r="J86" s="252">
        <v>1568.6999999999998</v>
      </c>
      <c r="K86" s="252">
        <v>1590.65</v>
      </c>
      <c r="L86" s="252">
        <v>1614.2999999999997</v>
      </c>
      <c r="M86" s="253">
        <v>1567</v>
      </c>
      <c r="N86" s="253">
        <v>1521.4</v>
      </c>
      <c r="O86" s="253">
        <v>5490000</v>
      </c>
      <c r="P86" s="254">
        <v>1.0119595216191352E-2</v>
      </c>
    </row>
    <row r="87" spans="1:16" ht="12.75" customHeight="1">
      <c r="A87" s="245">
        <v>77</v>
      </c>
      <c r="B87" s="258" t="s">
        <v>41</v>
      </c>
      <c r="C87" s="250" t="s">
        <v>127</v>
      </c>
      <c r="D87" s="251">
        <v>45379</v>
      </c>
      <c r="E87" s="250">
        <v>1641.9</v>
      </c>
      <c r="F87" s="250">
        <v>1645.0833333333333</v>
      </c>
      <c r="G87" s="252">
        <v>1631.1166666666666</v>
      </c>
      <c r="H87" s="252">
        <v>1620.3333333333333</v>
      </c>
      <c r="I87" s="252">
        <v>1606.3666666666666</v>
      </c>
      <c r="J87" s="252">
        <v>1655.8666666666666</v>
      </c>
      <c r="K87" s="252">
        <v>1669.8333333333333</v>
      </c>
      <c r="L87" s="252">
        <v>1680.6166666666666</v>
      </c>
      <c r="M87" s="253">
        <v>1659.05</v>
      </c>
      <c r="N87" s="253">
        <v>1634.3</v>
      </c>
      <c r="O87" s="253">
        <v>14806400</v>
      </c>
      <c r="P87" s="254">
        <v>1.6092616611423357E-2</v>
      </c>
    </row>
    <row r="88" spans="1:16" ht="12.75" customHeight="1">
      <c r="A88" s="245">
        <v>78</v>
      </c>
      <c r="B88" s="258" t="s">
        <v>87</v>
      </c>
      <c r="C88" s="250" t="s">
        <v>128</v>
      </c>
      <c r="D88" s="251">
        <v>45379</v>
      </c>
      <c r="E88" s="250">
        <v>3737.35</v>
      </c>
      <c r="F88" s="250">
        <v>3747.8166666666671</v>
      </c>
      <c r="G88" s="252">
        <v>3714.6333333333341</v>
      </c>
      <c r="H88" s="252">
        <v>3691.916666666667</v>
      </c>
      <c r="I88" s="252">
        <v>3658.733333333334</v>
      </c>
      <c r="J88" s="252">
        <v>3770.5333333333342</v>
      </c>
      <c r="K88" s="252">
        <v>3803.7166666666676</v>
      </c>
      <c r="L88" s="252">
        <v>3826.4333333333343</v>
      </c>
      <c r="M88" s="253">
        <v>3781</v>
      </c>
      <c r="N88" s="253">
        <v>3725.1</v>
      </c>
      <c r="O88" s="253">
        <v>3000900</v>
      </c>
      <c r="P88" s="254">
        <v>-1.3705383553539736E-2</v>
      </c>
    </row>
    <row r="89" spans="1:16" ht="12.75" customHeight="1">
      <c r="A89" s="245">
        <v>79</v>
      </c>
      <c r="B89" s="258" t="s">
        <v>68</v>
      </c>
      <c r="C89" s="250" t="s">
        <v>129</v>
      </c>
      <c r="D89" s="251">
        <v>45379</v>
      </c>
      <c r="E89" s="250">
        <v>1449.95</v>
      </c>
      <c r="F89" s="250">
        <v>1450.1000000000001</v>
      </c>
      <c r="G89" s="252">
        <v>1445.1000000000004</v>
      </c>
      <c r="H89" s="252">
        <v>1440.2500000000002</v>
      </c>
      <c r="I89" s="252">
        <v>1435.2500000000005</v>
      </c>
      <c r="J89" s="252">
        <v>1454.9500000000003</v>
      </c>
      <c r="K89" s="252">
        <v>1459.9499999999998</v>
      </c>
      <c r="L89" s="252">
        <v>1464.8000000000002</v>
      </c>
      <c r="M89" s="253">
        <v>1455.1</v>
      </c>
      <c r="N89" s="253">
        <v>1445.25</v>
      </c>
      <c r="O89" s="253">
        <v>221498750</v>
      </c>
      <c r="P89" s="254">
        <v>-1.6763063641535091E-2</v>
      </c>
    </row>
    <row r="90" spans="1:16" ht="12.75" customHeight="1">
      <c r="A90" s="245">
        <v>80</v>
      </c>
      <c r="B90" s="258" t="s">
        <v>63</v>
      </c>
      <c r="C90" s="250" t="s">
        <v>130</v>
      </c>
      <c r="D90" s="251">
        <v>45379</v>
      </c>
      <c r="E90" s="250">
        <v>623.45000000000005</v>
      </c>
      <c r="F90" s="250">
        <v>621.5</v>
      </c>
      <c r="G90" s="252">
        <v>616.95000000000005</v>
      </c>
      <c r="H90" s="252">
        <v>610.45000000000005</v>
      </c>
      <c r="I90" s="252">
        <v>605.90000000000009</v>
      </c>
      <c r="J90" s="252">
        <v>628</v>
      </c>
      <c r="K90" s="252">
        <v>632.54999999999995</v>
      </c>
      <c r="L90" s="252">
        <v>639.04999999999995</v>
      </c>
      <c r="M90" s="253">
        <v>626.04999999999995</v>
      </c>
      <c r="N90" s="253">
        <v>615</v>
      </c>
      <c r="O90" s="253">
        <v>29156600</v>
      </c>
      <c r="P90" s="254">
        <v>-2.3252386041198364E-2</v>
      </c>
    </row>
    <row r="91" spans="1:16" ht="12.75" customHeight="1">
      <c r="A91" s="245">
        <v>81</v>
      </c>
      <c r="B91" s="258" t="s">
        <v>68</v>
      </c>
      <c r="C91" s="250" t="s">
        <v>131</v>
      </c>
      <c r="D91" s="251">
        <v>45379</v>
      </c>
      <c r="E91" s="250">
        <v>4662</v>
      </c>
      <c r="F91" s="250">
        <v>4670.8</v>
      </c>
      <c r="G91" s="252">
        <v>4615.7000000000007</v>
      </c>
      <c r="H91" s="252">
        <v>4569.4000000000005</v>
      </c>
      <c r="I91" s="252">
        <v>4514.3000000000011</v>
      </c>
      <c r="J91" s="252">
        <v>4717.1000000000004</v>
      </c>
      <c r="K91" s="252">
        <v>4772.2000000000007</v>
      </c>
      <c r="L91" s="252">
        <v>4818.5</v>
      </c>
      <c r="M91" s="253">
        <v>4725.8999999999996</v>
      </c>
      <c r="N91" s="253">
        <v>4624.5</v>
      </c>
      <c r="O91" s="253">
        <v>3812100</v>
      </c>
      <c r="P91" s="254">
        <v>-3.9966757328498033E-2</v>
      </c>
    </row>
    <row r="92" spans="1:16" ht="12.75" customHeight="1">
      <c r="A92" s="245">
        <v>82</v>
      </c>
      <c r="B92" s="258" t="s">
        <v>56</v>
      </c>
      <c r="C92" s="250" t="s">
        <v>133</v>
      </c>
      <c r="D92" s="251">
        <v>45379</v>
      </c>
      <c r="E92" s="250">
        <v>537.85</v>
      </c>
      <c r="F92" s="250">
        <v>537.1</v>
      </c>
      <c r="G92" s="252">
        <v>532.1</v>
      </c>
      <c r="H92" s="252">
        <v>526.35</v>
      </c>
      <c r="I92" s="252">
        <v>521.35</v>
      </c>
      <c r="J92" s="252">
        <v>542.85</v>
      </c>
      <c r="K92" s="252">
        <v>547.85</v>
      </c>
      <c r="L92" s="252">
        <v>553.6</v>
      </c>
      <c r="M92" s="253">
        <v>542.1</v>
      </c>
      <c r="N92" s="253">
        <v>531.35</v>
      </c>
      <c r="O92" s="253">
        <v>39543000</v>
      </c>
      <c r="P92" s="254">
        <v>-0.10520813533548755</v>
      </c>
    </row>
    <row r="93" spans="1:16" ht="12.75" customHeight="1">
      <c r="A93" s="245">
        <v>83</v>
      </c>
      <c r="B93" s="258" t="s">
        <v>132</v>
      </c>
      <c r="C93" s="250" t="s">
        <v>134</v>
      </c>
      <c r="D93" s="251">
        <v>45379</v>
      </c>
      <c r="E93" s="250">
        <v>281.3</v>
      </c>
      <c r="F93" s="250">
        <v>282.91666666666669</v>
      </c>
      <c r="G93" s="252">
        <v>278.33333333333337</v>
      </c>
      <c r="H93" s="252">
        <v>275.36666666666667</v>
      </c>
      <c r="I93" s="252">
        <v>270.78333333333336</v>
      </c>
      <c r="J93" s="252">
        <v>285.88333333333338</v>
      </c>
      <c r="K93" s="252">
        <v>290.46666666666675</v>
      </c>
      <c r="L93" s="252">
        <v>293.43333333333339</v>
      </c>
      <c r="M93" s="253">
        <v>287.5</v>
      </c>
      <c r="N93" s="253">
        <v>279.95</v>
      </c>
      <c r="O93" s="253">
        <v>37391500</v>
      </c>
      <c r="P93" s="254">
        <v>1.0310754689961335E-2</v>
      </c>
    </row>
    <row r="94" spans="1:16" ht="12.75" customHeight="1">
      <c r="A94" s="245">
        <v>84</v>
      </c>
      <c r="B94" s="258" t="s">
        <v>132</v>
      </c>
      <c r="C94" s="256" t="s">
        <v>135</v>
      </c>
      <c r="D94" s="251">
        <v>45379</v>
      </c>
      <c r="E94" s="250">
        <v>509.65</v>
      </c>
      <c r="F94" s="250">
        <v>511.4666666666667</v>
      </c>
      <c r="G94" s="252">
        <v>502.68333333333339</v>
      </c>
      <c r="H94" s="252">
        <v>495.7166666666667</v>
      </c>
      <c r="I94" s="252">
        <v>486.93333333333339</v>
      </c>
      <c r="J94" s="252">
        <v>518.43333333333339</v>
      </c>
      <c r="K94" s="252">
        <v>527.2166666666667</v>
      </c>
      <c r="L94" s="252">
        <v>534.18333333333339</v>
      </c>
      <c r="M94" s="253">
        <v>520.25</v>
      </c>
      <c r="N94" s="253">
        <v>504.5</v>
      </c>
      <c r="O94" s="253">
        <v>39706200</v>
      </c>
      <c r="P94" s="254">
        <v>-1.1294876966518758E-2</v>
      </c>
    </row>
    <row r="95" spans="1:16" ht="12.75" customHeight="1">
      <c r="A95" s="245">
        <v>85</v>
      </c>
      <c r="B95" s="258" t="s">
        <v>84</v>
      </c>
      <c r="C95" s="250" t="s">
        <v>136</v>
      </c>
      <c r="D95" s="251">
        <v>45379</v>
      </c>
      <c r="E95" s="250">
        <v>2427.1</v>
      </c>
      <c r="F95" s="250">
        <v>2424.2666666666664</v>
      </c>
      <c r="G95" s="252">
        <v>2414.083333333333</v>
      </c>
      <c r="H95" s="252">
        <v>2401.0666666666666</v>
      </c>
      <c r="I95" s="252">
        <v>2390.8833333333332</v>
      </c>
      <c r="J95" s="252">
        <v>2437.2833333333328</v>
      </c>
      <c r="K95" s="252">
        <v>2447.4666666666662</v>
      </c>
      <c r="L95" s="252">
        <v>2460.4833333333327</v>
      </c>
      <c r="M95" s="253">
        <v>2434.4499999999998</v>
      </c>
      <c r="N95" s="253">
        <v>2411.25</v>
      </c>
      <c r="O95" s="253">
        <v>12123000</v>
      </c>
      <c r="P95" s="254">
        <v>-2.5560646250301421E-2</v>
      </c>
    </row>
    <row r="96" spans="1:16" ht="12.75" customHeight="1">
      <c r="A96" s="245">
        <v>86</v>
      </c>
      <c r="B96" s="258" t="s">
        <v>59</v>
      </c>
      <c r="C96" s="250" t="s">
        <v>138</v>
      </c>
      <c r="D96" s="251">
        <v>45379</v>
      </c>
      <c r="E96" s="250">
        <v>1090.75</v>
      </c>
      <c r="F96" s="250">
        <v>1093.0333333333333</v>
      </c>
      <c r="G96" s="252">
        <v>1085.9666666666667</v>
      </c>
      <c r="H96" s="252">
        <v>1081.1833333333334</v>
      </c>
      <c r="I96" s="252">
        <v>1074.1166666666668</v>
      </c>
      <c r="J96" s="252">
        <v>1097.8166666666666</v>
      </c>
      <c r="K96" s="252">
        <v>1104.8833333333332</v>
      </c>
      <c r="L96" s="252">
        <v>1109.6666666666665</v>
      </c>
      <c r="M96" s="253">
        <v>1100.0999999999999</v>
      </c>
      <c r="N96" s="253">
        <v>1088.25</v>
      </c>
      <c r="O96" s="253">
        <v>73177300</v>
      </c>
      <c r="P96" s="254">
        <v>-4.082100781737439E-2</v>
      </c>
    </row>
    <row r="97" spans="1:16" ht="12.75" customHeight="1">
      <c r="A97" s="245">
        <v>87</v>
      </c>
      <c r="B97" s="258" t="s">
        <v>63</v>
      </c>
      <c r="C97" s="250" t="s">
        <v>139</v>
      </c>
      <c r="D97" s="251">
        <v>45379</v>
      </c>
      <c r="E97" s="250">
        <v>1674.2</v>
      </c>
      <c r="F97" s="250">
        <v>1667.3833333333332</v>
      </c>
      <c r="G97" s="252">
        <v>1655.0666666666664</v>
      </c>
      <c r="H97" s="252">
        <v>1635.9333333333332</v>
      </c>
      <c r="I97" s="252">
        <v>1623.6166666666663</v>
      </c>
      <c r="J97" s="252">
        <v>1686.5166666666664</v>
      </c>
      <c r="K97" s="252">
        <v>1698.833333333333</v>
      </c>
      <c r="L97" s="252">
        <v>1717.9666666666665</v>
      </c>
      <c r="M97" s="253">
        <v>1679.7</v>
      </c>
      <c r="N97" s="253">
        <v>1648.25</v>
      </c>
      <c r="O97" s="253">
        <v>2604500</v>
      </c>
      <c r="P97" s="254">
        <v>2.2776359709405065E-2</v>
      </c>
    </row>
    <row r="98" spans="1:16" ht="12.75" customHeight="1">
      <c r="A98" s="245">
        <v>88</v>
      </c>
      <c r="B98" s="258" t="s">
        <v>68</v>
      </c>
      <c r="C98" s="250" t="s">
        <v>140</v>
      </c>
      <c r="D98" s="251">
        <v>45379</v>
      </c>
      <c r="E98" s="250">
        <v>581.35</v>
      </c>
      <c r="F98" s="250">
        <v>576.75</v>
      </c>
      <c r="G98" s="252">
        <v>570.70000000000005</v>
      </c>
      <c r="H98" s="252">
        <v>560.05000000000007</v>
      </c>
      <c r="I98" s="252">
        <v>554.00000000000011</v>
      </c>
      <c r="J98" s="252">
        <v>587.4</v>
      </c>
      <c r="K98" s="252">
        <v>593.44999999999993</v>
      </c>
      <c r="L98" s="252">
        <v>604.09999999999991</v>
      </c>
      <c r="M98" s="253">
        <v>582.79999999999995</v>
      </c>
      <c r="N98" s="253">
        <v>566.1</v>
      </c>
      <c r="O98" s="253">
        <v>12169500</v>
      </c>
      <c r="P98" s="254">
        <v>2.0888385554297218E-2</v>
      </c>
    </row>
    <row r="99" spans="1:16" ht="12.75" customHeight="1">
      <c r="A99" s="245">
        <v>89</v>
      </c>
      <c r="B99" s="258" t="s">
        <v>68</v>
      </c>
      <c r="C99" s="250" t="s">
        <v>141</v>
      </c>
      <c r="D99" s="251">
        <v>45379</v>
      </c>
      <c r="E99" s="250">
        <v>14.4</v>
      </c>
      <c r="F99" s="250">
        <v>14.366666666666667</v>
      </c>
      <c r="G99" s="252">
        <v>14.183333333333334</v>
      </c>
      <c r="H99" s="252">
        <v>13.966666666666667</v>
      </c>
      <c r="I99" s="252">
        <v>13.783333333333333</v>
      </c>
      <c r="J99" s="252">
        <v>14.583333333333334</v>
      </c>
      <c r="K99" s="252">
        <v>14.766666666666667</v>
      </c>
      <c r="L99" s="252">
        <v>14.983333333333334</v>
      </c>
      <c r="M99" s="253">
        <v>14.55</v>
      </c>
      <c r="N99" s="253">
        <v>14.15</v>
      </c>
      <c r="O99" s="253">
        <v>2091280000</v>
      </c>
      <c r="P99" s="254">
        <v>-6.8763771749867034E-3</v>
      </c>
    </row>
    <row r="100" spans="1:16" ht="12.75" customHeight="1">
      <c r="A100" s="245">
        <v>90</v>
      </c>
      <c r="B100" s="258" t="s">
        <v>79</v>
      </c>
      <c r="C100" s="250" t="s">
        <v>142</v>
      </c>
      <c r="D100" s="251">
        <v>45379</v>
      </c>
      <c r="E100" s="250">
        <v>115.95</v>
      </c>
      <c r="F100" s="250">
        <v>116.23333333333333</v>
      </c>
      <c r="G100" s="252">
        <v>115.16666666666667</v>
      </c>
      <c r="H100" s="252">
        <v>114.38333333333334</v>
      </c>
      <c r="I100" s="252">
        <v>113.31666666666668</v>
      </c>
      <c r="J100" s="252">
        <v>117.01666666666667</v>
      </c>
      <c r="K100" s="252">
        <v>118.08333333333333</v>
      </c>
      <c r="L100" s="252">
        <v>118.86666666666666</v>
      </c>
      <c r="M100" s="253">
        <v>117.3</v>
      </c>
      <c r="N100" s="253">
        <v>115.45</v>
      </c>
      <c r="O100" s="253">
        <v>73150000</v>
      </c>
      <c r="P100" s="254">
        <v>1.343862565807703E-2</v>
      </c>
    </row>
    <row r="101" spans="1:16" ht="12.75" customHeight="1">
      <c r="A101" s="245">
        <v>91</v>
      </c>
      <c r="B101" s="258" t="s">
        <v>68</v>
      </c>
      <c r="C101" s="250" t="s">
        <v>143</v>
      </c>
      <c r="D101" s="251">
        <v>45379</v>
      </c>
      <c r="E101" s="250">
        <v>81.150000000000006</v>
      </c>
      <c r="F101" s="250">
        <v>81.316666666666677</v>
      </c>
      <c r="G101" s="252">
        <v>80.683333333333351</v>
      </c>
      <c r="H101" s="252">
        <v>80.216666666666669</v>
      </c>
      <c r="I101" s="252">
        <v>79.583333333333343</v>
      </c>
      <c r="J101" s="252">
        <v>81.78333333333336</v>
      </c>
      <c r="K101" s="252">
        <v>82.416666666666686</v>
      </c>
      <c r="L101" s="252">
        <v>82.883333333333368</v>
      </c>
      <c r="M101" s="253">
        <v>81.95</v>
      </c>
      <c r="N101" s="253">
        <v>80.849999999999994</v>
      </c>
      <c r="O101" s="253">
        <v>375217500</v>
      </c>
      <c r="P101" s="254">
        <v>9.3207174127948027E-3</v>
      </c>
    </row>
    <row r="102" spans="1:16" ht="12.75" customHeight="1">
      <c r="A102" s="245">
        <v>92</v>
      </c>
      <c r="B102" s="258" t="s">
        <v>63</v>
      </c>
      <c r="C102" s="256" t="s">
        <v>144</v>
      </c>
      <c r="D102" s="251">
        <v>45379</v>
      </c>
      <c r="E102" s="250">
        <v>148.5</v>
      </c>
      <c r="F102" s="250">
        <v>149.15</v>
      </c>
      <c r="G102" s="252">
        <v>147.30000000000001</v>
      </c>
      <c r="H102" s="252">
        <v>146.1</v>
      </c>
      <c r="I102" s="252">
        <v>144.25</v>
      </c>
      <c r="J102" s="252">
        <v>150.35000000000002</v>
      </c>
      <c r="K102" s="252">
        <v>152.19999999999999</v>
      </c>
      <c r="L102" s="252">
        <v>153.40000000000003</v>
      </c>
      <c r="M102" s="253">
        <v>151</v>
      </c>
      <c r="N102" s="253">
        <v>147.94999999999999</v>
      </c>
      <c r="O102" s="253">
        <v>63596250</v>
      </c>
      <c r="P102" s="254">
        <v>2.3591860808021232E-4</v>
      </c>
    </row>
    <row r="103" spans="1:16" ht="12.75" customHeight="1">
      <c r="A103" s="245">
        <v>93</v>
      </c>
      <c r="B103" s="258" t="s">
        <v>45</v>
      </c>
      <c r="C103" s="250" t="s">
        <v>145</v>
      </c>
      <c r="D103" s="251">
        <v>45379</v>
      </c>
      <c r="E103" s="250">
        <v>423.65</v>
      </c>
      <c r="F103" s="250">
        <v>418.08333333333331</v>
      </c>
      <c r="G103" s="252">
        <v>408.56666666666661</v>
      </c>
      <c r="H103" s="252">
        <v>393.48333333333329</v>
      </c>
      <c r="I103" s="252">
        <v>383.96666666666658</v>
      </c>
      <c r="J103" s="252">
        <v>433.16666666666663</v>
      </c>
      <c r="K103" s="252">
        <v>442.68333333333339</v>
      </c>
      <c r="L103" s="252">
        <v>457.76666666666665</v>
      </c>
      <c r="M103" s="253">
        <v>427.6</v>
      </c>
      <c r="N103" s="253">
        <v>403</v>
      </c>
      <c r="O103" s="253">
        <v>19335250</v>
      </c>
      <c r="P103" s="254">
        <v>0.10091599467627026</v>
      </c>
    </row>
    <row r="104" spans="1:16" ht="12.75" customHeight="1">
      <c r="A104" s="245">
        <v>94</v>
      </c>
      <c r="B104" s="258" t="s">
        <v>84</v>
      </c>
      <c r="C104" s="257" t="s">
        <v>146</v>
      </c>
      <c r="D104" s="251">
        <v>45379</v>
      </c>
      <c r="E104" s="250">
        <v>590.45000000000005</v>
      </c>
      <c r="F104" s="250">
        <v>586.94999999999993</v>
      </c>
      <c r="G104" s="252">
        <v>580.89999999999986</v>
      </c>
      <c r="H104" s="252">
        <v>571.34999999999991</v>
      </c>
      <c r="I104" s="252">
        <v>565.29999999999984</v>
      </c>
      <c r="J104" s="252">
        <v>596.49999999999989</v>
      </c>
      <c r="K104" s="252">
        <v>602.54999999999984</v>
      </c>
      <c r="L104" s="252">
        <v>612.09999999999991</v>
      </c>
      <c r="M104" s="253">
        <v>593</v>
      </c>
      <c r="N104" s="253">
        <v>577.4</v>
      </c>
      <c r="O104" s="253">
        <v>18900000</v>
      </c>
      <c r="P104" s="254">
        <v>7.1550062365347541E-2</v>
      </c>
    </row>
    <row r="105" spans="1:16" ht="12.75" customHeight="1">
      <c r="A105" s="245">
        <v>95</v>
      </c>
      <c r="B105" s="258" t="s">
        <v>117</v>
      </c>
      <c r="C105" s="250" t="s">
        <v>147</v>
      </c>
      <c r="D105" s="251">
        <v>45379</v>
      </c>
      <c r="E105" s="250">
        <v>226.55</v>
      </c>
      <c r="F105" s="250">
        <v>227.03333333333333</v>
      </c>
      <c r="G105" s="252">
        <v>224.36666666666667</v>
      </c>
      <c r="H105" s="252">
        <v>222.18333333333334</v>
      </c>
      <c r="I105" s="252">
        <v>219.51666666666668</v>
      </c>
      <c r="J105" s="252">
        <v>229.21666666666667</v>
      </c>
      <c r="K105" s="252">
        <v>231.88333333333335</v>
      </c>
      <c r="L105" s="252">
        <v>234.06666666666666</v>
      </c>
      <c r="M105" s="253">
        <v>229.7</v>
      </c>
      <c r="N105" s="253">
        <v>224.85</v>
      </c>
      <c r="O105" s="253">
        <v>21239600</v>
      </c>
      <c r="P105" s="254">
        <v>-8.1855388813096858E-4</v>
      </c>
    </row>
    <row r="106" spans="1:16" ht="12.75" customHeight="1">
      <c r="A106" s="245">
        <v>96</v>
      </c>
      <c r="B106" s="258" t="s">
        <v>49</v>
      </c>
      <c r="C106" s="257" t="s">
        <v>148</v>
      </c>
      <c r="D106" s="251">
        <v>45379</v>
      </c>
      <c r="E106" s="250">
        <v>2624.4</v>
      </c>
      <c r="F106" s="250">
        <v>2615.4333333333334</v>
      </c>
      <c r="G106" s="252">
        <v>2585.0166666666669</v>
      </c>
      <c r="H106" s="252">
        <v>2545.6333333333337</v>
      </c>
      <c r="I106" s="252">
        <v>2515.2166666666672</v>
      </c>
      <c r="J106" s="252">
        <v>2654.8166666666666</v>
      </c>
      <c r="K106" s="252">
        <v>2685.2333333333327</v>
      </c>
      <c r="L106" s="252">
        <v>2724.6166666666663</v>
      </c>
      <c r="M106" s="253">
        <v>2645.85</v>
      </c>
      <c r="N106" s="253">
        <v>2576.0500000000002</v>
      </c>
      <c r="O106" s="253">
        <v>858600</v>
      </c>
      <c r="P106" s="254">
        <v>-9.0027700831024939E-3</v>
      </c>
    </row>
    <row r="107" spans="1:16" ht="12.75" customHeight="1">
      <c r="A107" s="245">
        <v>97</v>
      </c>
      <c r="B107" s="258" t="s">
        <v>45</v>
      </c>
      <c r="C107" s="255" t="s">
        <v>149</v>
      </c>
      <c r="D107" s="251">
        <v>45379</v>
      </c>
      <c r="E107" s="250">
        <v>3112.85</v>
      </c>
      <c r="F107" s="250">
        <v>3111.3000000000006</v>
      </c>
      <c r="G107" s="252">
        <v>3087.6000000000013</v>
      </c>
      <c r="H107" s="252">
        <v>3062.3500000000008</v>
      </c>
      <c r="I107" s="252">
        <v>3038.6500000000015</v>
      </c>
      <c r="J107" s="252">
        <v>3136.5500000000011</v>
      </c>
      <c r="K107" s="252">
        <v>3160.2500000000009</v>
      </c>
      <c r="L107" s="252">
        <v>3185.5000000000009</v>
      </c>
      <c r="M107" s="253">
        <v>3135</v>
      </c>
      <c r="N107" s="253">
        <v>3086.05</v>
      </c>
      <c r="O107" s="253">
        <v>5087700</v>
      </c>
      <c r="P107" s="254">
        <v>-2.0786419539234366E-2</v>
      </c>
    </row>
    <row r="108" spans="1:16" ht="12.75" customHeight="1">
      <c r="A108" s="245">
        <v>98</v>
      </c>
      <c r="B108" s="258" t="s">
        <v>45</v>
      </c>
      <c r="C108" s="257" t="s">
        <v>150</v>
      </c>
      <c r="D108" s="251">
        <v>45379</v>
      </c>
      <c r="E108" s="250">
        <v>1567.4</v>
      </c>
      <c r="F108" s="250">
        <v>1564.7333333333333</v>
      </c>
      <c r="G108" s="252">
        <v>1553.6666666666667</v>
      </c>
      <c r="H108" s="252">
        <v>1539.9333333333334</v>
      </c>
      <c r="I108" s="252">
        <v>1528.8666666666668</v>
      </c>
      <c r="J108" s="252">
        <v>1578.4666666666667</v>
      </c>
      <c r="K108" s="252">
        <v>1589.5333333333333</v>
      </c>
      <c r="L108" s="252">
        <v>1603.2666666666667</v>
      </c>
      <c r="M108" s="253">
        <v>1575.8</v>
      </c>
      <c r="N108" s="253">
        <v>1551</v>
      </c>
      <c r="O108" s="253">
        <v>24664500</v>
      </c>
      <c r="P108" s="254">
        <v>-2.8191489361702127E-2</v>
      </c>
    </row>
    <row r="109" spans="1:16" ht="12.75" customHeight="1">
      <c r="A109" s="245">
        <v>99</v>
      </c>
      <c r="B109" s="258" t="s">
        <v>63</v>
      </c>
      <c r="C109" s="250" t="s">
        <v>151</v>
      </c>
      <c r="D109" s="251">
        <v>45379</v>
      </c>
      <c r="E109" s="250">
        <v>256.45</v>
      </c>
      <c r="F109" s="250">
        <v>256.73333333333329</v>
      </c>
      <c r="G109" s="252">
        <v>253.56666666666661</v>
      </c>
      <c r="H109" s="252">
        <v>250.68333333333331</v>
      </c>
      <c r="I109" s="252">
        <v>247.51666666666662</v>
      </c>
      <c r="J109" s="252">
        <v>259.61666666666656</v>
      </c>
      <c r="K109" s="252">
        <v>262.78333333333319</v>
      </c>
      <c r="L109" s="252">
        <v>265.66666666666657</v>
      </c>
      <c r="M109" s="253">
        <v>259.89999999999998</v>
      </c>
      <c r="N109" s="253">
        <v>253.85</v>
      </c>
      <c r="O109" s="253">
        <v>100238800</v>
      </c>
      <c r="P109" s="254">
        <v>3.4274688651113841E-2</v>
      </c>
    </row>
    <row r="110" spans="1:16" ht="12.75" customHeight="1">
      <c r="A110" s="245">
        <v>100</v>
      </c>
      <c r="B110" s="258" t="s">
        <v>79</v>
      </c>
      <c r="C110" s="250" t="s">
        <v>152</v>
      </c>
      <c r="D110" s="251">
        <v>45379</v>
      </c>
      <c r="E110" s="250">
        <v>1619.35</v>
      </c>
      <c r="F110" s="250">
        <v>1620.0999999999997</v>
      </c>
      <c r="G110" s="252">
        <v>1607.6499999999994</v>
      </c>
      <c r="H110" s="252">
        <v>1595.9499999999998</v>
      </c>
      <c r="I110" s="252">
        <v>1583.4999999999995</v>
      </c>
      <c r="J110" s="252">
        <v>1631.7999999999993</v>
      </c>
      <c r="K110" s="252">
        <v>1644.2499999999995</v>
      </c>
      <c r="L110" s="252">
        <v>1655.9499999999991</v>
      </c>
      <c r="M110" s="253">
        <v>1632.55</v>
      </c>
      <c r="N110" s="253">
        <v>1608.4</v>
      </c>
      <c r="O110" s="253">
        <v>30184800</v>
      </c>
      <c r="P110" s="254">
        <v>9.6061222305469339E-3</v>
      </c>
    </row>
    <row r="111" spans="1:16" ht="12.75" customHeight="1">
      <c r="A111" s="245">
        <v>101</v>
      </c>
      <c r="B111" s="258" t="s">
        <v>87</v>
      </c>
      <c r="C111" s="250" t="s">
        <v>154</v>
      </c>
      <c r="D111" s="251">
        <v>45379</v>
      </c>
      <c r="E111" s="250">
        <v>174.7</v>
      </c>
      <c r="F111" s="250">
        <v>175.68333333333331</v>
      </c>
      <c r="G111" s="252">
        <v>172.86666666666662</v>
      </c>
      <c r="H111" s="252">
        <v>171.0333333333333</v>
      </c>
      <c r="I111" s="252">
        <v>168.21666666666661</v>
      </c>
      <c r="J111" s="252">
        <v>177.51666666666662</v>
      </c>
      <c r="K111" s="252">
        <v>180.33333333333329</v>
      </c>
      <c r="L111" s="252">
        <v>182.16666666666663</v>
      </c>
      <c r="M111" s="253">
        <v>178.5</v>
      </c>
      <c r="N111" s="253">
        <v>173.85</v>
      </c>
      <c r="O111" s="253">
        <v>179107500</v>
      </c>
      <c r="P111" s="254">
        <v>-2.7210884353741496E-4</v>
      </c>
    </row>
    <row r="112" spans="1:16" ht="12.75" customHeight="1">
      <c r="A112" s="245">
        <v>102</v>
      </c>
      <c r="B112" s="258" t="s">
        <v>84</v>
      </c>
      <c r="C112" s="250" t="s">
        <v>155</v>
      </c>
      <c r="D112" s="251">
        <v>45379</v>
      </c>
      <c r="E112" s="250">
        <v>1191.2</v>
      </c>
      <c r="F112" s="250">
        <v>1197.05</v>
      </c>
      <c r="G112" s="252">
        <v>1182.1499999999999</v>
      </c>
      <c r="H112" s="252">
        <v>1173.0999999999999</v>
      </c>
      <c r="I112" s="252">
        <v>1158.1999999999998</v>
      </c>
      <c r="J112" s="252">
        <v>1206.0999999999999</v>
      </c>
      <c r="K112" s="252">
        <v>1221</v>
      </c>
      <c r="L112" s="252">
        <v>1230.05</v>
      </c>
      <c r="M112" s="253">
        <v>1211.95</v>
      </c>
      <c r="N112" s="253">
        <v>1188</v>
      </c>
      <c r="O112" s="253">
        <v>2694250</v>
      </c>
      <c r="P112" s="254">
        <v>-8.3732057416267946E-3</v>
      </c>
    </row>
    <row r="113" spans="1:16" ht="12.75" customHeight="1">
      <c r="A113" s="245">
        <v>103</v>
      </c>
      <c r="B113" s="258" t="s">
        <v>43</v>
      </c>
      <c r="C113" s="250" t="s">
        <v>156</v>
      </c>
      <c r="D113" s="251">
        <v>45379</v>
      </c>
      <c r="E113" s="250">
        <v>942</v>
      </c>
      <c r="F113" s="250">
        <v>943.0333333333333</v>
      </c>
      <c r="G113" s="252">
        <v>934.61666666666656</v>
      </c>
      <c r="H113" s="252">
        <v>927.23333333333323</v>
      </c>
      <c r="I113" s="252">
        <v>918.81666666666649</v>
      </c>
      <c r="J113" s="252">
        <v>950.41666666666663</v>
      </c>
      <c r="K113" s="252">
        <v>958.83333333333337</v>
      </c>
      <c r="L113" s="252">
        <v>966.2166666666667</v>
      </c>
      <c r="M113" s="253">
        <v>951.45</v>
      </c>
      <c r="N113" s="253">
        <v>935.65</v>
      </c>
      <c r="O113" s="253">
        <v>16660000</v>
      </c>
      <c r="P113" s="254">
        <v>-2.4590163934426229E-2</v>
      </c>
    </row>
    <row r="114" spans="1:16" ht="12.75" customHeight="1">
      <c r="A114" s="245">
        <v>104</v>
      </c>
      <c r="B114" s="258" t="s">
        <v>45</v>
      </c>
      <c r="C114" s="257" t="s">
        <v>157</v>
      </c>
      <c r="D114" s="251">
        <v>45379</v>
      </c>
      <c r="E114" s="250">
        <v>415</v>
      </c>
      <c r="F114" s="250">
        <v>412.43333333333334</v>
      </c>
      <c r="G114" s="252">
        <v>407.56666666666666</v>
      </c>
      <c r="H114" s="252">
        <v>400.13333333333333</v>
      </c>
      <c r="I114" s="252">
        <v>395.26666666666665</v>
      </c>
      <c r="J114" s="252">
        <v>419.86666666666667</v>
      </c>
      <c r="K114" s="252">
        <v>424.73333333333335</v>
      </c>
      <c r="L114" s="252">
        <v>432.16666666666669</v>
      </c>
      <c r="M114" s="253">
        <v>417.3</v>
      </c>
      <c r="N114" s="253">
        <v>405</v>
      </c>
      <c r="O114" s="253">
        <v>111198400</v>
      </c>
      <c r="P114" s="254">
        <v>2.6979455216989841E-3</v>
      </c>
    </row>
    <row r="115" spans="1:16" ht="12.75" customHeight="1">
      <c r="A115" s="245">
        <v>105</v>
      </c>
      <c r="B115" s="258" t="s">
        <v>59</v>
      </c>
      <c r="C115" s="250" t="s">
        <v>158</v>
      </c>
      <c r="D115" s="251">
        <v>45379</v>
      </c>
      <c r="E115" s="250">
        <v>841.4</v>
      </c>
      <c r="F115" s="250">
        <v>843.15</v>
      </c>
      <c r="G115" s="252">
        <v>832.8</v>
      </c>
      <c r="H115" s="252">
        <v>824.19999999999993</v>
      </c>
      <c r="I115" s="252">
        <v>813.84999999999991</v>
      </c>
      <c r="J115" s="252">
        <v>851.75</v>
      </c>
      <c r="K115" s="252">
        <v>862.10000000000014</v>
      </c>
      <c r="L115" s="252">
        <v>870.7</v>
      </c>
      <c r="M115" s="253">
        <v>853.5</v>
      </c>
      <c r="N115" s="253">
        <v>834.55</v>
      </c>
      <c r="O115" s="253">
        <v>22955000</v>
      </c>
      <c r="P115" s="254">
        <v>4.8150579995622673E-3</v>
      </c>
    </row>
    <row r="116" spans="1:16" ht="12.75" customHeight="1">
      <c r="A116" s="245">
        <v>106</v>
      </c>
      <c r="B116" s="258" t="s">
        <v>132</v>
      </c>
      <c r="C116" s="250" t="s">
        <v>159</v>
      </c>
      <c r="D116" s="251">
        <v>45379</v>
      </c>
      <c r="E116" s="250">
        <v>4271.1000000000004</v>
      </c>
      <c r="F116" s="250">
        <v>4292.5333333333328</v>
      </c>
      <c r="G116" s="252">
        <v>4241.1166666666659</v>
      </c>
      <c r="H116" s="252">
        <v>4211.1333333333332</v>
      </c>
      <c r="I116" s="252">
        <v>4159.7166666666662</v>
      </c>
      <c r="J116" s="252">
        <v>4322.5166666666655</v>
      </c>
      <c r="K116" s="252">
        <v>4373.9333333333334</v>
      </c>
      <c r="L116" s="252">
        <v>4403.9166666666652</v>
      </c>
      <c r="M116" s="253">
        <v>4343.95</v>
      </c>
      <c r="N116" s="253">
        <v>4262.55</v>
      </c>
      <c r="O116" s="253">
        <v>639250</v>
      </c>
      <c r="P116" s="254">
        <v>-1.2359984550019312E-2</v>
      </c>
    </row>
    <row r="117" spans="1:16" ht="12.75" customHeight="1">
      <c r="A117" s="245">
        <v>107</v>
      </c>
      <c r="B117" s="258" t="s">
        <v>49</v>
      </c>
      <c r="C117" s="250" t="s">
        <v>160</v>
      </c>
      <c r="D117" s="251">
        <v>45379</v>
      </c>
      <c r="E117" s="250">
        <v>832.55</v>
      </c>
      <c r="F117" s="250">
        <v>834.41666666666663</v>
      </c>
      <c r="G117" s="252">
        <v>819.63333333333321</v>
      </c>
      <c r="H117" s="252">
        <v>806.71666666666658</v>
      </c>
      <c r="I117" s="252">
        <v>791.93333333333317</v>
      </c>
      <c r="J117" s="252">
        <v>847.33333333333326</v>
      </c>
      <c r="K117" s="252">
        <v>862.11666666666679</v>
      </c>
      <c r="L117" s="252">
        <v>875.0333333333333</v>
      </c>
      <c r="M117" s="253">
        <v>849.2</v>
      </c>
      <c r="N117" s="253">
        <v>821.5</v>
      </c>
      <c r="O117" s="253">
        <v>17294175</v>
      </c>
      <c r="P117" s="254">
        <v>1.3679355897756585E-3</v>
      </c>
    </row>
    <row r="118" spans="1:16" ht="12.75" customHeight="1">
      <c r="A118" s="245">
        <v>108</v>
      </c>
      <c r="B118" s="258" t="s">
        <v>132</v>
      </c>
      <c r="C118" s="255" t="s">
        <v>161</v>
      </c>
      <c r="D118" s="251">
        <v>45379</v>
      </c>
      <c r="E118" s="250">
        <v>455</v>
      </c>
      <c r="F118" s="250">
        <v>456</v>
      </c>
      <c r="G118" s="252">
        <v>448.35</v>
      </c>
      <c r="H118" s="252">
        <v>441.70000000000005</v>
      </c>
      <c r="I118" s="252">
        <v>434.05000000000007</v>
      </c>
      <c r="J118" s="252">
        <v>462.65</v>
      </c>
      <c r="K118" s="252">
        <v>470.29999999999995</v>
      </c>
      <c r="L118" s="252">
        <v>476.94999999999993</v>
      </c>
      <c r="M118" s="253">
        <v>463.65</v>
      </c>
      <c r="N118" s="253">
        <v>449.35</v>
      </c>
      <c r="O118" s="253">
        <v>18448750</v>
      </c>
      <c r="P118" s="254">
        <v>-1.4226556238311514E-2</v>
      </c>
    </row>
    <row r="119" spans="1:16" ht="12.75" customHeight="1">
      <c r="A119" s="245">
        <v>109</v>
      </c>
      <c r="B119" s="258" t="s">
        <v>45</v>
      </c>
      <c r="C119" s="250" t="s">
        <v>162</v>
      </c>
      <c r="D119" s="251">
        <v>45379</v>
      </c>
      <c r="E119" s="250">
        <v>1753.45</v>
      </c>
      <c r="F119" s="250">
        <v>1760.4666666666665</v>
      </c>
      <c r="G119" s="252">
        <v>1744.2333333333329</v>
      </c>
      <c r="H119" s="252">
        <v>1735.0166666666664</v>
      </c>
      <c r="I119" s="252">
        <v>1718.7833333333328</v>
      </c>
      <c r="J119" s="252">
        <v>1769.6833333333329</v>
      </c>
      <c r="K119" s="252">
        <v>1785.9166666666665</v>
      </c>
      <c r="L119" s="252">
        <v>1795.133333333333</v>
      </c>
      <c r="M119" s="253">
        <v>1776.7</v>
      </c>
      <c r="N119" s="253">
        <v>1751.25</v>
      </c>
      <c r="O119" s="253">
        <v>36744400</v>
      </c>
      <c r="P119" s="254">
        <v>-1.7108923603680718E-2</v>
      </c>
    </row>
    <row r="120" spans="1:16" ht="12.75" customHeight="1">
      <c r="A120" s="245">
        <v>110</v>
      </c>
      <c r="B120" s="258" t="s">
        <v>63</v>
      </c>
      <c r="C120" s="250" t="s">
        <v>163</v>
      </c>
      <c r="D120" s="251">
        <v>45379</v>
      </c>
      <c r="E120" s="250">
        <v>162.44999999999999</v>
      </c>
      <c r="F120" s="250">
        <v>163.36666666666665</v>
      </c>
      <c r="G120" s="252">
        <v>160.5333333333333</v>
      </c>
      <c r="H120" s="252">
        <v>158.61666666666665</v>
      </c>
      <c r="I120" s="252">
        <v>155.7833333333333</v>
      </c>
      <c r="J120" s="252">
        <v>165.2833333333333</v>
      </c>
      <c r="K120" s="252">
        <v>168.11666666666662</v>
      </c>
      <c r="L120" s="252">
        <v>170.0333333333333</v>
      </c>
      <c r="M120" s="253">
        <v>166.2</v>
      </c>
      <c r="N120" s="253">
        <v>161.44999999999999</v>
      </c>
      <c r="O120" s="253">
        <v>47408750</v>
      </c>
      <c r="P120" s="254">
        <v>-4.7597705270706343E-2</v>
      </c>
    </row>
    <row r="121" spans="1:16" ht="12.75" customHeight="1">
      <c r="A121" s="245">
        <v>111</v>
      </c>
      <c r="B121" s="258" t="s">
        <v>68</v>
      </c>
      <c r="C121" s="250" t="s">
        <v>164</v>
      </c>
      <c r="D121" s="251">
        <v>45379</v>
      </c>
      <c r="E121" s="250">
        <v>2190.25</v>
      </c>
      <c r="F121" s="250">
        <v>2202.25</v>
      </c>
      <c r="G121" s="252">
        <v>2175</v>
      </c>
      <c r="H121" s="252">
        <v>2159.75</v>
      </c>
      <c r="I121" s="252">
        <v>2132.5</v>
      </c>
      <c r="J121" s="252">
        <v>2217.5</v>
      </c>
      <c r="K121" s="252">
        <v>2244.75</v>
      </c>
      <c r="L121" s="252">
        <v>2260</v>
      </c>
      <c r="M121" s="253">
        <v>2229.5</v>
      </c>
      <c r="N121" s="253">
        <v>2187</v>
      </c>
      <c r="O121" s="253">
        <v>1502100</v>
      </c>
      <c r="P121" s="254">
        <v>2.5394224861765308E-2</v>
      </c>
    </row>
    <row r="122" spans="1:16" ht="12.75" customHeight="1">
      <c r="A122" s="245">
        <v>112</v>
      </c>
      <c r="B122" s="258" t="s">
        <v>45</v>
      </c>
      <c r="C122" s="250" t="s">
        <v>165</v>
      </c>
      <c r="D122" s="251">
        <v>45379</v>
      </c>
      <c r="E122" s="250">
        <v>424</v>
      </c>
      <c r="F122" s="250">
        <v>421.0333333333333</v>
      </c>
      <c r="G122" s="252">
        <v>414.66666666666663</v>
      </c>
      <c r="H122" s="252">
        <v>405.33333333333331</v>
      </c>
      <c r="I122" s="252">
        <v>398.96666666666664</v>
      </c>
      <c r="J122" s="252">
        <v>430.36666666666662</v>
      </c>
      <c r="K122" s="252">
        <v>436.73333333333329</v>
      </c>
      <c r="L122" s="252">
        <v>446.06666666666661</v>
      </c>
      <c r="M122" s="253">
        <v>427.4</v>
      </c>
      <c r="N122" s="253">
        <v>411.7</v>
      </c>
      <c r="O122" s="253">
        <v>11847300</v>
      </c>
      <c r="P122" s="254">
        <v>2.5607064017660046E-2</v>
      </c>
    </row>
    <row r="123" spans="1:16" ht="12.75" customHeight="1">
      <c r="A123" s="245">
        <v>113</v>
      </c>
      <c r="B123" s="258" t="s">
        <v>43</v>
      </c>
      <c r="C123" s="250" t="s">
        <v>166</v>
      </c>
      <c r="D123" s="251">
        <v>45379</v>
      </c>
      <c r="E123" s="250">
        <v>640</v>
      </c>
      <c r="F123" s="250">
        <v>642.98333333333335</v>
      </c>
      <c r="G123" s="252">
        <v>634.9666666666667</v>
      </c>
      <c r="H123" s="252">
        <v>629.93333333333339</v>
      </c>
      <c r="I123" s="252">
        <v>621.91666666666674</v>
      </c>
      <c r="J123" s="252">
        <v>648.01666666666665</v>
      </c>
      <c r="K123" s="252">
        <v>656.0333333333333</v>
      </c>
      <c r="L123" s="252">
        <v>661.06666666666661</v>
      </c>
      <c r="M123" s="253">
        <v>651</v>
      </c>
      <c r="N123" s="253">
        <v>637.95000000000005</v>
      </c>
      <c r="O123" s="253">
        <v>16510000</v>
      </c>
      <c r="P123" s="254">
        <v>9.045348979342378E-3</v>
      </c>
    </row>
    <row r="124" spans="1:16" ht="12.75" customHeight="1">
      <c r="A124" s="245">
        <v>114</v>
      </c>
      <c r="B124" s="258" t="s">
        <v>68</v>
      </c>
      <c r="C124" s="255" t="s">
        <v>167</v>
      </c>
      <c r="D124" s="251">
        <v>45379</v>
      </c>
      <c r="E124" s="250">
        <v>3688.3</v>
      </c>
      <c r="F124" s="250">
        <v>3685.8833333333337</v>
      </c>
      <c r="G124" s="252">
        <v>3656.4666666666672</v>
      </c>
      <c r="H124" s="252">
        <v>3624.6333333333337</v>
      </c>
      <c r="I124" s="252">
        <v>3595.2166666666672</v>
      </c>
      <c r="J124" s="252">
        <v>3717.7166666666672</v>
      </c>
      <c r="K124" s="252">
        <v>3747.1333333333341</v>
      </c>
      <c r="L124" s="252">
        <v>3778.9666666666672</v>
      </c>
      <c r="M124" s="253">
        <v>3715.3</v>
      </c>
      <c r="N124" s="253">
        <v>3654.05</v>
      </c>
      <c r="O124" s="253">
        <v>15897000</v>
      </c>
      <c r="P124" s="254">
        <v>-1.7612161661104932E-2</v>
      </c>
    </row>
    <row r="125" spans="1:16" ht="12.75" customHeight="1">
      <c r="A125" s="245">
        <v>115</v>
      </c>
      <c r="B125" s="258" t="s">
        <v>41</v>
      </c>
      <c r="C125" s="250" t="s">
        <v>168</v>
      </c>
      <c r="D125" s="251">
        <v>45379</v>
      </c>
      <c r="E125" s="250">
        <v>5148.8</v>
      </c>
      <c r="F125" s="250">
        <v>5168.3666666666659</v>
      </c>
      <c r="G125" s="252">
        <v>5113.7333333333318</v>
      </c>
      <c r="H125" s="252">
        <v>5078.6666666666661</v>
      </c>
      <c r="I125" s="252">
        <v>5024.0333333333319</v>
      </c>
      <c r="J125" s="252">
        <v>5203.4333333333316</v>
      </c>
      <c r="K125" s="252">
        <v>5258.0666666666648</v>
      </c>
      <c r="L125" s="252">
        <v>5293.1333333333314</v>
      </c>
      <c r="M125" s="253">
        <v>5223</v>
      </c>
      <c r="N125" s="253">
        <v>5133.3</v>
      </c>
      <c r="O125" s="253">
        <v>2980950</v>
      </c>
      <c r="P125" s="254">
        <v>2.5226991333058193E-2</v>
      </c>
    </row>
    <row r="126" spans="1:16" ht="12.75" customHeight="1">
      <c r="A126" s="245">
        <v>116</v>
      </c>
      <c r="B126" s="258" t="s">
        <v>87</v>
      </c>
      <c r="C126" s="250" t="s">
        <v>169</v>
      </c>
      <c r="D126" s="251">
        <v>45379</v>
      </c>
      <c r="E126" s="250">
        <v>5316.95</v>
      </c>
      <c r="F126" s="250">
        <v>5307.833333333333</v>
      </c>
      <c r="G126" s="252">
        <v>5267.6666666666661</v>
      </c>
      <c r="H126" s="252">
        <v>5218.3833333333332</v>
      </c>
      <c r="I126" s="252">
        <v>5178.2166666666662</v>
      </c>
      <c r="J126" s="252">
        <v>5357.1166666666659</v>
      </c>
      <c r="K126" s="252">
        <v>5397.2833333333319</v>
      </c>
      <c r="L126" s="252">
        <v>5446.5666666666657</v>
      </c>
      <c r="M126" s="253">
        <v>5348</v>
      </c>
      <c r="N126" s="253">
        <v>5258.55</v>
      </c>
      <c r="O126" s="253">
        <v>729800</v>
      </c>
      <c r="P126" s="254">
        <v>-2.4853019775521113E-2</v>
      </c>
    </row>
    <row r="127" spans="1:16" ht="12.75" customHeight="1">
      <c r="A127" s="245">
        <v>117</v>
      </c>
      <c r="B127" s="258" t="s">
        <v>87</v>
      </c>
      <c r="C127" s="250" t="s">
        <v>170</v>
      </c>
      <c r="D127" s="251">
        <v>45379</v>
      </c>
      <c r="E127" s="250">
        <v>1677.9</v>
      </c>
      <c r="F127" s="250">
        <v>1675.1333333333332</v>
      </c>
      <c r="G127" s="252">
        <v>1664.9166666666665</v>
      </c>
      <c r="H127" s="252">
        <v>1651.9333333333334</v>
      </c>
      <c r="I127" s="252">
        <v>1641.7166666666667</v>
      </c>
      <c r="J127" s="252">
        <v>1688.1166666666663</v>
      </c>
      <c r="K127" s="252">
        <v>1698.333333333333</v>
      </c>
      <c r="L127" s="252">
        <v>1711.3166666666662</v>
      </c>
      <c r="M127" s="253">
        <v>1685.35</v>
      </c>
      <c r="N127" s="253">
        <v>1662.15</v>
      </c>
      <c r="O127" s="253">
        <v>6277250</v>
      </c>
      <c r="P127" s="254">
        <v>1.4283752231836287E-2</v>
      </c>
    </row>
    <row r="128" spans="1:16" ht="12.75" customHeight="1">
      <c r="A128" s="245">
        <v>118</v>
      </c>
      <c r="B128" s="258" t="s">
        <v>43</v>
      </c>
      <c r="C128" s="250" t="s">
        <v>171</v>
      </c>
      <c r="D128" s="251">
        <v>45379</v>
      </c>
      <c r="E128" s="250">
        <v>1904.35</v>
      </c>
      <c r="F128" s="250">
        <v>1913.7666666666664</v>
      </c>
      <c r="G128" s="252">
        <v>1884.7333333333329</v>
      </c>
      <c r="H128" s="252">
        <v>1865.1166666666666</v>
      </c>
      <c r="I128" s="252">
        <v>1836.083333333333</v>
      </c>
      <c r="J128" s="252">
        <v>1933.3833333333328</v>
      </c>
      <c r="K128" s="252">
        <v>1962.4166666666665</v>
      </c>
      <c r="L128" s="252">
        <v>1982.0333333333326</v>
      </c>
      <c r="M128" s="253">
        <v>1942.8</v>
      </c>
      <c r="N128" s="253">
        <v>1894.15</v>
      </c>
      <c r="O128" s="253">
        <v>14305200</v>
      </c>
      <c r="P128" s="254">
        <v>0.11791252974481005</v>
      </c>
    </row>
    <row r="129" spans="1:16" ht="12.75" customHeight="1">
      <c r="A129" s="245">
        <v>119</v>
      </c>
      <c r="B129" s="258" t="s">
        <v>56</v>
      </c>
      <c r="C129" s="250" t="s">
        <v>172</v>
      </c>
      <c r="D129" s="251">
        <v>45379</v>
      </c>
      <c r="E129" s="250">
        <v>284.89999999999998</v>
      </c>
      <c r="F129" s="250">
        <v>284.79999999999995</v>
      </c>
      <c r="G129" s="252">
        <v>281.64999999999992</v>
      </c>
      <c r="H129" s="252">
        <v>278.39999999999998</v>
      </c>
      <c r="I129" s="252">
        <v>275.24999999999994</v>
      </c>
      <c r="J129" s="252">
        <v>288.0499999999999</v>
      </c>
      <c r="K129" s="252">
        <v>291.2</v>
      </c>
      <c r="L129" s="252">
        <v>294.44999999999987</v>
      </c>
      <c r="M129" s="253">
        <v>287.95</v>
      </c>
      <c r="N129" s="253">
        <v>281.55</v>
      </c>
      <c r="O129" s="253">
        <v>24328000</v>
      </c>
      <c r="P129" s="254">
        <v>1.1391036833790637E-2</v>
      </c>
    </row>
    <row r="130" spans="1:16" ht="12.75" customHeight="1">
      <c r="A130" s="245">
        <v>120</v>
      </c>
      <c r="B130" s="258" t="s">
        <v>68</v>
      </c>
      <c r="C130" s="250" t="s">
        <v>173</v>
      </c>
      <c r="D130" s="251">
        <v>45379</v>
      </c>
      <c r="E130" s="250">
        <v>173.3</v>
      </c>
      <c r="F130" s="250">
        <v>173.86666666666667</v>
      </c>
      <c r="G130" s="252">
        <v>171.73333333333335</v>
      </c>
      <c r="H130" s="252">
        <v>170.16666666666669</v>
      </c>
      <c r="I130" s="252">
        <v>168.03333333333336</v>
      </c>
      <c r="J130" s="252">
        <v>175.43333333333334</v>
      </c>
      <c r="K130" s="252">
        <v>177.56666666666666</v>
      </c>
      <c r="L130" s="252">
        <v>179.13333333333333</v>
      </c>
      <c r="M130" s="253">
        <v>176</v>
      </c>
      <c r="N130" s="253">
        <v>172.3</v>
      </c>
      <c r="O130" s="253">
        <v>64626000</v>
      </c>
      <c r="P130" s="254">
        <v>-4.010337759557972E-2</v>
      </c>
    </row>
    <row r="131" spans="1:16" ht="12.75" customHeight="1">
      <c r="A131" s="245">
        <v>121</v>
      </c>
      <c r="B131" s="258" t="s">
        <v>68</v>
      </c>
      <c r="C131" s="250" t="s">
        <v>174</v>
      </c>
      <c r="D131" s="251">
        <v>45379</v>
      </c>
      <c r="E131" s="250">
        <v>515.79999999999995</v>
      </c>
      <c r="F131" s="250">
        <v>513.86666666666667</v>
      </c>
      <c r="G131" s="252">
        <v>508.23333333333335</v>
      </c>
      <c r="H131" s="252">
        <v>500.66666666666669</v>
      </c>
      <c r="I131" s="252">
        <v>495.03333333333336</v>
      </c>
      <c r="J131" s="252">
        <v>521.43333333333339</v>
      </c>
      <c r="K131" s="252">
        <v>527.06666666666683</v>
      </c>
      <c r="L131" s="252">
        <v>534.63333333333333</v>
      </c>
      <c r="M131" s="253">
        <v>519.5</v>
      </c>
      <c r="N131" s="253">
        <v>506.3</v>
      </c>
      <c r="O131" s="253">
        <v>12634800</v>
      </c>
      <c r="P131" s="254">
        <v>-2.0375883885374022E-2</v>
      </c>
    </row>
    <row r="132" spans="1:16" ht="12.75" customHeight="1">
      <c r="A132" s="245">
        <v>122</v>
      </c>
      <c r="B132" s="258" t="s">
        <v>59</v>
      </c>
      <c r="C132" s="250" t="s">
        <v>175</v>
      </c>
      <c r="D132" s="251">
        <v>45379</v>
      </c>
      <c r="E132" s="250">
        <v>11547.55</v>
      </c>
      <c r="F132" s="250">
        <v>11570.016666666668</v>
      </c>
      <c r="G132" s="252">
        <v>11450.583333333336</v>
      </c>
      <c r="H132" s="252">
        <v>11353.616666666667</v>
      </c>
      <c r="I132" s="252">
        <v>11234.183333333334</v>
      </c>
      <c r="J132" s="252">
        <v>11666.983333333337</v>
      </c>
      <c r="K132" s="252">
        <v>11786.416666666668</v>
      </c>
      <c r="L132" s="252">
        <v>11883.383333333339</v>
      </c>
      <c r="M132" s="253">
        <v>11689.45</v>
      </c>
      <c r="N132" s="253">
        <v>11473.05</v>
      </c>
      <c r="O132" s="253">
        <v>2509450</v>
      </c>
      <c r="P132" s="254">
        <v>-8.8864314066233532E-3</v>
      </c>
    </row>
    <row r="133" spans="1:16" ht="12.75" customHeight="1">
      <c r="A133" s="245">
        <v>123</v>
      </c>
      <c r="B133" s="258" t="s">
        <v>56</v>
      </c>
      <c r="C133" s="250" t="s">
        <v>176</v>
      </c>
      <c r="D133" s="251">
        <v>45379</v>
      </c>
      <c r="E133" s="250">
        <v>1152.0999999999999</v>
      </c>
      <c r="F133" s="250">
        <v>1156.6833333333334</v>
      </c>
      <c r="G133" s="252">
        <v>1145.4166666666667</v>
      </c>
      <c r="H133" s="252">
        <v>1138.7333333333333</v>
      </c>
      <c r="I133" s="252">
        <v>1127.4666666666667</v>
      </c>
      <c r="J133" s="252">
        <v>1163.3666666666668</v>
      </c>
      <c r="K133" s="252">
        <v>1174.6333333333332</v>
      </c>
      <c r="L133" s="252">
        <v>1181.3166666666668</v>
      </c>
      <c r="M133" s="253">
        <v>1167.95</v>
      </c>
      <c r="N133" s="253">
        <v>1150</v>
      </c>
      <c r="O133" s="253">
        <v>6550600</v>
      </c>
      <c r="P133" s="254">
        <v>2.0946977962033604E-2</v>
      </c>
    </row>
    <row r="134" spans="1:16" ht="12.75" customHeight="1">
      <c r="A134" s="245">
        <v>124</v>
      </c>
      <c r="B134" s="258" t="s">
        <v>59</v>
      </c>
      <c r="C134" s="250" t="s">
        <v>177</v>
      </c>
      <c r="D134" s="251">
        <v>45379</v>
      </c>
      <c r="E134" s="250">
        <v>3625.65</v>
      </c>
      <c r="F134" s="250">
        <v>3593.4833333333336</v>
      </c>
      <c r="G134" s="252">
        <v>3548.9666666666672</v>
      </c>
      <c r="H134" s="252">
        <v>3472.2833333333338</v>
      </c>
      <c r="I134" s="252">
        <v>3427.7666666666673</v>
      </c>
      <c r="J134" s="252">
        <v>3670.166666666667</v>
      </c>
      <c r="K134" s="252">
        <v>3714.6833333333334</v>
      </c>
      <c r="L134" s="252">
        <v>3791.3666666666668</v>
      </c>
      <c r="M134" s="253">
        <v>3638</v>
      </c>
      <c r="N134" s="253">
        <v>3516.8</v>
      </c>
      <c r="O134" s="253">
        <v>2327200</v>
      </c>
      <c r="P134" s="254">
        <v>-2.1033148241628805E-2</v>
      </c>
    </row>
    <row r="135" spans="1:16" ht="12.75" customHeight="1">
      <c r="A135" s="245">
        <v>125</v>
      </c>
      <c r="B135" s="258" t="s">
        <v>45</v>
      </c>
      <c r="C135" s="250" t="s">
        <v>178</v>
      </c>
      <c r="D135" s="251">
        <v>45379</v>
      </c>
      <c r="E135" s="250">
        <v>1635.95</v>
      </c>
      <c r="F135" s="250">
        <v>1641.9333333333334</v>
      </c>
      <c r="G135" s="252">
        <v>1626.4166666666667</v>
      </c>
      <c r="H135" s="252">
        <v>1616.8833333333334</v>
      </c>
      <c r="I135" s="252">
        <v>1601.3666666666668</v>
      </c>
      <c r="J135" s="252">
        <v>1651.4666666666667</v>
      </c>
      <c r="K135" s="252">
        <v>1666.9833333333331</v>
      </c>
      <c r="L135" s="252">
        <v>1676.5166666666667</v>
      </c>
      <c r="M135" s="253">
        <v>1657.45</v>
      </c>
      <c r="N135" s="253">
        <v>1632.4</v>
      </c>
      <c r="O135" s="253">
        <v>1264000</v>
      </c>
      <c r="P135" s="254">
        <v>6.369426751592357E-3</v>
      </c>
    </row>
    <row r="136" spans="1:16" ht="12.75" customHeight="1">
      <c r="A136" s="245">
        <v>126</v>
      </c>
      <c r="B136" s="258" t="s">
        <v>43</v>
      </c>
      <c r="C136" s="257" t="s">
        <v>179</v>
      </c>
      <c r="D136" s="251">
        <v>45379</v>
      </c>
      <c r="E136" s="250">
        <v>983</v>
      </c>
      <c r="F136" s="250">
        <v>986.2166666666667</v>
      </c>
      <c r="G136" s="252">
        <v>976.53333333333342</v>
      </c>
      <c r="H136" s="252">
        <v>970.06666666666672</v>
      </c>
      <c r="I136" s="252">
        <v>960.38333333333344</v>
      </c>
      <c r="J136" s="252">
        <v>992.68333333333339</v>
      </c>
      <c r="K136" s="252">
        <v>1002.3666666666668</v>
      </c>
      <c r="L136" s="252">
        <v>1008.8333333333334</v>
      </c>
      <c r="M136" s="253">
        <v>995.9</v>
      </c>
      <c r="N136" s="253">
        <v>979.75</v>
      </c>
      <c r="O136" s="253">
        <v>10482400</v>
      </c>
      <c r="P136" s="254">
        <v>5.2167242040659766E-3</v>
      </c>
    </row>
    <row r="137" spans="1:16" ht="12.75" customHeight="1">
      <c r="A137" s="245">
        <v>127</v>
      </c>
      <c r="B137" s="258" t="s">
        <v>68</v>
      </c>
      <c r="C137" s="257" t="s">
        <v>180</v>
      </c>
      <c r="D137" s="251">
        <v>45379</v>
      </c>
      <c r="E137" s="250">
        <v>1321.55</v>
      </c>
      <c r="F137" s="250">
        <v>1326.2666666666667</v>
      </c>
      <c r="G137" s="252">
        <v>1307.5333333333333</v>
      </c>
      <c r="H137" s="252">
        <v>1293.5166666666667</v>
      </c>
      <c r="I137" s="252">
        <v>1274.7833333333333</v>
      </c>
      <c r="J137" s="252">
        <v>1340.2833333333333</v>
      </c>
      <c r="K137" s="252">
        <v>1359.0166666666664</v>
      </c>
      <c r="L137" s="252">
        <v>1373.0333333333333</v>
      </c>
      <c r="M137" s="253">
        <v>1345</v>
      </c>
      <c r="N137" s="253">
        <v>1312.25</v>
      </c>
      <c r="O137" s="253">
        <v>4224000</v>
      </c>
      <c r="P137" s="254">
        <v>-0.13229252259654889</v>
      </c>
    </row>
    <row r="138" spans="1:16" ht="12.75" customHeight="1">
      <c r="A138" s="245">
        <v>128</v>
      </c>
      <c r="B138" s="258" t="s">
        <v>84</v>
      </c>
      <c r="C138" s="250" t="s">
        <v>181</v>
      </c>
      <c r="D138" s="251">
        <v>45379</v>
      </c>
      <c r="E138" s="250">
        <v>119.45</v>
      </c>
      <c r="F138" s="250">
        <v>120.09999999999998</v>
      </c>
      <c r="G138" s="252">
        <v>118.44999999999996</v>
      </c>
      <c r="H138" s="252">
        <v>117.44999999999997</v>
      </c>
      <c r="I138" s="252">
        <v>115.79999999999995</v>
      </c>
      <c r="J138" s="252">
        <v>121.09999999999997</v>
      </c>
      <c r="K138" s="252">
        <v>122.74999999999997</v>
      </c>
      <c r="L138" s="252">
        <v>123.74999999999997</v>
      </c>
      <c r="M138" s="253">
        <v>121.75</v>
      </c>
      <c r="N138" s="253">
        <v>119.1</v>
      </c>
      <c r="O138" s="253">
        <v>147026800</v>
      </c>
      <c r="P138" s="254">
        <v>-1.0606784519827998E-2</v>
      </c>
    </row>
    <row r="139" spans="1:16" ht="12.75" customHeight="1">
      <c r="A139" s="245">
        <v>129</v>
      </c>
      <c r="B139" s="258" t="s">
        <v>56</v>
      </c>
      <c r="C139" s="250" t="s">
        <v>182</v>
      </c>
      <c r="D139" s="251">
        <v>45379</v>
      </c>
      <c r="E139" s="250">
        <v>2500.15</v>
      </c>
      <c r="F139" s="250">
        <v>2523.9833333333331</v>
      </c>
      <c r="G139" s="252">
        <v>2469.2166666666662</v>
      </c>
      <c r="H139" s="252">
        <v>2438.2833333333333</v>
      </c>
      <c r="I139" s="252">
        <v>2383.5166666666664</v>
      </c>
      <c r="J139" s="252">
        <v>2554.9166666666661</v>
      </c>
      <c r="K139" s="252">
        <v>2609.6833333333334</v>
      </c>
      <c r="L139" s="252">
        <v>2640.6166666666659</v>
      </c>
      <c r="M139" s="253">
        <v>2578.75</v>
      </c>
      <c r="N139" s="253">
        <v>2493.0500000000002</v>
      </c>
      <c r="O139" s="253">
        <v>3350875</v>
      </c>
      <c r="P139" s="254">
        <v>4.2611448618122702E-2</v>
      </c>
    </row>
    <row r="140" spans="1:16" ht="12.75" customHeight="1">
      <c r="A140" s="245">
        <v>130</v>
      </c>
      <c r="B140" s="258" t="s">
        <v>87</v>
      </c>
      <c r="C140" s="255" t="s">
        <v>183</v>
      </c>
      <c r="D140" s="251">
        <v>45379</v>
      </c>
      <c r="E140" s="250">
        <v>144162.75</v>
      </c>
      <c r="F140" s="250">
        <v>144615.36666666667</v>
      </c>
      <c r="G140" s="252">
        <v>143111.58333333334</v>
      </c>
      <c r="H140" s="252">
        <v>142060.41666666669</v>
      </c>
      <c r="I140" s="252">
        <v>140556.63333333336</v>
      </c>
      <c r="J140" s="252">
        <v>145666.53333333333</v>
      </c>
      <c r="K140" s="252">
        <v>147170.31666666665</v>
      </c>
      <c r="L140" s="252">
        <v>148221.48333333331</v>
      </c>
      <c r="M140" s="253">
        <v>146119.15</v>
      </c>
      <c r="N140" s="253">
        <v>143564.20000000001</v>
      </c>
      <c r="O140" s="253">
        <v>38075</v>
      </c>
      <c r="P140" s="254">
        <v>7.1478823694948637E-2</v>
      </c>
    </row>
    <row r="141" spans="1:16" ht="12.75" customHeight="1">
      <c r="A141" s="245">
        <v>131</v>
      </c>
      <c r="B141" s="258" t="s">
        <v>56</v>
      </c>
      <c r="C141" s="250" t="s">
        <v>184</v>
      </c>
      <c r="D141" s="251">
        <v>45379</v>
      </c>
      <c r="E141" s="250">
        <v>1375.8</v>
      </c>
      <c r="F141" s="250">
        <v>1385.3833333333332</v>
      </c>
      <c r="G141" s="252">
        <v>1363.4666666666665</v>
      </c>
      <c r="H141" s="252">
        <v>1351.1333333333332</v>
      </c>
      <c r="I141" s="252">
        <v>1329.2166666666665</v>
      </c>
      <c r="J141" s="252">
        <v>1397.7166666666665</v>
      </c>
      <c r="K141" s="252">
        <v>1419.6333333333334</v>
      </c>
      <c r="L141" s="252">
        <v>1431.9666666666665</v>
      </c>
      <c r="M141" s="253">
        <v>1407.3</v>
      </c>
      <c r="N141" s="253">
        <v>1373.05</v>
      </c>
      <c r="O141" s="253">
        <v>7099950</v>
      </c>
      <c r="P141" s="254">
        <v>-3.5507526051717486E-3</v>
      </c>
    </row>
    <row r="142" spans="1:16" ht="12.75" customHeight="1">
      <c r="A142" s="245">
        <v>132</v>
      </c>
      <c r="B142" s="258" t="s">
        <v>68</v>
      </c>
      <c r="C142" s="250" t="s">
        <v>185</v>
      </c>
      <c r="D142" s="251">
        <v>45379</v>
      </c>
      <c r="E142" s="250">
        <v>163.85</v>
      </c>
      <c r="F142" s="250">
        <v>164.68333333333331</v>
      </c>
      <c r="G142" s="252">
        <v>162.41666666666663</v>
      </c>
      <c r="H142" s="252">
        <v>160.98333333333332</v>
      </c>
      <c r="I142" s="252">
        <v>158.71666666666664</v>
      </c>
      <c r="J142" s="252">
        <v>166.11666666666662</v>
      </c>
      <c r="K142" s="252">
        <v>168.38333333333333</v>
      </c>
      <c r="L142" s="252">
        <v>169.81666666666661</v>
      </c>
      <c r="M142" s="253">
        <v>166.95</v>
      </c>
      <c r="N142" s="253">
        <v>163.25</v>
      </c>
      <c r="O142" s="253">
        <v>87810000</v>
      </c>
      <c r="P142" s="254">
        <v>3.3089208506132534E-2</v>
      </c>
    </row>
    <row r="143" spans="1:16" ht="12.75" customHeight="1">
      <c r="A143" s="245">
        <v>133</v>
      </c>
      <c r="B143" s="258" t="s">
        <v>132</v>
      </c>
      <c r="C143" s="250" t="s">
        <v>186</v>
      </c>
      <c r="D143" s="251">
        <v>45379</v>
      </c>
      <c r="E143" s="250">
        <v>5113.1499999999996</v>
      </c>
      <c r="F143" s="250">
        <v>5105.0499999999993</v>
      </c>
      <c r="G143" s="252">
        <v>5058.1499999999987</v>
      </c>
      <c r="H143" s="252">
        <v>5003.1499999999996</v>
      </c>
      <c r="I143" s="252">
        <v>4956.2499999999991</v>
      </c>
      <c r="J143" s="252">
        <v>5160.0499999999984</v>
      </c>
      <c r="K143" s="252">
        <v>5206.95</v>
      </c>
      <c r="L143" s="252">
        <v>5261.949999999998</v>
      </c>
      <c r="M143" s="253">
        <v>5151.95</v>
      </c>
      <c r="N143" s="253">
        <v>5050.05</v>
      </c>
      <c r="O143" s="253">
        <v>1276950</v>
      </c>
      <c r="P143" s="254">
        <v>1.0325183954426774E-2</v>
      </c>
    </row>
    <row r="144" spans="1:16" ht="12.75" customHeight="1">
      <c r="A144" s="245">
        <v>134</v>
      </c>
      <c r="B144" s="258" t="s">
        <v>45</v>
      </c>
      <c r="C144" s="250" t="s">
        <v>187</v>
      </c>
      <c r="D144" s="251">
        <v>45379</v>
      </c>
      <c r="E144" s="250">
        <v>3073.65</v>
      </c>
      <c r="F144" s="250">
        <v>3080.4666666666672</v>
      </c>
      <c r="G144" s="252">
        <v>3037.1333333333341</v>
      </c>
      <c r="H144" s="252">
        <v>3000.6166666666668</v>
      </c>
      <c r="I144" s="252">
        <v>2957.2833333333338</v>
      </c>
      <c r="J144" s="252">
        <v>3116.9833333333345</v>
      </c>
      <c r="K144" s="252">
        <v>3160.3166666666675</v>
      </c>
      <c r="L144" s="252">
        <v>3196.8333333333348</v>
      </c>
      <c r="M144" s="253">
        <v>3123.8</v>
      </c>
      <c r="N144" s="253">
        <v>3043.95</v>
      </c>
      <c r="O144" s="253">
        <v>1880850</v>
      </c>
      <c r="P144" s="254">
        <v>7.6493818681318687E-2</v>
      </c>
    </row>
    <row r="145" spans="1:16" ht="12.75" customHeight="1">
      <c r="A145" s="245">
        <v>135</v>
      </c>
      <c r="B145" s="258" t="s">
        <v>39</v>
      </c>
      <c r="C145" s="250" t="s">
        <v>188</v>
      </c>
      <c r="D145" s="251">
        <v>45379</v>
      </c>
      <c r="E145" s="250">
        <v>2567.1</v>
      </c>
      <c r="F145" s="250">
        <v>2560.75</v>
      </c>
      <c r="G145" s="252">
        <v>2542.1</v>
      </c>
      <c r="H145" s="252">
        <v>2517.1</v>
      </c>
      <c r="I145" s="252">
        <v>2498.4499999999998</v>
      </c>
      <c r="J145" s="252">
        <v>2585.75</v>
      </c>
      <c r="K145" s="252">
        <v>2604.3999999999996</v>
      </c>
      <c r="L145" s="252">
        <v>2629.4</v>
      </c>
      <c r="M145" s="253">
        <v>2579.4</v>
      </c>
      <c r="N145" s="253">
        <v>2535.75</v>
      </c>
      <c r="O145" s="253">
        <v>4974400</v>
      </c>
      <c r="P145" s="254">
        <v>-2.7373689973408416E-2</v>
      </c>
    </row>
    <row r="146" spans="1:16" ht="12.75" customHeight="1">
      <c r="A146" s="245">
        <v>136</v>
      </c>
      <c r="B146" s="258" t="s">
        <v>59</v>
      </c>
      <c r="C146" s="250" t="s">
        <v>189</v>
      </c>
      <c r="D146" s="251">
        <v>45379</v>
      </c>
      <c r="E146" s="250">
        <v>239.1</v>
      </c>
      <c r="F146" s="250">
        <v>240.56666666666669</v>
      </c>
      <c r="G146" s="252">
        <v>236.53333333333339</v>
      </c>
      <c r="H146" s="252">
        <v>233.9666666666667</v>
      </c>
      <c r="I146" s="252">
        <v>229.93333333333339</v>
      </c>
      <c r="J146" s="252">
        <v>243.13333333333338</v>
      </c>
      <c r="K146" s="252">
        <v>247.16666666666669</v>
      </c>
      <c r="L146" s="252">
        <v>249.73333333333338</v>
      </c>
      <c r="M146" s="253">
        <v>244.6</v>
      </c>
      <c r="N146" s="253">
        <v>238</v>
      </c>
      <c r="O146" s="253">
        <v>77436000</v>
      </c>
      <c r="P146" s="254">
        <v>3.276917536910335E-2</v>
      </c>
    </row>
    <row r="147" spans="1:16" ht="12.75" customHeight="1">
      <c r="A147" s="245">
        <v>137</v>
      </c>
      <c r="B147" s="258" t="s">
        <v>132</v>
      </c>
      <c r="C147" s="250" t="s">
        <v>191</v>
      </c>
      <c r="D147" s="251">
        <v>45379</v>
      </c>
      <c r="E147" s="250">
        <v>353.3</v>
      </c>
      <c r="F147" s="250">
        <v>353.2</v>
      </c>
      <c r="G147" s="252">
        <v>351.25</v>
      </c>
      <c r="H147" s="252">
        <v>349.2</v>
      </c>
      <c r="I147" s="252">
        <v>347.25</v>
      </c>
      <c r="J147" s="252">
        <v>355.25</v>
      </c>
      <c r="K147" s="252">
        <v>357.19999999999993</v>
      </c>
      <c r="L147" s="252">
        <v>359.25</v>
      </c>
      <c r="M147" s="253">
        <v>355.15</v>
      </c>
      <c r="N147" s="253">
        <v>351.15</v>
      </c>
      <c r="O147" s="253">
        <v>85170000</v>
      </c>
      <c r="P147" s="254">
        <v>8.0960159079610829E-3</v>
      </c>
    </row>
    <row r="148" spans="1:16" ht="12.75" customHeight="1">
      <c r="A148" s="245">
        <v>138</v>
      </c>
      <c r="B148" s="258" t="s">
        <v>190</v>
      </c>
      <c r="C148" s="250" t="s">
        <v>192</v>
      </c>
      <c r="D148" s="251">
        <v>45379</v>
      </c>
      <c r="E148" s="250">
        <v>1380.8</v>
      </c>
      <c r="F148" s="250">
        <v>1375.55</v>
      </c>
      <c r="G148" s="252">
        <v>1364</v>
      </c>
      <c r="H148" s="252">
        <v>1347.2</v>
      </c>
      <c r="I148" s="252">
        <v>1335.65</v>
      </c>
      <c r="J148" s="252">
        <v>1392.35</v>
      </c>
      <c r="K148" s="252">
        <v>1403.8999999999996</v>
      </c>
      <c r="L148" s="252">
        <v>1420.6999999999998</v>
      </c>
      <c r="M148" s="253">
        <v>1387.1</v>
      </c>
      <c r="N148" s="253">
        <v>1358.75</v>
      </c>
      <c r="O148" s="253">
        <v>6269900</v>
      </c>
      <c r="P148" s="254">
        <v>-1.8518518518518517E-2</v>
      </c>
    </row>
    <row r="149" spans="1:16" ht="12.75" customHeight="1">
      <c r="A149" s="245">
        <v>139</v>
      </c>
      <c r="B149" s="258" t="s">
        <v>108</v>
      </c>
      <c r="C149" s="250" t="s">
        <v>193</v>
      </c>
      <c r="D149" s="251">
        <v>45379</v>
      </c>
      <c r="E149" s="250">
        <v>8340.0499999999993</v>
      </c>
      <c r="F149" s="250">
        <v>8255.0833333333339</v>
      </c>
      <c r="G149" s="252">
        <v>8075.9666666666672</v>
      </c>
      <c r="H149" s="252">
        <v>7811.8833333333332</v>
      </c>
      <c r="I149" s="252">
        <v>7632.7666666666664</v>
      </c>
      <c r="J149" s="252">
        <v>8519.1666666666679</v>
      </c>
      <c r="K149" s="252">
        <v>8698.2833333333328</v>
      </c>
      <c r="L149" s="252">
        <v>8962.3666666666686</v>
      </c>
      <c r="M149" s="253">
        <v>8434.2000000000007</v>
      </c>
      <c r="N149" s="253">
        <v>7991</v>
      </c>
      <c r="O149" s="253">
        <v>976800</v>
      </c>
      <c r="P149" s="254">
        <v>-2.261356814088453E-2</v>
      </c>
    </row>
    <row r="150" spans="1:16" ht="12.75" customHeight="1">
      <c r="A150" s="245">
        <v>140</v>
      </c>
      <c r="B150" s="258" t="s">
        <v>87</v>
      </c>
      <c r="C150" s="255" t="s">
        <v>194</v>
      </c>
      <c r="D150" s="251">
        <v>45379</v>
      </c>
      <c r="E150" s="250">
        <v>279.35000000000002</v>
      </c>
      <c r="F150" s="250">
        <v>281.08333333333331</v>
      </c>
      <c r="G150" s="252">
        <v>276.76666666666665</v>
      </c>
      <c r="H150" s="252">
        <v>274.18333333333334</v>
      </c>
      <c r="I150" s="252">
        <v>269.86666666666667</v>
      </c>
      <c r="J150" s="252">
        <v>283.66666666666663</v>
      </c>
      <c r="K150" s="252">
        <v>287.98333333333335</v>
      </c>
      <c r="L150" s="252">
        <v>290.56666666666661</v>
      </c>
      <c r="M150" s="253">
        <v>285.39999999999998</v>
      </c>
      <c r="N150" s="253">
        <v>278.5</v>
      </c>
      <c r="O150" s="253">
        <v>87799250</v>
      </c>
      <c r="P150" s="254">
        <v>6.9766414977701242E-3</v>
      </c>
    </row>
    <row r="151" spans="1:16" ht="12.75" customHeight="1">
      <c r="A151" s="245">
        <v>141</v>
      </c>
      <c r="B151" s="258" t="s">
        <v>84</v>
      </c>
      <c r="C151" s="257" t="s">
        <v>195</v>
      </c>
      <c r="D151" s="251">
        <v>45379</v>
      </c>
      <c r="E151" s="250">
        <v>35973.599999999999</v>
      </c>
      <c r="F151" s="250">
        <v>35886.183333333334</v>
      </c>
      <c r="G151" s="252">
        <v>35694.366666666669</v>
      </c>
      <c r="H151" s="252">
        <v>35415.133333333331</v>
      </c>
      <c r="I151" s="252">
        <v>35223.316666666666</v>
      </c>
      <c r="J151" s="252">
        <v>36165.416666666672</v>
      </c>
      <c r="K151" s="252">
        <v>36357.233333333337</v>
      </c>
      <c r="L151" s="252">
        <v>36636.466666666674</v>
      </c>
      <c r="M151" s="253">
        <v>36078</v>
      </c>
      <c r="N151" s="253">
        <v>35606.949999999997</v>
      </c>
      <c r="O151" s="253">
        <v>143760</v>
      </c>
      <c r="P151" s="254">
        <v>4.0859088528025144E-3</v>
      </c>
    </row>
    <row r="152" spans="1:16" ht="12.75" customHeight="1">
      <c r="A152" s="245">
        <v>142</v>
      </c>
      <c r="B152" s="258" t="s">
        <v>47</v>
      </c>
      <c r="C152" s="250" t="s">
        <v>196</v>
      </c>
      <c r="D152" s="251">
        <v>45379</v>
      </c>
      <c r="E152" s="250">
        <v>899.2</v>
      </c>
      <c r="F152" s="250">
        <v>901.5</v>
      </c>
      <c r="G152" s="252">
        <v>890</v>
      </c>
      <c r="H152" s="252">
        <v>880.8</v>
      </c>
      <c r="I152" s="252">
        <v>869.3</v>
      </c>
      <c r="J152" s="252">
        <v>910.7</v>
      </c>
      <c r="K152" s="252">
        <v>922.2</v>
      </c>
      <c r="L152" s="252">
        <v>931.40000000000009</v>
      </c>
      <c r="M152" s="253">
        <v>913</v>
      </c>
      <c r="N152" s="253">
        <v>892.3</v>
      </c>
      <c r="O152" s="253">
        <v>12292500</v>
      </c>
      <c r="P152" s="254">
        <v>-1.5674734250195183E-2</v>
      </c>
    </row>
    <row r="153" spans="1:16" ht="12.75" customHeight="1">
      <c r="A153" s="245">
        <v>143</v>
      </c>
      <c r="B153" s="258" t="s">
        <v>43</v>
      </c>
      <c r="C153" s="250" t="s">
        <v>197</v>
      </c>
      <c r="D153" s="251">
        <v>45379</v>
      </c>
      <c r="E153" s="250">
        <v>8373.2999999999993</v>
      </c>
      <c r="F153" s="250">
        <v>8369.6</v>
      </c>
      <c r="G153" s="252">
        <v>8314.85</v>
      </c>
      <c r="H153" s="252">
        <v>8256.4</v>
      </c>
      <c r="I153" s="252">
        <v>8201.65</v>
      </c>
      <c r="J153" s="252">
        <v>8428.0500000000011</v>
      </c>
      <c r="K153" s="252">
        <v>8482.8000000000011</v>
      </c>
      <c r="L153" s="252">
        <v>8541.2500000000018</v>
      </c>
      <c r="M153" s="253">
        <v>8424.35</v>
      </c>
      <c r="N153" s="253">
        <v>8311.15</v>
      </c>
      <c r="O153" s="253">
        <v>1453400</v>
      </c>
      <c r="P153" s="254">
        <v>-7.8503652126425006E-3</v>
      </c>
    </row>
    <row r="154" spans="1:16" ht="12.75" customHeight="1">
      <c r="A154" s="245">
        <v>144</v>
      </c>
      <c r="B154" s="258" t="s">
        <v>87</v>
      </c>
      <c r="C154" s="250" t="s">
        <v>198</v>
      </c>
      <c r="D154" s="251">
        <v>45379</v>
      </c>
      <c r="E154" s="250">
        <v>282.45</v>
      </c>
      <c r="F154" s="250">
        <v>284.43333333333334</v>
      </c>
      <c r="G154" s="252">
        <v>279.86666666666667</v>
      </c>
      <c r="H154" s="252">
        <v>277.28333333333336</v>
      </c>
      <c r="I154" s="252">
        <v>272.7166666666667</v>
      </c>
      <c r="J154" s="252">
        <v>287.01666666666665</v>
      </c>
      <c r="K154" s="252">
        <v>291.58333333333337</v>
      </c>
      <c r="L154" s="252">
        <v>294.16666666666663</v>
      </c>
      <c r="M154" s="253">
        <v>289</v>
      </c>
      <c r="N154" s="253">
        <v>281.85000000000002</v>
      </c>
      <c r="O154" s="253">
        <v>40299000</v>
      </c>
      <c r="P154" s="254">
        <v>-4.1515308770108976E-3</v>
      </c>
    </row>
    <row r="155" spans="1:16" ht="12.75" customHeight="1">
      <c r="A155" s="245">
        <v>145</v>
      </c>
      <c r="B155" s="258" t="s">
        <v>84</v>
      </c>
      <c r="C155" s="255" t="s">
        <v>199</v>
      </c>
      <c r="D155" s="251">
        <v>45379</v>
      </c>
      <c r="E155" s="250">
        <v>429.35</v>
      </c>
      <c r="F155" s="250">
        <v>429.56666666666666</v>
      </c>
      <c r="G155" s="252">
        <v>425.33333333333331</v>
      </c>
      <c r="H155" s="252">
        <v>421.31666666666666</v>
      </c>
      <c r="I155" s="252">
        <v>417.08333333333331</v>
      </c>
      <c r="J155" s="252">
        <v>433.58333333333331</v>
      </c>
      <c r="K155" s="252">
        <v>437.81666666666666</v>
      </c>
      <c r="L155" s="252">
        <v>441.83333333333331</v>
      </c>
      <c r="M155" s="253">
        <v>433.8</v>
      </c>
      <c r="N155" s="253">
        <v>425.55</v>
      </c>
      <c r="O155" s="253">
        <v>68641750</v>
      </c>
      <c r="P155" s="254">
        <v>-3.3196421538288414E-3</v>
      </c>
    </row>
    <row r="156" spans="1:16" ht="12.75" customHeight="1">
      <c r="A156" s="245">
        <v>146</v>
      </c>
      <c r="B156" s="258" t="s">
        <v>68</v>
      </c>
      <c r="C156" s="250" t="s">
        <v>200</v>
      </c>
      <c r="D156" s="251">
        <v>45379</v>
      </c>
      <c r="E156" s="250">
        <v>2873.85</v>
      </c>
      <c r="F156" s="250">
        <v>2889.4</v>
      </c>
      <c r="G156" s="252">
        <v>2805.4</v>
      </c>
      <c r="H156" s="252">
        <v>2736.95</v>
      </c>
      <c r="I156" s="252">
        <v>2652.95</v>
      </c>
      <c r="J156" s="252">
        <v>2957.8500000000004</v>
      </c>
      <c r="K156" s="252">
        <v>3041.8500000000004</v>
      </c>
      <c r="L156" s="252">
        <v>3110.3000000000006</v>
      </c>
      <c r="M156" s="253">
        <v>2973.4</v>
      </c>
      <c r="N156" s="253">
        <v>2820.95</v>
      </c>
      <c r="O156" s="253">
        <v>2417500</v>
      </c>
      <c r="P156" s="254">
        <v>-5.3816046966731895E-2</v>
      </c>
    </row>
    <row r="157" spans="1:16" ht="12.75" customHeight="1">
      <c r="A157" s="245">
        <v>147</v>
      </c>
      <c r="B157" s="258" t="s">
        <v>59</v>
      </c>
      <c r="C157" s="250" t="s">
        <v>201</v>
      </c>
      <c r="D157" s="251">
        <v>45379</v>
      </c>
      <c r="E157" s="250">
        <v>3645.4</v>
      </c>
      <c r="F157" s="250">
        <v>3672.5333333333333</v>
      </c>
      <c r="G157" s="252">
        <v>3610.2166666666667</v>
      </c>
      <c r="H157" s="252">
        <v>3575.0333333333333</v>
      </c>
      <c r="I157" s="252">
        <v>3512.7166666666667</v>
      </c>
      <c r="J157" s="252">
        <v>3707.7166666666667</v>
      </c>
      <c r="K157" s="252">
        <v>3770.0333333333333</v>
      </c>
      <c r="L157" s="252">
        <v>3805.2166666666667</v>
      </c>
      <c r="M157" s="253">
        <v>3734.85</v>
      </c>
      <c r="N157" s="253">
        <v>3637.35</v>
      </c>
      <c r="O157" s="253">
        <v>2030500</v>
      </c>
      <c r="P157" s="254">
        <v>2.4082713403101752E-2</v>
      </c>
    </row>
    <row r="158" spans="1:16" ht="12.75" customHeight="1">
      <c r="A158" s="245">
        <v>148</v>
      </c>
      <c r="B158" s="258" t="s">
        <v>39</v>
      </c>
      <c r="C158" s="250" t="s">
        <v>202</v>
      </c>
      <c r="D158" s="251">
        <v>45379</v>
      </c>
      <c r="E158" s="250">
        <v>130.5</v>
      </c>
      <c r="F158" s="250">
        <v>130.96666666666667</v>
      </c>
      <c r="G158" s="252">
        <v>129.68333333333334</v>
      </c>
      <c r="H158" s="252">
        <v>128.86666666666667</v>
      </c>
      <c r="I158" s="252">
        <v>127.58333333333334</v>
      </c>
      <c r="J158" s="252">
        <v>131.78333333333333</v>
      </c>
      <c r="K158" s="252">
        <v>133.06666666666669</v>
      </c>
      <c r="L158" s="252">
        <v>133.88333333333333</v>
      </c>
      <c r="M158" s="253">
        <v>132.25</v>
      </c>
      <c r="N158" s="253">
        <v>130.15</v>
      </c>
      <c r="O158" s="253">
        <v>232408000</v>
      </c>
      <c r="P158" s="254">
        <v>3.2808398950131233E-3</v>
      </c>
    </row>
    <row r="159" spans="1:16" ht="12.75" customHeight="1">
      <c r="A159" s="245">
        <v>149</v>
      </c>
      <c r="B159" s="258" t="s">
        <v>63</v>
      </c>
      <c r="C159" s="250" t="s">
        <v>203</v>
      </c>
      <c r="D159" s="251">
        <v>45379</v>
      </c>
      <c r="E159" s="250">
        <v>4914.8</v>
      </c>
      <c r="F159" s="250">
        <v>4922.8666666666659</v>
      </c>
      <c r="G159" s="252">
        <v>4879.2333333333318</v>
      </c>
      <c r="H159" s="252">
        <v>4843.6666666666661</v>
      </c>
      <c r="I159" s="252">
        <v>4800.0333333333319</v>
      </c>
      <c r="J159" s="252">
        <v>4958.4333333333316</v>
      </c>
      <c r="K159" s="252">
        <v>5002.0666666666648</v>
      </c>
      <c r="L159" s="252">
        <v>5037.6333333333314</v>
      </c>
      <c r="M159" s="253">
        <v>4966.5</v>
      </c>
      <c r="N159" s="253">
        <v>4887.3</v>
      </c>
      <c r="O159" s="253">
        <v>2062600</v>
      </c>
      <c r="P159" s="254">
        <v>-2.2834944097024825E-2</v>
      </c>
    </row>
    <row r="160" spans="1:16" ht="12.75" customHeight="1">
      <c r="A160" s="245">
        <v>150</v>
      </c>
      <c r="B160" s="258" t="s">
        <v>45</v>
      </c>
      <c r="C160" s="250" t="s">
        <v>204</v>
      </c>
      <c r="D160" s="251">
        <v>45379</v>
      </c>
      <c r="E160" s="250">
        <v>293.14999999999998</v>
      </c>
      <c r="F160" s="250">
        <v>294.81666666666666</v>
      </c>
      <c r="G160" s="252">
        <v>290.23333333333335</v>
      </c>
      <c r="H160" s="252">
        <v>287.31666666666666</v>
      </c>
      <c r="I160" s="252">
        <v>282.73333333333335</v>
      </c>
      <c r="J160" s="252">
        <v>297.73333333333335</v>
      </c>
      <c r="K160" s="252">
        <v>302.31666666666672</v>
      </c>
      <c r="L160" s="252">
        <v>305.23333333333335</v>
      </c>
      <c r="M160" s="253">
        <v>299.39999999999998</v>
      </c>
      <c r="N160" s="253">
        <v>291.89999999999998</v>
      </c>
      <c r="O160" s="253">
        <v>55548000</v>
      </c>
      <c r="P160" s="254">
        <v>-2.9803822937625755E-2</v>
      </c>
    </row>
    <row r="161" spans="1:16" ht="12.75" customHeight="1">
      <c r="A161" s="245">
        <v>151</v>
      </c>
      <c r="B161" s="258" t="s">
        <v>190</v>
      </c>
      <c r="C161" s="257" t="s">
        <v>206</v>
      </c>
      <c r="D161" s="251">
        <v>45379</v>
      </c>
      <c r="E161" s="250">
        <v>1423.75</v>
      </c>
      <c r="F161" s="250">
        <v>1412.45</v>
      </c>
      <c r="G161" s="252">
        <v>1394.95</v>
      </c>
      <c r="H161" s="252">
        <v>1366.15</v>
      </c>
      <c r="I161" s="252">
        <v>1348.65</v>
      </c>
      <c r="J161" s="252">
        <v>1441.25</v>
      </c>
      <c r="K161" s="252">
        <v>1458.75</v>
      </c>
      <c r="L161" s="252">
        <v>1487.55</v>
      </c>
      <c r="M161" s="253">
        <v>1429.95</v>
      </c>
      <c r="N161" s="253">
        <v>1383.65</v>
      </c>
      <c r="O161" s="253">
        <v>6374027</v>
      </c>
      <c r="P161" s="254">
        <v>2.5135825096550369E-2</v>
      </c>
    </row>
    <row r="162" spans="1:16" ht="12.75" customHeight="1">
      <c r="A162" s="245">
        <v>152</v>
      </c>
      <c r="B162" s="258" t="s">
        <v>205</v>
      </c>
      <c r="C162" s="250" t="s">
        <v>208</v>
      </c>
      <c r="D162" s="251">
        <v>45379</v>
      </c>
      <c r="E162" s="250">
        <v>813.15</v>
      </c>
      <c r="F162" s="250">
        <v>811.88333333333321</v>
      </c>
      <c r="G162" s="252">
        <v>806.96666666666647</v>
      </c>
      <c r="H162" s="252">
        <v>800.7833333333333</v>
      </c>
      <c r="I162" s="252">
        <v>795.86666666666656</v>
      </c>
      <c r="J162" s="252">
        <v>818.06666666666638</v>
      </c>
      <c r="K162" s="252">
        <v>822.98333333333312</v>
      </c>
      <c r="L162" s="252">
        <v>829.16666666666629</v>
      </c>
      <c r="M162" s="253">
        <v>816.8</v>
      </c>
      <c r="N162" s="253">
        <v>805.7</v>
      </c>
      <c r="O162" s="253">
        <v>4678400</v>
      </c>
      <c r="P162" s="254">
        <v>-9.7157250809643755E-3</v>
      </c>
    </row>
    <row r="163" spans="1:16" ht="12.75" customHeight="1">
      <c r="A163" s="245">
        <v>153</v>
      </c>
      <c r="B163" s="258" t="s">
        <v>49</v>
      </c>
      <c r="C163" s="250" t="s">
        <v>209</v>
      </c>
      <c r="D163" s="251">
        <v>45379</v>
      </c>
      <c r="E163" s="250">
        <v>257.10000000000002</v>
      </c>
      <c r="F163" s="250">
        <v>258.36666666666662</v>
      </c>
      <c r="G163" s="252">
        <v>254.78333333333325</v>
      </c>
      <c r="H163" s="252">
        <v>252.46666666666664</v>
      </c>
      <c r="I163" s="252">
        <v>248.88333333333327</v>
      </c>
      <c r="J163" s="252">
        <v>260.68333333333322</v>
      </c>
      <c r="K163" s="252">
        <v>264.26666666666659</v>
      </c>
      <c r="L163" s="252">
        <v>266.5833333333332</v>
      </c>
      <c r="M163" s="253">
        <v>261.95</v>
      </c>
      <c r="N163" s="253">
        <v>256.05</v>
      </c>
      <c r="O163" s="253">
        <v>64987500</v>
      </c>
      <c r="P163" s="254">
        <v>-2.7133233532934131E-2</v>
      </c>
    </row>
    <row r="164" spans="1:16" ht="12.75" customHeight="1">
      <c r="A164" s="245">
        <v>154</v>
      </c>
      <c r="B164" s="258" t="s">
        <v>63</v>
      </c>
      <c r="C164" s="250" t="s">
        <v>210</v>
      </c>
      <c r="D164" s="251">
        <v>45379</v>
      </c>
      <c r="E164" s="250">
        <v>470.9</v>
      </c>
      <c r="F164" s="250">
        <v>472.2166666666667</v>
      </c>
      <c r="G164" s="252">
        <v>466.58333333333337</v>
      </c>
      <c r="H164" s="252">
        <v>462.26666666666665</v>
      </c>
      <c r="I164" s="252">
        <v>456.63333333333333</v>
      </c>
      <c r="J164" s="252">
        <v>476.53333333333342</v>
      </c>
      <c r="K164" s="252">
        <v>482.16666666666674</v>
      </c>
      <c r="L164" s="252">
        <v>486.48333333333346</v>
      </c>
      <c r="M164" s="253">
        <v>477.85</v>
      </c>
      <c r="N164" s="253">
        <v>467.9</v>
      </c>
      <c r="O164" s="253">
        <v>38582000</v>
      </c>
      <c r="P164" s="254">
        <v>-2.2250380131779018E-2</v>
      </c>
    </row>
    <row r="165" spans="1:16" ht="12.75" customHeight="1">
      <c r="A165" s="245">
        <v>155</v>
      </c>
      <c r="B165" s="258" t="s">
        <v>190</v>
      </c>
      <c r="C165" s="250" t="s">
        <v>211</v>
      </c>
      <c r="D165" s="251">
        <v>45379</v>
      </c>
      <c r="E165" s="250">
        <v>2966.4</v>
      </c>
      <c r="F165" s="250">
        <v>2982.4166666666665</v>
      </c>
      <c r="G165" s="252">
        <v>2946.9333333333329</v>
      </c>
      <c r="H165" s="252">
        <v>2927.4666666666662</v>
      </c>
      <c r="I165" s="252">
        <v>2891.9833333333327</v>
      </c>
      <c r="J165" s="252">
        <v>3001.8833333333332</v>
      </c>
      <c r="K165" s="252">
        <v>3037.3666666666668</v>
      </c>
      <c r="L165" s="252">
        <v>3056.8333333333335</v>
      </c>
      <c r="M165" s="253">
        <v>3017.9</v>
      </c>
      <c r="N165" s="253">
        <v>2962.95</v>
      </c>
      <c r="O165" s="253">
        <v>40081000</v>
      </c>
      <c r="P165" s="254">
        <v>1.4599694969528594E-2</v>
      </c>
    </row>
    <row r="166" spans="1:16" ht="12.75" customHeight="1">
      <c r="A166" s="245">
        <v>156</v>
      </c>
      <c r="B166" s="258" t="s">
        <v>84</v>
      </c>
      <c r="C166" s="250" t="s">
        <v>212</v>
      </c>
      <c r="D166" s="251">
        <v>45379</v>
      </c>
      <c r="E166" s="250">
        <v>139.6</v>
      </c>
      <c r="F166" s="250">
        <v>140.9</v>
      </c>
      <c r="G166" s="252">
        <v>137.70000000000002</v>
      </c>
      <c r="H166" s="252">
        <v>135.80000000000001</v>
      </c>
      <c r="I166" s="252">
        <v>132.60000000000002</v>
      </c>
      <c r="J166" s="252">
        <v>142.80000000000001</v>
      </c>
      <c r="K166" s="252">
        <v>146</v>
      </c>
      <c r="L166" s="252">
        <v>147.9</v>
      </c>
      <c r="M166" s="253">
        <v>144.1</v>
      </c>
      <c r="N166" s="253">
        <v>139</v>
      </c>
      <c r="O166" s="253">
        <v>183640000</v>
      </c>
      <c r="P166" s="254">
        <v>0.2229621736814065</v>
      </c>
    </row>
    <row r="167" spans="1:16" ht="12.75" customHeight="1">
      <c r="A167" s="245">
        <v>157</v>
      </c>
      <c r="B167" s="258" t="s">
        <v>132</v>
      </c>
      <c r="C167" s="250" t="s">
        <v>213</v>
      </c>
      <c r="D167" s="251">
        <v>45379</v>
      </c>
      <c r="E167" s="250">
        <v>706.1</v>
      </c>
      <c r="F167" s="250">
        <v>705.2166666666667</v>
      </c>
      <c r="G167" s="252">
        <v>700.88333333333344</v>
      </c>
      <c r="H167" s="252">
        <v>695.66666666666674</v>
      </c>
      <c r="I167" s="252">
        <v>691.33333333333348</v>
      </c>
      <c r="J167" s="252">
        <v>710.43333333333339</v>
      </c>
      <c r="K167" s="252">
        <v>714.76666666666665</v>
      </c>
      <c r="L167" s="252">
        <v>719.98333333333335</v>
      </c>
      <c r="M167" s="253">
        <v>709.55</v>
      </c>
      <c r="N167" s="253">
        <v>700</v>
      </c>
      <c r="O167" s="253">
        <v>23628800</v>
      </c>
      <c r="P167" s="254">
        <v>8.2266598395630657E-3</v>
      </c>
    </row>
    <row r="168" spans="1:16" ht="12.75" customHeight="1">
      <c r="A168" s="245">
        <v>158</v>
      </c>
      <c r="B168" s="258" t="s">
        <v>63</v>
      </c>
      <c r="C168" s="250" t="s">
        <v>214</v>
      </c>
      <c r="D168" s="251">
        <v>45379</v>
      </c>
      <c r="E168" s="250">
        <v>1515.7</v>
      </c>
      <c r="F168" s="250">
        <v>1512.3499999999997</v>
      </c>
      <c r="G168" s="252">
        <v>1498.6999999999994</v>
      </c>
      <c r="H168" s="252">
        <v>1481.6999999999996</v>
      </c>
      <c r="I168" s="252">
        <v>1468.0499999999993</v>
      </c>
      <c r="J168" s="252">
        <v>1529.3499999999995</v>
      </c>
      <c r="K168" s="252">
        <v>1542.9999999999995</v>
      </c>
      <c r="L168" s="252">
        <v>1559.9999999999995</v>
      </c>
      <c r="M168" s="253">
        <v>1526</v>
      </c>
      <c r="N168" s="253">
        <v>1495.35</v>
      </c>
      <c r="O168" s="253">
        <v>8725500</v>
      </c>
      <c r="P168" s="254">
        <v>8.9427849049536476E-2</v>
      </c>
    </row>
    <row r="169" spans="1:16" ht="12.75" customHeight="1">
      <c r="A169" s="245">
        <v>159</v>
      </c>
      <c r="B169" s="258" t="s">
        <v>68</v>
      </c>
      <c r="C169" s="255" t="s">
        <v>215</v>
      </c>
      <c r="D169" s="251">
        <v>45379</v>
      </c>
      <c r="E169" s="250">
        <v>790</v>
      </c>
      <c r="F169" s="250">
        <v>790.2166666666667</v>
      </c>
      <c r="G169" s="252">
        <v>784.78333333333342</v>
      </c>
      <c r="H169" s="252">
        <v>779.56666666666672</v>
      </c>
      <c r="I169" s="252">
        <v>774.13333333333344</v>
      </c>
      <c r="J169" s="252">
        <v>795.43333333333339</v>
      </c>
      <c r="K169" s="252">
        <v>800.86666666666679</v>
      </c>
      <c r="L169" s="252">
        <v>806.08333333333337</v>
      </c>
      <c r="M169" s="253">
        <v>795.65</v>
      </c>
      <c r="N169" s="253">
        <v>785</v>
      </c>
      <c r="O169" s="253">
        <v>87678000</v>
      </c>
      <c r="P169" s="254">
        <v>-4.5073597882733497E-2</v>
      </c>
    </row>
    <row r="170" spans="1:16" ht="12.75" customHeight="1">
      <c r="A170" s="245">
        <v>160</v>
      </c>
      <c r="B170" s="258" t="s">
        <v>63</v>
      </c>
      <c r="C170" s="250" t="s">
        <v>216</v>
      </c>
      <c r="D170" s="251">
        <v>45379</v>
      </c>
      <c r="E170" s="250">
        <v>24837.95</v>
      </c>
      <c r="F170" s="250">
        <v>24907.216666666671</v>
      </c>
      <c r="G170" s="252">
        <v>24660.03333333334</v>
      </c>
      <c r="H170" s="252">
        <v>24482.116666666669</v>
      </c>
      <c r="I170" s="252">
        <v>24234.933333333338</v>
      </c>
      <c r="J170" s="252">
        <v>25085.133333333342</v>
      </c>
      <c r="K170" s="252">
        <v>25332.316666666669</v>
      </c>
      <c r="L170" s="252">
        <v>25510.233333333344</v>
      </c>
      <c r="M170" s="253">
        <v>25154.400000000001</v>
      </c>
      <c r="N170" s="253">
        <v>24729.3</v>
      </c>
      <c r="O170" s="253">
        <v>298500</v>
      </c>
      <c r="P170" s="254">
        <v>8.04452085784092E-2</v>
      </c>
    </row>
    <row r="171" spans="1:16" ht="12.75" customHeight="1">
      <c r="A171" s="245">
        <v>161</v>
      </c>
      <c r="B171" s="258" t="s">
        <v>49</v>
      </c>
      <c r="C171" s="250" t="s">
        <v>217</v>
      </c>
      <c r="D171" s="251">
        <v>45379</v>
      </c>
      <c r="E171" s="250">
        <v>4694.1499999999996</v>
      </c>
      <c r="F171" s="250">
        <v>4714.583333333333</v>
      </c>
      <c r="G171" s="252">
        <v>4660.9666666666662</v>
      </c>
      <c r="H171" s="252">
        <v>4627.7833333333328</v>
      </c>
      <c r="I171" s="252">
        <v>4574.1666666666661</v>
      </c>
      <c r="J171" s="252">
        <v>4747.7666666666664</v>
      </c>
      <c r="K171" s="252">
        <v>4801.3833333333332</v>
      </c>
      <c r="L171" s="252">
        <v>4834.5666666666666</v>
      </c>
      <c r="M171" s="253">
        <v>4768.2</v>
      </c>
      <c r="N171" s="253">
        <v>4681.3999999999996</v>
      </c>
      <c r="O171" s="253">
        <v>991950</v>
      </c>
      <c r="P171" s="254">
        <v>2.8140547263681592E-2</v>
      </c>
    </row>
    <row r="172" spans="1:16" ht="12.75" customHeight="1">
      <c r="A172" s="245">
        <v>162</v>
      </c>
      <c r="B172" s="258" t="s">
        <v>41</v>
      </c>
      <c r="C172" s="250" t="s">
        <v>218</v>
      </c>
      <c r="D172" s="251">
        <v>45379</v>
      </c>
      <c r="E172" s="250">
        <v>2458.6</v>
      </c>
      <c r="F172" s="250">
        <v>2454.3666666666668</v>
      </c>
      <c r="G172" s="252">
        <v>2429.7333333333336</v>
      </c>
      <c r="H172" s="252">
        <v>2400.8666666666668</v>
      </c>
      <c r="I172" s="252">
        <v>2376.2333333333336</v>
      </c>
      <c r="J172" s="252">
        <v>2483.2333333333336</v>
      </c>
      <c r="K172" s="252">
        <v>2507.8666666666668</v>
      </c>
      <c r="L172" s="252">
        <v>2536.7333333333336</v>
      </c>
      <c r="M172" s="253">
        <v>2479</v>
      </c>
      <c r="N172" s="253">
        <v>2425.5</v>
      </c>
      <c r="O172" s="253">
        <v>3600750</v>
      </c>
      <c r="P172" s="254">
        <v>-1.2038275542751312E-2</v>
      </c>
    </row>
    <row r="173" spans="1:16" ht="12.75" customHeight="1">
      <c r="A173" s="245">
        <v>163</v>
      </c>
      <c r="B173" s="258" t="s">
        <v>47</v>
      </c>
      <c r="C173" s="250" t="s">
        <v>219</v>
      </c>
      <c r="D173" s="251">
        <v>45379</v>
      </c>
      <c r="E173" s="250">
        <v>2455.5500000000002</v>
      </c>
      <c r="F173" s="250">
        <v>2431.5666666666671</v>
      </c>
      <c r="G173" s="252">
        <v>2401.233333333334</v>
      </c>
      <c r="H173" s="252">
        <v>2346.916666666667</v>
      </c>
      <c r="I173" s="252">
        <v>2316.5833333333339</v>
      </c>
      <c r="J173" s="252">
        <v>2485.8833333333341</v>
      </c>
      <c r="K173" s="252">
        <v>2516.2166666666672</v>
      </c>
      <c r="L173" s="252">
        <v>2570.5333333333342</v>
      </c>
      <c r="M173" s="253">
        <v>2461.9</v>
      </c>
      <c r="N173" s="253">
        <v>2377.25</v>
      </c>
      <c r="O173" s="253">
        <v>6249000</v>
      </c>
      <c r="P173" s="254">
        <v>-2.8270199664116438E-2</v>
      </c>
    </row>
    <row r="174" spans="1:16" ht="12.75" customHeight="1">
      <c r="A174" s="245">
        <v>164</v>
      </c>
      <c r="B174" s="258" t="s">
        <v>68</v>
      </c>
      <c r="C174" s="250" t="s">
        <v>220</v>
      </c>
      <c r="D174" s="251">
        <v>45379</v>
      </c>
      <c r="E174" s="250">
        <v>1608.55</v>
      </c>
      <c r="F174" s="250">
        <v>1611.75</v>
      </c>
      <c r="G174" s="252">
        <v>1601.6</v>
      </c>
      <c r="H174" s="252">
        <v>1594.6499999999999</v>
      </c>
      <c r="I174" s="252">
        <v>1584.4999999999998</v>
      </c>
      <c r="J174" s="252">
        <v>1618.7</v>
      </c>
      <c r="K174" s="252">
        <v>1628.8500000000001</v>
      </c>
      <c r="L174" s="252">
        <v>1635.8000000000002</v>
      </c>
      <c r="M174" s="253">
        <v>1621.9</v>
      </c>
      <c r="N174" s="253">
        <v>1604.8</v>
      </c>
      <c r="O174" s="253">
        <v>16824500</v>
      </c>
      <c r="P174" s="254">
        <v>4.0115977150770296E-2</v>
      </c>
    </row>
    <row r="175" spans="1:16" ht="12.75" customHeight="1">
      <c r="A175" s="245">
        <v>165</v>
      </c>
      <c r="B175" s="258" t="s">
        <v>43</v>
      </c>
      <c r="C175" s="250" t="s">
        <v>221</v>
      </c>
      <c r="D175" s="251">
        <v>45379</v>
      </c>
      <c r="E175" s="250">
        <v>623.95000000000005</v>
      </c>
      <c r="F175" s="250">
        <v>623.7833333333333</v>
      </c>
      <c r="G175" s="252">
        <v>616.56666666666661</v>
      </c>
      <c r="H175" s="252">
        <v>609.18333333333328</v>
      </c>
      <c r="I175" s="252">
        <v>601.96666666666658</v>
      </c>
      <c r="J175" s="252">
        <v>631.16666666666663</v>
      </c>
      <c r="K175" s="252">
        <v>638.38333333333333</v>
      </c>
      <c r="L175" s="252">
        <v>645.76666666666665</v>
      </c>
      <c r="M175" s="253">
        <v>631</v>
      </c>
      <c r="N175" s="253">
        <v>616.4</v>
      </c>
      <c r="O175" s="253">
        <v>7255500</v>
      </c>
      <c r="P175" s="254">
        <v>-2.1642394822006472E-2</v>
      </c>
    </row>
    <row r="176" spans="1:16" ht="12.75" customHeight="1">
      <c r="A176" s="245">
        <v>166</v>
      </c>
      <c r="B176" s="258" t="s">
        <v>205</v>
      </c>
      <c r="C176" s="250" t="s">
        <v>222</v>
      </c>
      <c r="D176" s="251">
        <v>45379</v>
      </c>
      <c r="E176" s="250">
        <v>695</v>
      </c>
      <c r="F176" s="250">
        <v>693.61666666666667</v>
      </c>
      <c r="G176" s="252">
        <v>688.73333333333335</v>
      </c>
      <c r="H176" s="252">
        <v>682.4666666666667</v>
      </c>
      <c r="I176" s="252">
        <v>677.58333333333337</v>
      </c>
      <c r="J176" s="252">
        <v>699.88333333333333</v>
      </c>
      <c r="K176" s="252">
        <v>704.76666666666677</v>
      </c>
      <c r="L176" s="252">
        <v>711.0333333333333</v>
      </c>
      <c r="M176" s="253">
        <v>698.5</v>
      </c>
      <c r="N176" s="253">
        <v>687.35</v>
      </c>
      <c r="O176" s="253">
        <v>5114000</v>
      </c>
      <c r="P176" s="254">
        <v>1.1746280344557558E-3</v>
      </c>
    </row>
    <row r="177" spans="1:16" ht="12.75" customHeight="1">
      <c r="A177" s="245">
        <v>167</v>
      </c>
      <c r="B177" s="258" t="s">
        <v>43</v>
      </c>
      <c r="C177" s="250" t="s">
        <v>223</v>
      </c>
      <c r="D177" s="251">
        <v>45379</v>
      </c>
      <c r="E177" s="250">
        <v>1297.05</v>
      </c>
      <c r="F177" s="250">
        <v>1267.7833333333333</v>
      </c>
      <c r="G177" s="252">
        <v>1197.2666666666667</v>
      </c>
      <c r="H177" s="252">
        <v>1097.4833333333333</v>
      </c>
      <c r="I177" s="252">
        <v>1026.9666666666667</v>
      </c>
      <c r="J177" s="252">
        <v>1367.5666666666666</v>
      </c>
      <c r="K177" s="252">
        <v>1438.083333333333</v>
      </c>
      <c r="L177" s="252">
        <v>1537.8666666666666</v>
      </c>
      <c r="M177" s="253">
        <v>1338.3</v>
      </c>
      <c r="N177" s="253">
        <v>1168</v>
      </c>
      <c r="O177" s="253">
        <v>16448850</v>
      </c>
      <c r="P177" s="254">
        <v>0.18242201399596727</v>
      </c>
    </row>
    <row r="178" spans="1:16" ht="12.75" customHeight="1">
      <c r="A178" s="245">
        <v>168</v>
      </c>
      <c r="B178" s="258" t="s">
        <v>39</v>
      </c>
      <c r="C178" s="257" t="s">
        <v>224</v>
      </c>
      <c r="D178" s="251">
        <v>45379</v>
      </c>
      <c r="E178" s="250">
        <v>2016.7</v>
      </c>
      <c r="F178" s="250">
        <v>2017.5333333333335</v>
      </c>
      <c r="G178" s="252">
        <v>1987.3166666666671</v>
      </c>
      <c r="H178" s="252">
        <v>1957.9333333333336</v>
      </c>
      <c r="I178" s="252">
        <v>1927.7166666666672</v>
      </c>
      <c r="J178" s="252">
        <v>2046.916666666667</v>
      </c>
      <c r="K178" s="252">
        <v>2077.1333333333337</v>
      </c>
      <c r="L178" s="252">
        <v>2106.5166666666669</v>
      </c>
      <c r="M178" s="253">
        <v>2047.75</v>
      </c>
      <c r="N178" s="253">
        <v>1988.15</v>
      </c>
      <c r="O178" s="253">
        <v>7389000</v>
      </c>
      <c r="P178" s="254">
        <v>3.6107410783145201E-2</v>
      </c>
    </row>
    <row r="179" spans="1:16" ht="12.75" customHeight="1">
      <c r="A179" s="245">
        <v>169</v>
      </c>
      <c r="B179" s="258" t="s">
        <v>79</v>
      </c>
      <c r="C179" s="250" t="s">
        <v>225</v>
      </c>
      <c r="D179" s="251">
        <v>45379</v>
      </c>
      <c r="E179" s="250">
        <v>1265.5999999999999</v>
      </c>
      <c r="F179" s="250">
        <v>1252.8333333333333</v>
      </c>
      <c r="G179" s="252">
        <v>1233.0666666666666</v>
      </c>
      <c r="H179" s="252">
        <v>1200.5333333333333</v>
      </c>
      <c r="I179" s="252">
        <v>1180.7666666666667</v>
      </c>
      <c r="J179" s="252">
        <v>1285.3666666666666</v>
      </c>
      <c r="K179" s="252">
        <v>1305.1333333333334</v>
      </c>
      <c r="L179" s="252">
        <v>1337.6666666666665</v>
      </c>
      <c r="M179" s="253">
        <v>1272.5999999999999</v>
      </c>
      <c r="N179" s="253">
        <v>1220.3</v>
      </c>
      <c r="O179" s="253">
        <v>10900800</v>
      </c>
      <c r="P179" s="254">
        <v>2.3837700760777684E-2</v>
      </c>
    </row>
    <row r="180" spans="1:16" ht="12.75" customHeight="1">
      <c r="A180" s="245">
        <v>170</v>
      </c>
      <c r="B180" s="258" t="s">
        <v>59</v>
      </c>
      <c r="C180" s="256" t="s">
        <v>226</v>
      </c>
      <c r="D180" s="251">
        <v>45379</v>
      </c>
      <c r="E180" s="250">
        <v>1040.55</v>
      </c>
      <c r="F180" s="250">
        <v>1035.3166666666666</v>
      </c>
      <c r="G180" s="252">
        <v>1021.7333333333331</v>
      </c>
      <c r="H180" s="252">
        <v>1002.9166666666665</v>
      </c>
      <c r="I180" s="252">
        <v>989.33333333333303</v>
      </c>
      <c r="J180" s="252">
        <v>1054.1333333333332</v>
      </c>
      <c r="K180" s="252">
        <v>1067.7166666666667</v>
      </c>
      <c r="L180" s="252">
        <v>1086.5333333333333</v>
      </c>
      <c r="M180" s="253">
        <v>1048.9000000000001</v>
      </c>
      <c r="N180" s="253">
        <v>1016.5</v>
      </c>
      <c r="O180" s="253">
        <v>62940825</v>
      </c>
      <c r="P180" s="254">
        <v>-1.6368252271512559E-2</v>
      </c>
    </row>
    <row r="181" spans="1:16" ht="12.75" customHeight="1">
      <c r="A181" s="245">
        <v>171</v>
      </c>
      <c r="B181" s="258" t="s">
        <v>56</v>
      </c>
      <c r="C181" s="250" t="s">
        <v>227</v>
      </c>
      <c r="D181" s="251">
        <v>45379</v>
      </c>
      <c r="E181" s="250">
        <v>428.65</v>
      </c>
      <c r="F181" s="250">
        <v>420.16666666666669</v>
      </c>
      <c r="G181" s="252">
        <v>404.73333333333335</v>
      </c>
      <c r="H181" s="252">
        <v>380.81666666666666</v>
      </c>
      <c r="I181" s="252">
        <v>365.38333333333333</v>
      </c>
      <c r="J181" s="252">
        <v>444.08333333333337</v>
      </c>
      <c r="K181" s="252">
        <v>459.51666666666665</v>
      </c>
      <c r="L181" s="252">
        <v>483.43333333333339</v>
      </c>
      <c r="M181" s="253">
        <v>435.6</v>
      </c>
      <c r="N181" s="253">
        <v>396.25</v>
      </c>
      <c r="O181" s="253">
        <v>96538500</v>
      </c>
      <c r="P181" s="254">
        <v>0.17128700708406699</v>
      </c>
    </row>
    <row r="182" spans="1:16" ht="12.75" customHeight="1">
      <c r="A182" s="245">
        <v>172</v>
      </c>
      <c r="B182" s="258" t="s">
        <v>190</v>
      </c>
      <c r="C182" s="250" t="s">
        <v>228</v>
      </c>
      <c r="D182" s="251">
        <v>45379</v>
      </c>
      <c r="E182" s="250">
        <v>157.9</v>
      </c>
      <c r="F182" s="250">
        <v>156.91666666666666</v>
      </c>
      <c r="G182" s="252">
        <v>153.98333333333332</v>
      </c>
      <c r="H182" s="252">
        <v>150.06666666666666</v>
      </c>
      <c r="I182" s="252">
        <v>147.13333333333333</v>
      </c>
      <c r="J182" s="252">
        <v>160.83333333333331</v>
      </c>
      <c r="K182" s="252">
        <v>163.76666666666665</v>
      </c>
      <c r="L182" s="252">
        <v>167.68333333333331</v>
      </c>
      <c r="M182" s="253">
        <v>159.85</v>
      </c>
      <c r="N182" s="253">
        <v>153</v>
      </c>
      <c r="O182" s="253">
        <v>248264500</v>
      </c>
      <c r="P182" s="254">
        <v>0.11179802955665025</v>
      </c>
    </row>
    <row r="183" spans="1:16" ht="12.75" customHeight="1">
      <c r="A183" s="245">
        <v>173</v>
      </c>
      <c r="B183" s="258" t="s">
        <v>132</v>
      </c>
      <c r="C183" s="250" t="s">
        <v>229</v>
      </c>
      <c r="D183" s="251">
        <v>45379</v>
      </c>
      <c r="E183" s="250">
        <v>4121.8500000000004</v>
      </c>
      <c r="F183" s="250">
        <v>4105.8666666666668</v>
      </c>
      <c r="G183" s="252">
        <v>4075.1333333333332</v>
      </c>
      <c r="H183" s="252">
        <v>4028.4166666666665</v>
      </c>
      <c r="I183" s="252">
        <v>3997.6833333333329</v>
      </c>
      <c r="J183" s="252">
        <v>4152.5833333333339</v>
      </c>
      <c r="K183" s="252">
        <v>4183.3166666666675</v>
      </c>
      <c r="L183" s="252">
        <v>4230.0333333333338</v>
      </c>
      <c r="M183" s="253">
        <v>4136.6000000000004</v>
      </c>
      <c r="N183" s="253">
        <v>4059.15</v>
      </c>
      <c r="O183" s="253">
        <v>12741225</v>
      </c>
      <c r="P183" s="254">
        <v>-3.5038254656939902E-3</v>
      </c>
    </row>
    <row r="184" spans="1:16" ht="12.75" customHeight="1">
      <c r="A184" s="245">
        <v>174</v>
      </c>
      <c r="B184" s="258" t="s">
        <v>87</v>
      </c>
      <c r="C184" s="250" t="s">
        <v>230</v>
      </c>
      <c r="D184" s="251">
        <v>45379</v>
      </c>
      <c r="E184" s="250">
        <v>1291.5999999999999</v>
      </c>
      <c r="F184" s="250">
        <v>1285.9666666666667</v>
      </c>
      <c r="G184" s="252">
        <v>1275.9833333333333</v>
      </c>
      <c r="H184" s="252">
        <v>1260.3666666666666</v>
      </c>
      <c r="I184" s="252">
        <v>1250.3833333333332</v>
      </c>
      <c r="J184" s="252">
        <v>1301.5833333333335</v>
      </c>
      <c r="K184" s="252">
        <v>1311.5666666666671</v>
      </c>
      <c r="L184" s="252">
        <v>1327.1833333333336</v>
      </c>
      <c r="M184" s="253">
        <v>1295.95</v>
      </c>
      <c r="N184" s="253">
        <v>1270.3499999999999</v>
      </c>
      <c r="O184" s="253">
        <v>14168400</v>
      </c>
      <c r="P184" s="254">
        <v>-3.5139331535507072E-2</v>
      </c>
    </row>
    <row r="185" spans="1:16" ht="12.75" customHeight="1">
      <c r="A185" s="245">
        <v>175</v>
      </c>
      <c r="B185" s="258" t="s">
        <v>87</v>
      </c>
      <c r="C185" s="250" t="s">
        <v>231</v>
      </c>
      <c r="D185" s="251">
        <v>45379</v>
      </c>
      <c r="E185" s="250">
        <v>3798.65</v>
      </c>
      <c r="F185" s="250">
        <v>3806.5666666666671</v>
      </c>
      <c r="G185" s="252">
        <v>3777.1833333333343</v>
      </c>
      <c r="H185" s="252">
        <v>3755.7166666666672</v>
      </c>
      <c r="I185" s="252">
        <v>3726.3333333333344</v>
      </c>
      <c r="J185" s="252">
        <v>3828.0333333333342</v>
      </c>
      <c r="K185" s="252">
        <v>3857.4166666666665</v>
      </c>
      <c r="L185" s="252">
        <v>3878.8833333333341</v>
      </c>
      <c r="M185" s="253">
        <v>3835.95</v>
      </c>
      <c r="N185" s="253">
        <v>3785.1</v>
      </c>
      <c r="O185" s="253">
        <v>4828250</v>
      </c>
      <c r="P185" s="254">
        <v>-3.6833742597139969E-3</v>
      </c>
    </row>
    <row r="186" spans="1:16" ht="12.75" customHeight="1">
      <c r="A186" s="245">
        <v>176</v>
      </c>
      <c r="B186" s="258" t="s">
        <v>59</v>
      </c>
      <c r="C186" s="250" t="s">
        <v>232</v>
      </c>
      <c r="D186" s="251">
        <v>45379</v>
      </c>
      <c r="E186" s="250">
        <v>2677.55</v>
      </c>
      <c r="F186" s="250">
        <v>2679.15</v>
      </c>
      <c r="G186" s="252">
        <v>2658.4500000000003</v>
      </c>
      <c r="H186" s="252">
        <v>2639.3500000000004</v>
      </c>
      <c r="I186" s="252">
        <v>2618.6500000000005</v>
      </c>
      <c r="J186" s="252">
        <v>2698.25</v>
      </c>
      <c r="K186" s="252">
        <v>2718.95</v>
      </c>
      <c r="L186" s="252">
        <v>2738.0499999999997</v>
      </c>
      <c r="M186" s="253">
        <v>2699.85</v>
      </c>
      <c r="N186" s="253">
        <v>2660.05</v>
      </c>
      <c r="O186" s="253">
        <v>1688000</v>
      </c>
      <c r="P186" s="254">
        <v>-1.8033740546829553E-2</v>
      </c>
    </row>
    <row r="187" spans="1:16" ht="12.75" customHeight="1">
      <c r="A187" s="245">
        <v>177</v>
      </c>
      <c r="B187" s="258" t="s">
        <v>43</v>
      </c>
      <c r="C187" s="250" t="s">
        <v>233</v>
      </c>
      <c r="D187" s="251">
        <v>45379</v>
      </c>
      <c r="E187" s="250">
        <v>3973.65</v>
      </c>
      <c r="F187" s="250">
        <v>3940.9666666666672</v>
      </c>
      <c r="G187" s="252">
        <v>3887.2333333333345</v>
      </c>
      <c r="H187" s="252">
        <v>3800.8166666666675</v>
      </c>
      <c r="I187" s="252">
        <v>3747.0833333333348</v>
      </c>
      <c r="J187" s="252">
        <v>4027.3833333333341</v>
      </c>
      <c r="K187" s="252">
        <v>4081.1166666666668</v>
      </c>
      <c r="L187" s="252">
        <v>4167.5333333333338</v>
      </c>
      <c r="M187" s="253">
        <v>3994.7</v>
      </c>
      <c r="N187" s="253">
        <v>3854.55</v>
      </c>
      <c r="O187" s="253">
        <v>3005200</v>
      </c>
      <c r="P187" s="254">
        <v>1.8159642227944167E-2</v>
      </c>
    </row>
    <row r="188" spans="1:16" ht="12.75" customHeight="1">
      <c r="A188" s="245">
        <v>178</v>
      </c>
      <c r="B188" s="258" t="s">
        <v>45</v>
      </c>
      <c r="C188" s="250" t="s">
        <v>234</v>
      </c>
      <c r="D188" s="251">
        <v>45379</v>
      </c>
      <c r="E188" s="250">
        <v>2266.0500000000002</v>
      </c>
      <c r="F188" s="250">
        <v>2279.7833333333333</v>
      </c>
      <c r="G188" s="252">
        <v>2247.3166666666666</v>
      </c>
      <c r="H188" s="252">
        <v>2228.5833333333335</v>
      </c>
      <c r="I188" s="252">
        <v>2196.1166666666668</v>
      </c>
      <c r="J188" s="252">
        <v>2298.5166666666664</v>
      </c>
      <c r="K188" s="252">
        <v>2330.9833333333327</v>
      </c>
      <c r="L188" s="252">
        <v>2349.7166666666662</v>
      </c>
      <c r="M188" s="253">
        <v>2312.25</v>
      </c>
      <c r="N188" s="253">
        <v>2261.0500000000002</v>
      </c>
      <c r="O188" s="253">
        <v>5111050</v>
      </c>
      <c r="P188" s="254">
        <v>-3.1401460850570004E-3</v>
      </c>
    </row>
    <row r="189" spans="1:16" ht="12.75" customHeight="1">
      <c r="A189" s="245">
        <v>179</v>
      </c>
      <c r="B189" s="258" t="s">
        <v>56</v>
      </c>
      <c r="C189" s="250" t="s">
        <v>235</v>
      </c>
      <c r="D189" s="251">
        <v>45379</v>
      </c>
      <c r="E189" s="250">
        <v>1703.95</v>
      </c>
      <c r="F189" s="250">
        <v>1711.6333333333332</v>
      </c>
      <c r="G189" s="252">
        <v>1693.3166666666664</v>
      </c>
      <c r="H189" s="252">
        <v>1682.6833333333332</v>
      </c>
      <c r="I189" s="252">
        <v>1664.3666666666663</v>
      </c>
      <c r="J189" s="252">
        <v>1722.2666666666664</v>
      </c>
      <c r="K189" s="252">
        <v>1740.583333333333</v>
      </c>
      <c r="L189" s="252">
        <v>1751.2166666666665</v>
      </c>
      <c r="M189" s="253">
        <v>1729.95</v>
      </c>
      <c r="N189" s="253">
        <v>1701</v>
      </c>
      <c r="O189" s="253">
        <v>2418800</v>
      </c>
      <c r="P189" s="254">
        <v>9.9321304419798051E-4</v>
      </c>
    </row>
    <row r="190" spans="1:16" ht="12.75" customHeight="1">
      <c r="A190" s="245">
        <v>180</v>
      </c>
      <c r="B190" s="258" t="s">
        <v>59</v>
      </c>
      <c r="C190" s="250" t="s">
        <v>236</v>
      </c>
      <c r="D190" s="251">
        <v>45379</v>
      </c>
      <c r="E190" s="250">
        <v>9724.4</v>
      </c>
      <c r="F190" s="250">
        <v>9707.3666666666668</v>
      </c>
      <c r="G190" s="252">
        <v>9644.0333333333328</v>
      </c>
      <c r="H190" s="252">
        <v>9563.6666666666661</v>
      </c>
      <c r="I190" s="252">
        <v>9500.3333333333321</v>
      </c>
      <c r="J190" s="252">
        <v>9787.7333333333336</v>
      </c>
      <c r="K190" s="252">
        <v>9851.0666666666657</v>
      </c>
      <c r="L190" s="252">
        <v>9931.4333333333343</v>
      </c>
      <c r="M190" s="253">
        <v>9770.7000000000007</v>
      </c>
      <c r="N190" s="253">
        <v>9627</v>
      </c>
      <c r="O190" s="253">
        <v>2398700</v>
      </c>
      <c r="P190" s="254">
        <v>3.2587171760654329E-2</v>
      </c>
    </row>
    <row r="191" spans="1:16" ht="12.75" customHeight="1">
      <c r="A191" s="245">
        <v>181</v>
      </c>
      <c r="B191" s="258" t="s">
        <v>49</v>
      </c>
      <c r="C191" s="250" t="s">
        <v>237</v>
      </c>
      <c r="D191" s="251">
        <v>45379</v>
      </c>
      <c r="E191" s="250">
        <v>484.9</v>
      </c>
      <c r="F191" s="250">
        <v>483.90000000000003</v>
      </c>
      <c r="G191" s="252">
        <v>479.20000000000005</v>
      </c>
      <c r="H191" s="252">
        <v>473.5</v>
      </c>
      <c r="I191" s="252">
        <v>468.8</v>
      </c>
      <c r="J191" s="252">
        <v>489.60000000000008</v>
      </c>
      <c r="K191" s="252">
        <v>494.3</v>
      </c>
      <c r="L191" s="252">
        <v>500.00000000000011</v>
      </c>
      <c r="M191" s="253">
        <v>488.6</v>
      </c>
      <c r="N191" s="253">
        <v>478.2</v>
      </c>
      <c r="O191" s="253">
        <v>37351600</v>
      </c>
      <c r="P191" s="254">
        <v>-2.4413432481070252E-2</v>
      </c>
    </row>
    <row r="192" spans="1:16" ht="12.75" customHeight="1">
      <c r="A192" s="245">
        <v>182</v>
      </c>
      <c r="B192" s="258" t="s">
        <v>39</v>
      </c>
      <c r="C192" s="250" t="s">
        <v>238</v>
      </c>
      <c r="D192" s="251">
        <v>45379</v>
      </c>
      <c r="E192" s="250">
        <v>284.39999999999998</v>
      </c>
      <c r="F192" s="250">
        <v>285.24999999999994</v>
      </c>
      <c r="G192" s="252">
        <v>281.5499999999999</v>
      </c>
      <c r="H192" s="252">
        <v>278.69999999999993</v>
      </c>
      <c r="I192" s="252">
        <v>274.99999999999989</v>
      </c>
      <c r="J192" s="252">
        <v>288.09999999999991</v>
      </c>
      <c r="K192" s="252">
        <v>291.79999999999995</v>
      </c>
      <c r="L192" s="252">
        <v>294.64999999999992</v>
      </c>
      <c r="M192" s="253">
        <v>288.95</v>
      </c>
      <c r="N192" s="253">
        <v>282.39999999999998</v>
      </c>
      <c r="O192" s="253">
        <v>130469800</v>
      </c>
      <c r="P192" s="254">
        <v>2.9526688944288264E-3</v>
      </c>
    </row>
    <row r="193" spans="1:16" ht="12.75" customHeight="1">
      <c r="A193" s="245">
        <v>183</v>
      </c>
      <c r="B193" s="258" t="s">
        <v>132</v>
      </c>
      <c r="C193" s="250" t="s">
        <v>239</v>
      </c>
      <c r="D193" s="251">
        <v>45379</v>
      </c>
      <c r="E193" s="250">
        <v>1084.75</v>
      </c>
      <c r="F193" s="250">
        <v>1082.0166666666667</v>
      </c>
      <c r="G193" s="252">
        <v>1070.9833333333333</v>
      </c>
      <c r="H193" s="252">
        <v>1057.2166666666667</v>
      </c>
      <c r="I193" s="252">
        <v>1046.1833333333334</v>
      </c>
      <c r="J193" s="252">
        <v>1095.7833333333333</v>
      </c>
      <c r="K193" s="252">
        <v>1106.8166666666666</v>
      </c>
      <c r="L193" s="252">
        <v>1120.5833333333333</v>
      </c>
      <c r="M193" s="253">
        <v>1093.05</v>
      </c>
      <c r="N193" s="253">
        <v>1068.25</v>
      </c>
      <c r="O193" s="253">
        <v>8365800</v>
      </c>
      <c r="P193" s="254">
        <v>9.3323761665470208E-4</v>
      </c>
    </row>
    <row r="194" spans="1:16" ht="12.75" customHeight="1">
      <c r="A194" s="245">
        <v>184</v>
      </c>
      <c r="B194" s="258" t="s">
        <v>41</v>
      </c>
      <c r="C194" s="250" t="s">
        <v>240</v>
      </c>
      <c r="D194" s="251">
        <v>45379</v>
      </c>
      <c r="E194" s="250">
        <v>516.79999999999995</v>
      </c>
      <c r="F194" s="250">
        <v>516.88333333333333</v>
      </c>
      <c r="G194" s="252">
        <v>512.06666666666661</v>
      </c>
      <c r="H194" s="252">
        <v>507.33333333333326</v>
      </c>
      <c r="I194" s="252">
        <v>502.51666666666654</v>
      </c>
      <c r="J194" s="252">
        <v>521.61666666666667</v>
      </c>
      <c r="K194" s="252">
        <v>526.43333333333351</v>
      </c>
      <c r="L194" s="252">
        <v>531.16666666666674</v>
      </c>
      <c r="M194" s="253">
        <v>521.70000000000005</v>
      </c>
      <c r="N194" s="253">
        <v>512.15</v>
      </c>
      <c r="O194" s="253">
        <v>54168000</v>
      </c>
      <c r="P194" s="254">
        <v>1.3328843617588461E-2</v>
      </c>
    </row>
    <row r="195" spans="1:16" ht="12.75" customHeight="1">
      <c r="A195" s="245">
        <v>185</v>
      </c>
      <c r="B195" s="258" t="s">
        <v>87</v>
      </c>
      <c r="C195" s="250" t="s">
        <v>241</v>
      </c>
      <c r="D195" s="251">
        <v>45379</v>
      </c>
      <c r="E195" s="250">
        <v>161</v>
      </c>
      <c r="F195" s="250">
        <v>159.13333333333333</v>
      </c>
      <c r="G195" s="252">
        <v>154.86666666666665</v>
      </c>
      <c r="H195" s="252">
        <v>148.73333333333332</v>
      </c>
      <c r="I195" s="252">
        <v>144.46666666666664</v>
      </c>
      <c r="J195" s="252">
        <v>165.26666666666665</v>
      </c>
      <c r="K195" s="252">
        <v>169.5333333333333</v>
      </c>
      <c r="L195" s="252">
        <v>175.66666666666666</v>
      </c>
      <c r="M195" s="253">
        <v>163.4</v>
      </c>
      <c r="N195" s="253">
        <v>153</v>
      </c>
      <c r="O195" s="253">
        <v>121575000</v>
      </c>
      <c r="P195" s="254">
        <v>-1.9240077444336885E-2</v>
      </c>
    </row>
    <row r="196" spans="1:16" ht="12.75" customHeight="1">
      <c r="A196" s="245">
        <v>186</v>
      </c>
      <c r="B196" s="258" t="s">
        <v>205</v>
      </c>
      <c r="C196" s="250" t="s">
        <v>242</v>
      </c>
      <c r="D196" s="251">
        <v>45379</v>
      </c>
      <c r="E196" s="250">
        <v>982.25</v>
      </c>
      <c r="F196" s="250">
        <v>977.13333333333333</v>
      </c>
      <c r="G196" s="252">
        <v>967.81666666666661</v>
      </c>
      <c r="H196" s="252">
        <v>953.38333333333333</v>
      </c>
      <c r="I196" s="252">
        <v>944.06666666666661</v>
      </c>
      <c r="J196" s="252">
        <v>991.56666666666661</v>
      </c>
      <c r="K196" s="252">
        <v>1000.8833333333334</v>
      </c>
      <c r="L196" s="252">
        <v>1015.3166666666666</v>
      </c>
      <c r="M196" s="253">
        <v>986.45</v>
      </c>
      <c r="N196" s="253">
        <v>962.7</v>
      </c>
      <c r="O196" s="253">
        <v>7279200</v>
      </c>
      <c r="P196" s="254">
        <v>5.9054602592641087E-2</v>
      </c>
    </row>
    <row r="197" spans="1:16" ht="12.75" customHeight="1">
      <c r="A197" s="245">
        <v>187</v>
      </c>
      <c r="B197" s="258" t="s">
        <v>43</v>
      </c>
      <c r="C197" s="250" t="s">
        <v>242</v>
      </c>
      <c r="D197" s="251">
        <v>45379</v>
      </c>
      <c r="E197" s="250">
        <v>928.3</v>
      </c>
      <c r="F197" s="250">
        <v>929.58333333333337</v>
      </c>
      <c r="G197" s="252">
        <v>924.7166666666667</v>
      </c>
      <c r="H197" s="252">
        <v>921.13333333333333</v>
      </c>
      <c r="I197" s="252">
        <v>916.26666666666665</v>
      </c>
      <c r="J197" s="252">
        <v>933.16666666666674</v>
      </c>
      <c r="K197" s="252">
        <v>938.0333333333333</v>
      </c>
      <c r="L197" s="252">
        <v>941.61666666666679</v>
      </c>
      <c r="M197" s="253">
        <v>934.45</v>
      </c>
      <c r="N197" s="253">
        <v>926</v>
      </c>
      <c r="O197" s="253">
        <v>6537600</v>
      </c>
      <c r="P197" s="254">
        <v>4.8416101812145526E-3</v>
      </c>
    </row>
    <row r="198" spans="1:16" ht="12.75" customHeight="1">
      <c r="A198" s="245"/>
      <c r="B198" s="246"/>
      <c r="C198" s="250"/>
      <c r="D198" s="251"/>
      <c r="E198" s="250"/>
      <c r="F198" s="250"/>
      <c r="G198" s="252"/>
      <c r="H198" s="252"/>
      <c r="I198" s="252"/>
      <c r="J198" s="252"/>
      <c r="K198" s="252"/>
      <c r="L198" s="252"/>
      <c r="M198" s="253"/>
      <c r="N198" s="253"/>
      <c r="O198" s="253"/>
      <c r="P198" s="254"/>
    </row>
    <row r="199" spans="1:16" ht="12.75" customHeight="1">
      <c r="A199" s="239"/>
      <c r="B199" s="246"/>
      <c r="C199" s="239"/>
      <c r="D199" s="240"/>
      <c r="E199" s="241"/>
      <c r="F199" s="241"/>
      <c r="G199" s="242"/>
      <c r="H199" s="242"/>
      <c r="I199" s="242"/>
      <c r="J199" s="242"/>
      <c r="K199" s="242"/>
      <c r="L199" s="242"/>
      <c r="M199" s="239"/>
      <c r="N199" s="239"/>
      <c r="O199" s="243"/>
      <c r="P199" s="244"/>
    </row>
    <row r="200" spans="1:16" ht="12.75" customHeight="1">
      <c r="A200" s="239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9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G18" sqref="G18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45362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6" t="s">
        <v>16</v>
      </c>
      <c r="B8" s="348"/>
      <c r="C8" s="351" t="s">
        <v>20</v>
      </c>
      <c r="D8" s="351" t="s">
        <v>21</v>
      </c>
      <c r="E8" s="343" t="s">
        <v>22</v>
      </c>
      <c r="F8" s="344"/>
      <c r="G8" s="345"/>
      <c r="H8" s="343" t="s">
        <v>23</v>
      </c>
      <c r="I8" s="344"/>
      <c r="J8" s="345"/>
      <c r="K8" s="26"/>
      <c r="L8" s="48"/>
      <c r="M8" s="48"/>
      <c r="N8" s="1"/>
      <c r="O8" s="1"/>
    </row>
    <row r="9" spans="1:15" ht="36" customHeight="1">
      <c r="A9" s="347"/>
      <c r="B9" s="350"/>
      <c r="C9" s="350"/>
      <c r="D9" s="35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22493.55</v>
      </c>
      <c r="D10" s="34">
        <v>22483.066666666666</v>
      </c>
      <c r="E10" s="34">
        <v>22440.48333333333</v>
      </c>
      <c r="F10" s="34">
        <v>22387.416666666664</v>
      </c>
      <c r="G10" s="34">
        <v>22344.833333333328</v>
      </c>
      <c r="H10" s="34">
        <v>22536.133333333331</v>
      </c>
      <c r="I10" s="34">
        <v>22578.716666666667</v>
      </c>
      <c r="J10" s="34">
        <v>22631.783333333333</v>
      </c>
      <c r="K10" s="34">
        <v>22525.65</v>
      </c>
      <c r="L10" s="34">
        <v>22430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47835.8</v>
      </c>
      <c r="D11" s="34">
        <v>47884.9</v>
      </c>
      <c r="E11" s="34">
        <v>47698.100000000006</v>
      </c>
      <c r="F11" s="34">
        <v>47560.4</v>
      </c>
      <c r="G11" s="34">
        <v>47373.600000000006</v>
      </c>
      <c r="H11" s="34">
        <v>48022.600000000006</v>
      </c>
      <c r="I11" s="34">
        <v>48209.400000000009</v>
      </c>
      <c r="J11" s="34">
        <v>48347.100000000006</v>
      </c>
      <c r="K11" s="34">
        <v>48071.7</v>
      </c>
      <c r="L11" s="34">
        <v>47747.199999999997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6039.7</v>
      </c>
      <c r="D12" s="36">
        <v>6053.6333333333341</v>
      </c>
      <c r="E12" s="36">
        <v>6008.5166666666682</v>
      </c>
      <c r="F12" s="36">
        <v>5977.3333333333339</v>
      </c>
      <c r="G12" s="36">
        <v>5932.2166666666681</v>
      </c>
      <c r="H12" s="36">
        <v>6084.8166666666684</v>
      </c>
      <c r="I12" s="36">
        <v>6129.9333333333352</v>
      </c>
      <c r="J12" s="36">
        <v>6161.1166666666686</v>
      </c>
      <c r="K12" s="36">
        <v>6098.75</v>
      </c>
      <c r="L12" s="36">
        <v>6022.45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8329.2999999999993</v>
      </c>
      <c r="D13" s="36">
        <v>8335.4500000000007</v>
      </c>
      <c r="E13" s="36">
        <v>8306.8000000000011</v>
      </c>
      <c r="F13" s="36">
        <v>8284.3000000000011</v>
      </c>
      <c r="G13" s="36">
        <v>8255.6500000000015</v>
      </c>
      <c r="H13" s="36">
        <v>8357.9500000000007</v>
      </c>
      <c r="I13" s="36">
        <v>8386.6000000000022</v>
      </c>
      <c r="J13" s="36">
        <v>8409.1</v>
      </c>
      <c r="K13" s="36">
        <v>8364.1</v>
      </c>
      <c r="L13" s="36">
        <v>8312.9500000000007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37099.9</v>
      </c>
      <c r="D14" s="36">
        <v>37085.733333333337</v>
      </c>
      <c r="E14" s="36">
        <v>36852.516666666677</v>
      </c>
      <c r="F14" s="36">
        <v>36605.133333333339</v>
      </c>
      <c r="G14" s="36">
        <v>36371.916666666679</v>
      </c>
      <c r="H14" s="36">
        <v>37333.116666666676</v>
      </c>
      <c r="I14" s="36">
        <v>37566.333333333336</v>
      </c>
      <c r="J14" s="36">
        <v>37813.716666666674</v>
      </c>
      <c r="K14" s="36">
        <v>37318.949999999997</v>
      </c>
      <c r="L14" s="36">
        <v>36838.35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9598.7999999999993</v>
      </c>
      <c r="D15" s="36">
        <v>9618.9666666666672</v>
      </c>
      <c r="E15" s="36">
        <v>9554.1833333333343</v>
      </c>
      <c r="F15" s="36">
        <v>9509.5666666666675</v>
      </c>
      <c r="G15" s="36">
        <v>9444.7833333333347</v>
      </c>
      <c r="H15" s="36">
        <v>9663.5833333333339</v>
      </c>
      <c r="I15" s="36">
        <v>9728.3666666666668</v>
      </c>
      <c r="J15" s="36">
        <v>9772.9833333333336</v>
      </c>
      <c r="K15" s="36">
        <v>9683.75</v>
      </c>
      <c r="L15" s="36">
        <v>9574.35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13948.4</v>
      </c>
      <c r="D16" s="36">
        <v>13959.449999999999</v>
      </c>
      <c r="E16" s="36">
        <v>13909.999999999998</v>
      </c>
      <c r="F16" s="36">
        <v>13871.599999999999</v>
      </c>
      <c r="G16" s="36">
        <v>13822.149999999998</v>
      </c>
      <c r="H16" s="36">
        <v>13997.849999999999</v>
      </c>
      <c r="I16" s="36">
        <v>14047.3</v>
      </c>
      <c r="J16" s="36">
        <v>14085.699999999999</v>
      </c>
      <c r="K16" s="36">
        <v>14008.9</v>
      </c>
      <c r="L16" s="36">
        <v>13921.05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5770.75</v>
      </c>
      <c r="D17" s="36">
        <v>5745.916666666667</v>
      </c>
      <c r="E17" s="36">
        <v>5699.8333333333339</v>
      </c>
      <c r="F17" s="36">
        <v>5628.916666666667</v>
      </c>
      <c r="G17" s="36">
        <v>5582.8333333333339</v>
      </c>
      <c r="H17" s="36">
        <v>5816.8333333333339</v>
      </c>
      <c r="I17" s="36">
        <v>5862.9166666666679</v>
      </c>
      <c r="J17" s="36">
        <v>5933.8333333333339</v>
      </c>
      <c r="K17" s="31">
        <v>5792</v>
      </c>
      <c r="L17" s="31">
        <v>5675</v>
      </c>
      <c r="M17" s="31">
        <v>2.8912800000000001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2638.8</v>
      </c>
      <c r="D18" s="36">
        <v>2636.9833333333331</v>
      </c>
      <c r="E18" s="36">
        <v>2617.1166666666663</v>
      </c>
      <c r="F18" s="36">
        <v>2595.4333333333334</v>
      </c>
      <c r="G18" s="36">
        <v>2575.5666666666666</v>
      </c>
      <c r="H18" s="36">
        <v>2658.6666666666661</v>
      </c>
      <c r="I18" s="36">
        <v>2678.5333333333328</v>
      </c>
      <c r="J18" s="36">
        <v>2700.2166666666658</v>
      </c>
      <c r="K18" s="31">
        <v>2656.85</v>
      </c>
      <c r="L18" s="31">
        <v>2615.3000000000002</v>
      </c>
      <c r="M18" s="31">
        <v>1.4966999999999999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1582.65</v>
      </c>
      <c r="D19" s="36">
        <v>1572.5333333333335</v>
      </c>
      <c r="E19" s="36">
        <v>1555.166666666667</v>
      </c>
      <c r="F19" s="36">
        <v>1527.6833333333334</v>
      </c>
      <c r="G19" s="36">
        <v>1510.3166666666668</v>
      </c>
      <c r="H19" s="36">
        <v>1600.0166666666671</v>
      </c>
      <c r="I19" s="36">
        <v>1617.3833333333334</v>
      </c>
      <c r="J19" s="36">
        <v>1644.8666666666672</v>
      </c>
      <c r="K19" s="31">
        <v>1589.9</v>
      </c>
      <c r="L19" s="31">
        <v>1545.05</v>
      </c>
      <c r="M19" s="31">
        <v>4.94841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571.25</v>
      </c>
      <c r="D20" s="36">
        <v>570.9</v>
      </c>
      <c r="E20" s="36">
        <v>565.84999999999991</v>
      </c>
      <c r="F20" s="36">
        <v>560.44999999999993</v>
      </c>
      <c r="G20" s="36">
        <v>555.39999999999986</v>
      </c>
      <c r="H20" s="36">
        <v>576.29999999999995</v>
      </c>
      <c r="I20" s="36">
        <v>581.34999999999991</v>
      </c>
      <c r="J20" s="36">
        <v>586.75</v>
      </c>
      <c r="K20" s="31">
        <v>575.95000000000005</v>
      </c>
      <c r="L20" s="31">
        <v>565.5</v>
      </c>
      <c r="M20" s="31">
        <v>23.32771</v>
      </c>
      <c r="N20" s="1"/>
      <c r="O20" s="1"/>
    </row>
    <row r="21" spans="1:15" ht="12.75" customHeight="1">
      <c r="A21" s="51">
        <v>12</v>
      </c>
      <c r="B21" s="53" t="s">
        <v>886</v>
      </c>
      <c r="C21" s="31">
        <v>1069.5999999999999</v>
      </c>
      <c r="D21" s="36">
        <v>1069.0666666666666</v>
      </c>
      <c r="E21" s="36">
        <v>1059.5333333333333</v>
      </c>
      <c r="F21" s="36">
        <v>1049.4666666666667</v>
      </c>
      <c r="G21" s="36">
        <v>1039.9333333333334</v>
      </c>
      <c r="H21" s="36">
        <v>1079.1333333333332</v>
      </c>
      <c r="I21" s="36">
        <v>1088.6666666666665</v>
      </c>
      <c r="J21" s="36">
        <v>1098.7333333333331</v>
      </c>
      <c r="K21" s="31">
        <v>1078.5999999999999</v>
      </c>
      <c r="L21" s="31">
        <v>1059</v>
      </c>
      <c r="M21" s="31">
        <v>26.915230000000001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3226.55</v>
      </c>
      <c r="D22" s="36">
        <v>3236.1833333333329</v>
      </c>
      <c r="E22" s="36">
        <v>3210.3666666666659</v>
      </c>
      <c r="F22" s="36">
        <v>3194.1833333333329</v>
      </c>
      <c r="G22" s="36">
        <v>3168.3666666666659</v>
      </c>
      <c r="H22" s="36">
        <v>3252.3666666666659</v>
      </c>
      <c r="I22" s="36">
        <v>3278.1833333333325</v>
      </c>
      <c r="J22" s="36">
        <v>3294.3666666666659</v>
      </c>
      <c r="K22" s="31">
        <v>3262</v>
      </c>
      <c r="L22" s="31">
        <v>3220</v>
      </c>
      <c r="M22" s="31">
        <v>8.5632800000000007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1929.1</v>
      </c>
      <c r="D23" s="36">
        <v>1929.95</v>
      </c>
      <c r="E23" s="36">
        <v>1909.95</v>
      </c>
      <c r="F23" s="36">
        <v>1890.8</v>
      </c>
      <c r="G23" s="36">
        <v>1870.8</v>
      </c>
      <c r="H23" s="36">
        <v>1949.1000000000001</v>
      </c>
      <c r="I23" s="36">
        <v>1969.1000000000001</v>
      </c>
      <c r="J23" s="36">
        <v>1988.2500000000002</v>
      </c>
      <c r="K23" s="31">
        <v>1949.95</v>
      </c>
      <c r="L23" s="31">
        <v>1910.8</v>
      </c>
      <c r="M23" s="31">
        <v>5.1746600000000003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1325.45</v>
      </c>
      <c r="D24" s="36">
        <v>1325.2666666666667</v>
      </c>
      <c r="E24" s="36">
        <v>1315.1833333333334</v>
      </c>
      <c r="F24" s="36">
        <v>1304.9166666666667</v>
      </c>
      <c r="G24" s="36">
        <v>1294.8333333333335</v>
      </c>
      <c r="H24" s="36">
        <v>1335.5333333333333</v>
      </c>
      <c r="I24" s="36">
        <v>1345.6166666666668</v>
      </c>
      <c r="J24" s="36">
        <v>1355.8833333333332</v>
      </c>
      <c r="K24" s="31">
        <v>1335.35</v>
      </c>
      <c r="L24" s="31">
        <v>1315</v>
      </c>
      <c r="M24" s="31">
        <v>16.407859999999999</v>
      </c>
      <c r="N24" s="1"/>
      <c r="O24" s="1"/>
    </row>
    <row r="25" spans="1:15" ht="12.75" customHeight="1">
      <c r="A25" s="51">
        <v>16</v>
      </c>
      <c r="B25" s="53" t="s">
        <v>826</v>
      </c>
      <c r="C25" s="31">
        <v>566.85</v>
      </c>
      <c r="D25" s="36">
        <v>569.83333333333337</v>
      </c>
      <c r="E25" s="36">
        <v>562.01666666666677</v>
      </c>
      <c r="F25" s="36">
        <v>557.18333333333339</v>
      </c>
      <c r="G25" s="36">
        <v>549.36666666666679</v>
      </c>
      <c r="H25" s="36">
        <v>574.66666666666674</v>
      </c>
      <c r="I25" s="36">
        <v>582.48333333333335</v>
      </c>
      <c r="J25" s="36">
        <v>587.31666666666672</v>
      </c>
      <c r="K25" s="31">
        <v>577.65</v>
      </c>
      <c r="L25" s="31">
        <v>565</v>
      </c>
      <c r="M25" s="31">
        <v>13.23851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1009.2</v>
      </c>
      <c r="D26" s="36">
        <v>1009.35</v>
      </c>
      <c r="E26" s="36">
        <v>1000.85</v>
      </c>
      <c r="F26" s="36">
        <v>992.5</v>
      </c>
      <c r="G26" s="36">
        <v>984</v>
      </c>
      <c r="H26" s="36">
        <v>1017.7</v>
      </c>
      <c r="I26" s="36">
        <v>1026.2</v>
      </c>
      <c r="J26" s="36">
        <v>1034.5500000000002</v>
      </c>
      <c r="K26" s="31">
        <v>1017.85</v>
      </c>
      <c r="L26" s="31">
        <v>1001</v>
      </c>
      <c r="M26" s="31">
        <v>33.791670000000003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362.45</v>
      </c>
      <c r="D27" s="36">
        <v>363.75</v>
      </c>
      <c r="E27" s="36">
        <v>359.75</v>
      </c>
      <c r="F27" s="36">
        <v>357.05</v>
      </c>
      <c r="G27" s="36">
        <v>353.05</v>
      </c>
      <c r="H27" s="36">
        <v>366.45</v>
      </c>
      <c r="I27" s="36">
        <v>370.45</v>
      </c>
      <c r="J27" s="36">
        <v>373.15</v>
      </c>
      <c r="K27" s="31">
        <v>367.75</v>
      </c>
      <c r="L27" s="31">
        <v>361.05</v>
      </c>
      <c r="M27" s="31">
        <v>11.183210000000001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182.1</v>
      </c>
      <c r="D28" s="36">
        <v>183.21666666666667</v>
      </c>
      <c r="E28" s="36">
        <v>179.98333333333335</v>
      </c>
      <c r="F28" s="36">
        <v>177.86666666666667</v>
      </c>
      <c r="G28" s="36">
        <v>174.63333333333335</v>
      </c>
      <c r="H28" s="36">
        <v>185.33333333333334</v>
      </c>
      <c r="I28" s="36">
        <v>188.56666666666663</v>
      </c>
      <c r="J28" s="36">
        <v>190.68333333333334</v>
      </c>
      <c r="K28" s="31">
        <v>186.45</v>
      </c>
      <c r="L28" s="31">
        <v>181.1</v>
      </c>
      <c r="M28" s="31">
        <v>51.642119999999998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225.4</v>
      </c>
      <c r="D29" s="36">
        <v>226.48333333333335</v>
      </c>
      <c r="E29" s="36">
        <v>223.16666666666669</v>
      </c>
      <c r="F29" s="36">
        <v>220.93333333333334</v>
      </c>
      <c r="G29" s="36">
        <v>217.61666666666667</v>
      </c>
      <c r="H29" s="36">
        <v>228.7166666666667</v>
      </c>
      <c r="I29" s="36">
        <v>232.03333333333336</v>
      </c>
      <c r="J29" s="36">
        <v>234.26666666666671</v>
      </c>
      <c r="K29" s="31">
        <v>229.8</v>
      </c>
      <c r="L29" s="31">
        <v>224.25</v>
      </c>
      <c r="M29" s="31">
        <v>38.602780000000003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5144.3</v>
      </c>
      <c r="D30" s="36">
        <v>5168.75</v>
      </c>
      <c r="E30" s="36">
        <v>5112.5</v>
      </c>
      <c r="F30" s="36">
        <v>5080.7</v>
      </c>
      <c r="G30" s="36">
        <v>5024.45</v>
      </c>
      <c r="H30" s="36">
        <v>5200.55</v>
      </c>
      <c r="I30" s="36">
        <v>5256.8</v>
      </c>
      <c r="J30" s="36">
        <v>5288.6</v>
      </c>
      <c r="K30" s="31">
        <v>5225</v>
      </c>
      <c r="L30" s="31">
        <v>5136.95</v>
      </c>
      <c r="M30" s="31">
        <v>1.29528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603.15</v>
      </c>
      <c r="D31" s="36">
        <v>602.08333333333337</v>
      </c>
      <c r="E31" s="36">
        <v>597.56666666666672</v>
      </c>
      <c r="F31" s="36">
        <v>591.98333333333335</v>
      </c>
      <c r="G31" s="36">
        <v>587.4666666666667</v>
      </c>
      <c r="H31" s="36">
        <v>607.66666666666674</v>
      </c>
      <c r="I31" s="36">
        <v>612.18333333333339</v>
      </c>
      <c r="J31" s="36">
        <v>617.76666666666677</v>
      </c>
      <c r="K31" s="31">
        <v>606.6</v>
      </c>
      <c r="L31" s="31">
        <v>596.5</v>
      </c>
      <c r="M31" s="31">
        <v>23.934139999999999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6048.8</v>
      </c>
      <c r="D32" s="36">
        <v>6074.55</v>
      </c>
      <c r="E32" s="36">
        <v>6006.25</v>
      </c>
      <c r="F32" s="36">
        <v>5963.7</v>
      </c>
      <c r="G32" s="36">
        <v>5895.4</v>
      </c>
      <c r="H32" s="36">
        <v>6117.1</v>
      </c>
      <c r="I32" s="36">
        <v>6185.4000000000015</v>
      </c>
      <c r="J32" s="36">
        <v>6227.9500000000007</v>
      </c>
      <c r="K32" s="31">
        <v>6142.85</v>
      </c>
      <c r="L32" s="31">
        <v>6032</v>
      </c>
      <c r="M32" s="31">
        <v>7.3811200000000001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516.70000000000005</v>
      </c>
      <c r="D33" s="36">
        <v>522.91666666666663</v>
      </c>
      <c r="E33" s="36">
        <v>509.33333333333326</v>
      </c>
      <c r="F33" s="36">
        <v>501.96666666666658</v>
      </c>
      <c r="G33" s="36">
        <v>488.38333333333321</v>
      </c>
      <c r="H33" s="36">
        <v>530.2833333333333</v>
      </c>
      <c r="I33" s="36">
        <v>543.86666666666656</v>
      </c>
      <c r="J33" s="36">
        <v>551.23333333333335</v>
      </c>
      <c r="K33" s="31">
        <v>536.5</v>
      </c>
      <c r="L33" s="31">
        <v>515.54999999999995</v>
      </c>
      <c r="M33" s="31">
        <v>23.930230000000002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171.05</v>
      </c>
      <c r="D34" s="36">
        <v>171.29999999999998</v>
      </c>
      <c r="E34" s="36">
        <v>170.34999999999997</v>
      </c>
      <c r="F34" s="36">
        <v>169.64999999999998</v>
      </c>
      <c r="G34" s="36">
        <v>168.69999999999996</v>
      </c>
      <c r="H34" s="36">
        <v>171.99999999999997</v>
      </c>
      <c r="I34" s="36">
        <v>172.94999999999996</v>
      </c>
      <c r="J34" s="36">
        <v>173.64999999999998</v>
      </c>
      <c r="K34" s="31">
        <v>172.25</v>
      </c>
      <c r="L34" s="31">
        <v>170.6</v>
      </c>
      <c r="M34" s="31">
        <v>56.326639999999998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2870.55</v>
      </c>
      <c r="D35" s="36">
        <v>2863.1833333333329</v>
      </c>
      <c r="E35" s="36">
        <v>2832.3666666666659</v>
      </c>
      <c r="F35" s="36">
        <v>2794.1833333333329</v>
      </c>
      <c r="G35" s="36">
        <v>2763.3666666666659</v>
      </c>
      <c r="H35" s="36">
        <v>2901.3666666666659</v>
      </c>
      <c r="I35" s="36">
        <v>2932.1833333333325</v>
      </c>
      <c r="J35" s="36">
        <v>2970.3666666666659</v>
      </c>
      <c r="K35" s="31">
        <v>2894</v>
      </c>
      <c r="L35" s="31">
        <v>2825</v>
      </c>
      <c r="M35" s="31">
        <v>15.64364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2100.25</v>
      </c>
      <c r="D36" s="36">
        <v>2104.7666666666669</v>
      </c>
      <c r="E36" s="36">
        <v>2075.5333333333338</v>
      </c>
      <c r="F36" s="36">
        <v>2050.8166666666671</v>
      </c>
      <c r="G36" s="36">
        <v>2021.5833333333339</v>
      </c>
      <c r="H36" s="36">
        <v>2129.4833333333336</v>
      </c>
      <c r="I36" s="36">
        <v>2158.7166666666662</v>
      </c>
      <c r="J36" s="36">
        <v>2183.4333333333334</v>
      </c>
      <c r="K36" s="31">
        <v>2134</v>
      </c>
      <c r="L36" s="31">
        <v>2080.0500000000002</v>
      </c>
      <c r="M36" s="31">
        <v>4.1581099999999998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1058.8499999999999</v>
      </c>
      <c r="D37" s="36">
        <v>1062.3166666666666</v>
      </c>
      <c r="E37" s="36">
        <v>1050.9833333333331</v>
      </c>
      <c r="F37" s="36">
        <v>1043.1166666666666</v>
      </c>
      <c r="G37" s="36">
        <v>1031.7833333333331</v>
      </c>
      <c r="H37" s="36">
        <v>1070.1833333333332</v>
      </c>
      <c r="I37" s="36">
        <v>1081.5166666666667</v>
      </c>
      <c r="J37" s="36">
        <v>1089.3833333333332</v>
      </c>
      <c r="K37" s="31">
        <v>1073.6500000000001</v>
      </c>
      <c r="L37" s="31">
        <v>1054.45</v>
      </c>
      <c r="M37" s="31">
        <v>11.68234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3925.95</v>
      </c>
      <c r="D38" s="36">
        <v>3915.2666666666664</v>
      </c>
      <c r="E38" s="36">
        <v>3887.8833333333328</v>
      </c>
      <c r="F38" s="36">
        <v>3849.8166666666662</v>
      </c>
      <c r="G38" s="36">
        <v>3822.4333333333325</v>
      </c>
      <c r="H38" s="36">
        <v>3953.333333333333</v>
      </c>
      <c r="I38" s="36">
        <v>3980.7166666666662</v>
      </c>
      <c r="J38" s="36">
        <v>4018.7833333333333</v>
      </c>
      <c r="K38" s="31">
        <v>3942.65</v>
      </c>
      <c r="L38" s="31">
        <v>3877.2</v>
      </c>
      <c r="M38" s="31">
        <v>3.3045900000000001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1111.45</v>
      </c>
      <c r="D39" s="36">
        <v>1115.3000000000002</v>
      </c>
      <c r="E39" s="36">
        <v>1103.7000000000003</v>
      </c>
      <c r="F39" s="36">
        <v>1095.95</v>
      </c>
      <c r="G39" s="36">
        <v>1084.3500000000001</v>
      </c>
      <c r="H39" s="36">
        <v>1123.0500000000004</v>
      </c>
      <c r="I39" s="36">
        <v>1134.6500000000003</v>
      </c>
      <c r="J39" s="36">
        <v>1142.4000000000005</v>
      </c>
      <c r="K39" s="31">
        <v>1126.9000000000001</v>
      </c>
      <c r="L39" s="31">
        <v>1107.55</v>
      </c>
      <c r="M39" s="31">
        <v>69.438789999999997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8879.0499999999993</v>
      </c>
      <c r="D40" s="36">
        <v>8783.9833333333336</v>
      </c>
      <c r="E40" s="36">
        <v>8595.1166666666668</v>
      </c>
      <c r="F40" s="36">
        <v>8311.1833333333325</v>
      </c>
      <c r="G40" s="36">
        <v>8122.3166666666657</v>
      </c>
      <c r="H40" s="36">
        <v>9067.9166666666679</v>
      </c>
      <c r="I40" s="36">
        <v>9256.7833333333365</v>
      </c>
      <c r="J40" s="36">
        <v>9540.716666666669</v>
      </c>
      <c r="K40" s="31">
        <v>8972.85</v>
      </c>
      <c r="L40" s="31">
        <v>8500.0499999999993</v>
      </c>
      <c r="M40" s="31">
        <v>12.43547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6421.05</v>
      </c>
      <c r="D41" s="36">
        <v>6405.0166666666673</v>
      </c>
      <c r="E41" s="36">
        <v>6341.4333333333343</v>
      </c>
      <c r="F41" s="36">
        <v>6261.8166666666666</v>
      </c>
      <c r="G41" s="36">
        <v>6198.2333333333336</v>
      </c>
      <c r="H41" s="36">
        <v>6484.633333333335</v>
      </c>
      <c r="I41" s="36">
        <v>6548.216666666669</v>
      </c>
      <c r="J41" s="36">
        <v>6627.8333333333358</v>
      </c>
      <c r="K41" s="31">
        <v>6468.6</v>
      </c>
      <c r="L41" s="31">
        <v>6325.4</v>
      </c>
      <c r="M41" s="31">
        <v>14.69421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1582.8</v>
      </c>
      <c r="D42" s="36">
        <v>1576.5333333333335</v>
      </c>
      <c r="E42" s="36">
        <v>1563.416666666667</v>
      </c>
      <c r="F42" s="36">
        <v>1544.0333333333335</v>
      </c>
      <c r="G42" s="36">
        <v>1530.916666666667</v>
      </c>
      <c r="H42" s="36">
        <v>1595.916666666667</v>
      </c>
      <c r="I42" s="36">
        <v>1609.0333333333333</v>
      </c>
      <c r="J42" s="36">
        <v>1628.416666666667</v>
      </c>
      <c r="K42" s="31">
        <v>1589.65</v>
      </c>
      <c r="L42" s="31">
        <v>1557.15</v>
      </c>
      <c r="M42" s="31">
        <v>13.808400000000001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8665.15</v>
      </c>
      <c r="D43" s="36">
        <v>8687.6999999999989</v>
      </c>
      <c r="E43" s="36">
        <v>8587.4499999999971</v>
      </c>
      <c r="F43" s="36">
        <v>8509.7499999999982</v>
      </c>
      <c r="G43" s="36">
        <v>8409.4999999999964</v>
      </c>
      <c r="H43" s="36">
        <v>8765.3999999999978</v>
      </c>
      <c r="I43" s="36">
        <v>8865.6500000000015</v>
      </c>
      <c r="J43" s="36">
        <v>8943.3499999999985</v>
      </c>
      <c r="K43" s="31">
        <v>8787.9500000000007</v>
      </c>
      <c r="L43" s="31">
        <v>8610</v>
      </c>
      <c r="M43" s="31">
        <v>0.38773999999999997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2267.15</v>
      </c>
      <c r="D44" s="36">
        <v>2272.0499999999997</v>
      </c>
      <c r="E44" s="36">
        <v>2254.0999999999995</v>
      </c>
      <c r="F44" s="36">
        <v>2241.0499999999997</v>
      </c>
      <c r="G44" s="36">
        <v>2223.0999999999995</v>
      </c>
      <c r="H44" s="36">
        <v>2285.0999999999995</v>
      </c>
      <c r="I44" s="36">
        <v>2303.0499999999993</v>
      </c>
      <c r="J44" s="36">
        <v>2316.0999999999995</v>
      </c>
      <c r="K44" s="31">
        <v>2290</v>
      </c>
      <c r="L44" s="31">
        <v>2259</v>
      </c>
      <c r="M44" s="31">
        <v>1.37523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195.05</v>
      </c>
      <c r="D45" s="36">
        <v>195.65</v>
      </c>
      <c r="E45" s="36">
        <v>193.95000000000002</v>
      </c>
      <c r="F45" s="36">
        <v>192.85000000000002</v>
      </c>
      <c r="G45" s="36">
        <v>191.15000000000003</v>
      </c>
      <c r="H45" s="36">
        <v>196.75</v>
      </c>
      <c r="I45" s="36">
        <v>198.45</v>
      </c>
      <c r="J45" s="36">
        <v>199.54999999999998</v>
      </c>
      <c r="K45" s="31">
        <v>197.35</v>
      </c>
      <c r="L45" s="31">
        <v>194.55</v>
      </c>
      <c r="M45" s="31">
        <v>51.892429999999997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281.75</v>
      </c>
      <c r="D46" s="36">
        <v>281.81666666666666</v>
      </c>
      <c r="E46" s="36">
        <v>279.13333333333333</v>
      </c>
      <c r="F46" s="36">
        <v>276.51666666666665</v>
      </c>
      <c r="G46" s="36">
        <v>273.83333333333331</v>
      </c>
      <c r="H46" s="36">
        <v>284.43333333333334</v>
      </c>
      <c r="I46" s="36">
        <v>287.11666666666662</v>
      </c>
      <c r="J46" s="36">
        <v>289.73333333333335</v>
      </c>
      <c r="K46" s="31">
        <v>284.5</v>
      </c>
      <c r="L46" s="31">
        <v>279.2</v>
      </c>
      <c r="M46" s="31">
        <v>109.94198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145.94999999999999</v>
      </c>
      <c r="D47" s="36">
        <v>146.21666666666667</v>
      </c>
      <c r="E47" s="36">
        <v>144.28333333333333</v>
      </c>
      <c r="F47" s="36">
        <v>142.61666666666667</v>
      </c>
      <c r="G47" s="36">
        <v>140.68333333333334</v>
      </c>
      <c r="H47" s="36">
        <v>147.88333333333333</v>
      </c>
      <c r="I47" s="36">
        <v>149.81666666666666</v>
      </c>
      <c r="J47" s="36">
        <v>151.48333333333332</v>
      </c>
      <c r="K47" s="31">
        <v>148.15</v>
      </c>
      <c r="L47" s="31">
        <v>144.55000000000001</v>
      </c>
      <c r="M47" s="31">
        <v>174.49960999999999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1450.45</v>
      </c>
      <c r="D48" s="36">
        <v>1445.6166666666668</v>
      </c>
      <c r="E48" s="36">
        <v>1436.6833333333336</v>
      </c>
      <c r="F48" s="36">
        <v>1422.9166666666667</v>
      </c>
      <c r="G48" s="36">
        <v>1413.9833333333336</v>
      </c>
      <c r="H48" s="36">
        <v>1459.3833333333337</v>
      </c>
      <c r="I48" s="36">
        <v>1468.3166666666671</v>
      </c>
      <c r="J48" s="36">
        <v>1482.0833333333337</v>
      </c>
      <c r="K48" s="31">
        <v>1454.55</v>
      </c>
      <c r="L48" s="31">
        <v>1431.85</v>
      </c>
      <c r="M48" s="31">
        <v>2.40421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573.4</v>
      </c>
      <c r="D49" s="36">
        <v>575.66666666666663</v>
      </c>
      <c r="E49" s="36">
        <v>567.7833333333333</v>
      </c>
      <c r="F49" s="36">
        <v>562.16666666666663</v>
      </c>
      <c r="G49" s="36">
        <v>554.2833333333333</v>
      </c>
      <c r="H49" s="36">
        <v>581.2833333333333</v>
      </c>
      <c r="I49" s="36">
        <v>589.16666666666674</v>
      </c>
      <c r="J49" s="36">
        <v>594.7833333333333</v>
      </c>
      <c r="K49" s="31">
        <v>583.54999999999995</v>
      </c>
      <c r="L49" s="31">
        <v>570.04999999999995</v>
      </c>
      <c r="M49" s="31">
        <v>9.2855600000000003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1799.25</v>
      </c>
      <c r="D50" s="36">
        <v>1799.0166666666667</v>
      </c>
      <c r="E50" s="36">
        <v>1786.0333333333333</v>
      </c>
      <c r="F50" s="36">
        <v>1772.8166666666666</v>
      </c>
      <c r="G50" s="36">
        <v>1759.8333333333333</v>
      </c>
      <c r="H50" s="36">
        <v>1812.2333333333333</v>
      </c>
      <c r="I50" s="36">
        <v>1825.2166666666665</v>
      </c>
      <c r="J50" s="36">
        <v>1838.4333333333334</v>
      </c>
      <c r="K50" s="31">
        <v>1812</v>
      </c>
      <c r="L50" s="31">
        <v>1785.8</v>
      </c>
      <c r="M50" s="31">
        <v>4.9491899999999998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215.2</v>
      </c>
      <c r="D51" s="36">
        <v>214.38333333333333</v>
      </c>
      <c r="E51" s="36">
        <v>211.96666666666664</v>
      </c>
      <c r="F51" s="36">
        <v>208.73333333333332</v>
      </c>
      <c r="G51" s="36">
        <v>206.31666666666663</v>
      </c>
      <c r="H51" s="36">
        <v>217.61666666666665</v>
      </c>
      <c r="I51" s="36">
        <v>220.03333333333333</v>
      </c>
      <c r="J51" s="36">
        <v>223.26666666666665</v>
      </c>
      <c r="K51" s="31">
        <v>216.8</v>
      </c>
      <c r="L51" s="31">
        <v>211.15</v>
      </c>
      <c r="M51" s="31">
        <v>414.84037999999998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1178.8499999999999</v>
      </c>
      <c r="D52" s="36">
        <v>1180.9333333333332</v>
      </c>
      <c r="E52" s="36">
        <v>1168.2666666666664</v>
      </c>
      <c r="F52" s="36">
        <v>1157.6833333333332</v>
      </c>
      <c r="G52" s="36">
        <v>1145.0166666666664</v>
      </c>
      <c r="H52" s="36">
        <v>1191.5166666666664</v>
      </c>
      <c r="I52" s="36">
        <v>1204.1833333333329</v>
      </c>
      <c r="J52" s="36">
        <v>1214.7666666666664</v>
      </c>
      <c r="K52" s="31">
        <v>1193.5999999999999</v>
      </c>
      <c r="L52" s="31">
        <v>1170.3499999999999</v>
      </c>
      <c r="M52" s="31">
        <v>5.5707000000000004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257.5</v>
      </c>
      <c r="D53" s="36">
        <v>257.7833333333333</v>
      </c>
      <c r="E53" s="36">
        <v>254.51666666666659</v>
      </c>
      <c r="F53" s="36">
        <v>251.5333333333333</v>
      </c>
      <c r="G53" s="36">
        <v>248.26666666666659</v>
      </c>
      <c r="H53" s="36">
        <v>260.76666666666659</v>
      </c>
      <c r="I53" s="36">
        <v>264.03333333333325</v>
      </c>
      <c r="J53" s="36">
        <v>267.01666666666659</v>
      </c>
      <c r="K53" s="31">
        <v>261.05</v>
      </c>
      <c r="L53" s="31">
        <v>254.8</v>
      </c>
      <c r="M53" s="31">
        <v>261.24937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624.70000000000005</v>
      </c>
      <c r="D54" s="36">
        <v>629.2833333333333</v>
      </c>
      <c r="E54" s="36">
        <v>617.41666666666663</v>
      </c>
      <c r="F54" s="36">
        <v>610.13333333333333</v>
      </c>
      <c r="G54" s="36">
        <v>598.26666666666665</v>
      </c>
      <c r="H54" s="36">
        <v>636.56666666666661</v>
      </c>
      <c r="I54" s="36">
        <v>648.43333333333339</v>
      </c>
      <c r="J54" s="36">
        <v>655.71666666666658</v>
      </c>
      <c r="K54" s="31">
        <v>641.15</v>
      </c>
      <c r="L54" s="31">
        <v>622</v>
      </c>
      <c r="M54" s="31">
        <v>59.842869999999998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1199.7</v>
      </c>
      <c r="D55" s="36">
        <v>1200.9166666666667</v>
      </c>
      <c r="E55" s="36">
        <v>1188.2333333333336</v>
      </c>
      <c r="F55" s="36">
        <v>1176.7666666666669</v>
      </c>
      <c r="G55" s="36">
        <v>1164.0833333333337</v>
      </c>
      <c r="H55" s="36">
        <v>1212.3833333333334</v>
      </c>
      <c r="I55" s="36">
        <v>1225.0666666666664</v>
      </c>
      <c r="J55" s="36">
        <v>1236.5333333333333</v>
      </c>
      <c r="K55" s="31">
        <v>1213.5999999999999</v>
      </c>
      <c r="L55" s="31">
        <v>1189.45</v>
      </c>
      <c r="M55" s="31">
        <v>89.039810000000003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281.89999999999998</v>
      </c>
      <c r="D56" s="36">
        <v>281.0333333333333</v>
      </c>
      <c r="E56" s="36">
        <v>276.86666666666662</v>
      </c>
      <c r="F56" s="36">
        <v>271.83333333333331</v>
      </c>
      <c r="G56" s="36">
        <v>267.66666666666663</v>
      </c>
      <c r="H56" s="36">
        <v>286.06666666666661</v>
      </c>
      <c r="I56" s="36">
        <v>290.23333333333335</v>
      </c>
      <c r="J56" s="36">
        <v>295.26666666666659</v>
      </c>
      <c r="K56" s="31">
        <v>285.2</v>
      </c>
      <c r="L56" s="31">
        <v>276</v>
      </c>
      <c r="M56" s="31">
        <v>90.414249999999996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29501</v>
      </c>
      <c r="D57" s="36">
        <v>29806.350000000002</v>
      </c>
      <c r="E57" s="36">
        <v>29144.650000000005</v>
      </c>
      <c r="F57" s="36">
        <v>28788.300000000003</v>
      </c>
      <c r="G57" s="36">
        <v>28126.600000000006</v>
      </c>
      <c r="H57" s="36">
        <v>30162.700000000004</v>
      </c>
      <c r="I57" s="36">
        <v>30824.400000000001</v>
      </c>
      <c r="J57" s="36">
        <v>31180.750000000004</v>
      </c>
      <c r="K57" s="31">
        <v>30468.05</v>
      </c>
      <c r="L57" s="31">
        <v>29450</v>
      </c>
      <c r="M57" s="31">
        <v>0.50512999999999997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4889.1499999999996</v>
      </c>
      <c r="D58" s="36">
        <v>4875.416666666667</v>
      </c>
      <c r="E58" s="36">
        <v>4848.8333333333339</v>
      </c>
      <c r="F58" s="36">
        <v>4808.5166666666673</v>
      </c>
      <c r="G58" s="36">
        <v>4781.9333333333343</v>
      </c>
      <c r="H58" s="36">
        <v>4915.7333333333336</v>
      </c>
      <c r="I58" s="36">
        <v>4942.3166666666675</v>
      </c>
      <c r="J58" s="36">
        <v>4982.6333333333332</v>
      </c>
      <c r="K58" s="31">
        <v>4902</v>
      </c>
      <c r="L58" s="31">
        <v>4835.1000000000004</v>
      </c>
      <c r="M58" s="31">
        <v>2.1674699999999998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457.65</v>
      </c>
      <c r="D59" s="36">
        <v>461.2166666666667</v>
      </c>
      <c r="E59" s="36">
        <v>451.43333333333339</v>
      </c>
      <c r="F59" s="36">
        <v>445.2166666666667</v>
      </c>
      <c r="G59" s="36">
        <v>435.43333333333339</v>
      </c>
      <c r="H59" s="36">
        <v>467.43333333333339</v>
      </c>
      <c r="I59" s="36">
        <v>477.2166666666667</v>
      </c>
      <c r="J59" s="36">
        <v>483.43333333333339</v>
      </c>
      <c r="K59" s="31">
        <v>471</v>
      </c>
      <c r="L59" s="31">
        <v>455</v>
      </c>
      <c r="M59" s="31">
        <v>25.615100000000002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597.95000000000005</v>
      </c>
      <c r="D60" s="36">
        <v>599.15</v>
      </c>
      <c r="E60" s="36">
        <v>592.79999999999995</v>
      </c>
      <c r="F60" s="36">
        <v>587.65</v>
      </c>
      <c r="G60" s="36">
        <v>581.29999999999995</v>
      </c>
      <c r="H60" s="36">
        <v>604.29999999999995</v>
      </c>
      <c r="I60" s="36">
        <v>610.65000000000009</v>
      </c>
      <c r="J60" s="36">
        <v>615.79999999999995</v>
      </c>
      <c r="K60" s="31">
        <v>605.5</v>
      </c>
      <c r="L60" s="31">
        <v>594</v>
      </c>
      <c r="M60" s="31">
        <v>59.321109999999997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1083.25</v>
      </c>
      <c r="D61" s="36">
        <v>1069.8333333333333</v>
      </c>
      <c r="E61" s="36">
        <v>1049.9666666666665</v>
      </c>
      <c r="F61" s="36">
        <v>1016.6833333333332</v>
      </c>
      <c r="G61" s="36">
        <v>996.81666666666638</v>
      </c>
      <c r="H61" s="36">
        <v>1103.1166666666666</v>
      </c>
      <c r="I61" s="36">
        <v>1122.9833333333333</v>
      </c>
      <c r="J61" s="36">
        <v>1156.2666666666667</v>
      </c>
      <c r="K61" s="31">
        <v>1089.7</v>
      </c>
      <c r="L61" s="31">
        <v>1036.55</v>
      </c>
      <c r="M61" s="31">
        <v>47.046790000000001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1483.15</v>
      </c>
      <c r="D62" s="36">
        <v>1483.0333333333335</v>
      </c>
      <c r="E62" s="36">
        <v>1475.616666666667</v>
      </c>
      <c r="F62" s="36">
        <v>1468.0833333333335</v>
      </c>
      <c r="G62" s="36">
        <v>1460.666666666667</v>
      </c>
      <c r="H62" s="36">
        <v>1490.5666666666671</v>
      </c>
      <c r="I62" s="36">
        <v>1497.9833333333336</v>
      </c>
      <c r="J62" s="36">
        <v>1505.5166666666671</v>
      </c>
      <c r="K62" s="31">
        <v>1490.45</v>
      </c>
      <c r="L62" s="31">
        <v>1475.5</v>
      </c>
      <c r="M62" s="31">
        <v>15.69074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458.6</v>
      </c>
      <c r="D63" s="36">
        <v>460.01666666666665</v>
      </c>
      <c r="E63" s="36">
        <v>454.63333333333333</v>
      </c>
      <c r="F63" s="36">
        <v>450.66666666666669</v>
      </c>
      <c r="G63" s="36">
        <v>445.28333333333336</v>
      </c>
      <c r="H63" s="36">
        <v>463.98333333333329</v>
      </c>
      <c r="I63" s="36">
        <v>469.36666666666662</v>
      </c>
      <c r="J63" s="36">
        <v>473.33333333333326</v>
      </c>
      <c r="K63" s="31">
        <v>465.4</v>
      </c>
      <c r="L63" s="31">
        <v>456.05</v>
      </c>
      <c r="M63" s="31">
        <v>96.808019999999999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6253.7</v>
      </c>
      <c r="D64" s="36">
        <v>6289.583333333333</v>
      </c>
      <c r="E64" s="36">
        <v>6200.7166666666662</v>
      </c>
      <c r="F64" s="36">
        <v>6147.7333333333336</v>
      </c>
      <c r="G64" s="36">
        <v>6058.8666666666668</v>
      </c>
      <c r="H64" s="36">
        <v>6342.5666666666657</v>
      </c>
      <c r="I64" s="36">
        <v>6431.4333333333325</v>
      </c>
      <c r="J64" s="36">
        <v>6484.4166666666652</v>
      </c>
      <c r="K64" s="31">
        <v>6378.45</v>
      </c>
      <c r="L64" s="31">
        <v>6236.6</v>
      </c>
      <c r="M64" s="31">
        <v>2.33446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2578.6999999999998</v>
      </c>
      <c r="D65" s="36">
        <v>2567.6333333333332</v>
      </c>
      <c r="E65" s="36">
        <v>2536.2666666666664</v>
      </c>
      <c r="F65" s="36">
        <v>2493.833333333333</v>
      </c>
      <c r="G65" s="36">
        <v>2462.4666666666662</v>
      </c>
      <c r="H65" s="36">
        <v>2610.0666666666666</v>
      </c>
      <c r="I65" s="36">
        <v>2641.4333333333334</v>
      </c>
      <c r="J65" s="36">
        <v>2683.8666666666668</v>
      </c>
      <c r="K65" s="31">
        <v>2599</v>
      </c>
      <c r="L65" s="31">
        <v>2525.1999999999998</v>
      </c>
      <c r="M65" s="31">
        <v>2.3564799999999999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964.7</v>
      </c>
      <c r="D66" s="36">
        <v>966.48333333333323</v>
      </c>
      <c r="E66" s="36">
        <v>957.26666666666642</v>
      </c>
      <c r="F66" s="36">
        <v>949.83333333333314</v>
      </c>
      <c r="G66" s="36">
        <v>940.61666666666633</v>
      </c>
      <c r="H66" s="36">
        <v>973.91666666666652</v>
      </c>
      <c r="I66" s="36">
        <v>983.13333333333344</v>
      </c>
      <c r="J66" s="36">
        <v>990.56666666666661</v>
      </c>
      <c r="K66" s="31">
        <v>975.7</v>
      </c>
      <c r="L66" s="31">
        <v>959.05</v>
      </c>
      <c r="M66" s="31">
        <v>7.6323999999999996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1114.55</v>
      </c>
      <c r="D67" s="36">
        <v>1113.1166666666668</v>
      </c>
      <c r="E67" s="36">
        <v>1103.2333333333336</v>
      </c>
      <c r="F67" s="36">
        <v>1091.9166666666667</v>
      </c>
      <c r="G67" s="36">
        <v>1082.0333333333335</v>
      </c>
      <c r="H67" s="36">
        <v>1124.4333333333336</v>
      </c>
      <c r="I67" s="36">
        <v>1134.3166666666668</v>
      </c>
      <c r="J67" s="36">
        <v>1145.6333333333337</v>
      </c>
      <c r="K67" s="31">
        <v>1123</v>
      </c>
      <c r="L67" s="31">
        <v>1101.8</v>
      </c>
      <c r="M67" s="31">
        <v>5.5862299999999996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290.64999999999998</v>
      </c>
      <c r="D68" s="36">
        <v>292.43333333333334</v>
      </c>
      <c r="E68" s="36">
        <v>288.16666666666669</v>
      </c>
      <c r="F68" s="36">
        <v>285.68333333333334</v>
      </c>
      <c r="G68" s="36">
        <v>281.41666666666669</v>
      </c>
      <c r="H68" s="36">
        <v>294.91666666666669</v>
      </c>
      <c r="I68" s="36">
        <v>299.18333333333334</v>
      </c>
      <c r="J68" s="36">
        <v>301.66666666666669</v>
      </c>
      <c r="K68" s="31">
        <v>296.7</v>
      </c>
      <c r="L68" s="31">
        <v>289.95</v>
      </c>
      <c r="M68" s="31">
        <v>19.388549999999999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2787</v>
      </c>
      <c r="D69" s="36">
        <v>2796.3833333333332</v>
      </c>
      <c r="E69" s="36">
        <v>2765.7666666666664</v>
      </c>
      <c r="F69" s="36">
        <v>2744.5333333333333</v>
      </c>
      <c r="G69" s="36">
        <v>2713.9166666666665</v>
      </c>
      <c r="H69" s="36">
        <v>2817.6166666666663</v>
      </c>
      <c r="I69" s="36">
        <v>2848.2333333333331</v>
      </c>
      <c r="J69" s="36">
        <v>2869.4666666666662</v>
      </c>
      <c r="K69" s="31">
        <v>2827</v>
      </c>
      <c r="L69" s="31">
        <v>2775.15</v>
      </c>
      <c r="M69" s="31">
        <v>4.7947800000000003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920.3</v>
      </c>
      <c r="D70" s="36">
        <v>922.15</v>
      </c>
      <c r="E70" s="36">
        <v>915.3</v>
      </c>
      <c r="F70" s="36">
        <v>910.3</v>
      </c>
      <c r="G70" s="36">
        <v>903.44999999999993</v>
      </c>
      <c r="H70" s="36">
        <v>927.15</v>
      </c>
      <c r="I70" s="36">
        <v>934.00000000000011</v>
      </c>
      <c r="J70" s="36">
        <v>939</v>
      </c>
      <c r="K70" s="31">
        <v>929</v>
      </c>
      <c r="L70" s="31">
        <v>917.15</v>
      </c>
      <c r="M70" s="31">
        <v>21.082039999999999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535.25</v>
      </c>
      <c r="D71" s="36">
        <v>534.5</v>
      </c>
      <c r="E71" s="36">
        <v>531.25</v>
      </c>
      <c r="F71" s="36">
        <v>527.25</v>
      </c>
      <c r="G71" s="36">
        <v>524</v>
      </c>
      <c r="H71" s="36">
        <v>538.5</v>
      </c>
      <c r="I71" s="36">
        <v>541.75</v>
      </c>
      <c r="J71" s="36">
        <v>545.75</v>
      </c>
      <c r="K71" s="31">
        <v>537.75</v>
      </c>
      <c r="L71" s="31">
        <v>530.5</v>
      </c>
      <c r="M71" s="31">
        <v>8.9498099999999994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1961.2</v>
      </c>
      <c r="D72" s="36">
        <v>1955.4166666666667</v>
      </c>
      <c r="E72" s="36">
        <v>1936.8833333333334</v>
      </c>
      <c r="F72" s="36">
        <v>1912.5666666666666</v>
      </c>
      <c r="G72" s="36">
        <v>1894.0333333333333</v>
      </c>
      <c r="H72" s="36">
        <v>1979.7333333333336</v>
      </c>
      <c r="I72" s="36">
        <v>1998.2666666666669</v>
      </c>
      <c r="J72" s="36">
        <v>2022.5833333333337</v>
      </c>
      <c r="K72" s="31">
        <v>1973.95</v>
      </c>
      <c r="L72" s="31">
        <v>1931.1</v>
      </c>
      <c r="M72" s="31">
        <v>2.4207299999999998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2206.0500000000002</v>
      </c>
      <c r="D73" s="36">
        <v>2217.6833333333334</v>
      </c>
      <c r="E73" s="36">
        <v>2185.3666666666668</v>
      </c>
      <c r="F73" s="36">
        <v>2164.6833333333334</v>
      </c>
      <c r="G73" s="36">
        <v>2132.3666666666668</v>
      </c>
      <c r="H73" s="36">
        <v>2238.3666666666668</v>
      </c>
      <c r="I73" s="36">
        <v>2270.6833333333334</v>
      </c>
      <c r="J73" s="36">
        <v>2291.3666666666668</v>
      </c>
      <c r="K73" s="31">
        <v>2250</v>
      </c>
      <c r="L73" s="31">
        <v>2197</v>
      </c>
      <c r="M73" s="31">
        <v>2.4411800000000001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459.05</v>
      </c>
      <c r="D74" s="36">
        <v>458.88333333333338</v>
      </c>
      <c r="E74" s="36">
        <v>454.21666666666675</v>
      </c>
      <c r="F74" s="36">
        <v>449.38333333333338</v>
      </c>
      <c r="G74" s="36">
        <v>444.71666666666675</v>
      </c>
      <c r="H74" s="36">
        <v>463.71666666666675</v>
      </c>
      <c r="I74" s="36">
        <v>468.38333333333338</v>
      </c>
      <c r="J74" s="36">
        <v>473.21666666666675</v>
      </c>
      <c r="K74" s="31">
        <v>463.55</v>
      </c>
      <c r="L74" s="31">
        <v>454.05</v>
      </c>
      <c r="M74" s="31">
        <v>13.79359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155.75</v>
      </c>
      <c r="D75" s="36">
        <v>155.6</v>
      </c>
      <c r="E75" s="36">
        <v>153.85</v>
      </c>
      <c r="F75" s="36">
        <v>151.94999999999999</v>
      </c>
      <c r="G75" s="36">
        <v>150.19999999999999</v>
      </c>
      <c r="H75" s="36">
        <v>157.5</v>
      </c>
      <c r="I75" s="36">
        <v>159.25</v>
      </c>
      <c r="J75" s="36">
        <v>161.15</v>
      </c>
      <c r="K75" s="31">
        <v>157.35</v>
      </c>
      <c r="L75" s="31">
        <v>153.69999999999999</v>
      </c>
      <c r="M75" s="31">
        <v>41.0794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3601.6</v>
      </c>
      <c r="D76" s="36">
        <v>3586.0333333333333</v>
      </c>
      <c r="E76" s="36">
        <v>3552.0666666666666</v>
      </c>
      <c r="F76" s="36">
        <v>3502.5333333333333</v>
      </c>
      <c r="G76" s="36">
        <v>3468.5666666666666</v>
      </c>
      <c r="H76" s="36">
        <v>3635.5666666666666</v>
      </c>
      <c r="I76" s="36">
        <v>3669.5333333333328</v>
      </c>
      <c r="J76" s="36">
        <v>3719.0666666666666</v>
      </c>
      <c r="K76" s="31">
        <v>3620</v>
      </c>
      <c r="L76" s="31">
        <v>3536.5</v>
      </c>
      <c r="M76" s="31">
        <v>6.24261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7142.95</v>
      </c>
      <c r="D77" s="36">
        <v>7163.3500000000013</v>
      </c>
      <c r="E77" s="36">
        <v>7090.7000000000025</v>
      </c>
      <c r="F77" s="36">
        <v>7038.4500000000016</v>
      </c>
      <c r="G77" s="36">
        <v>6965.8000000000029</v>
      </c>
      <c r="H77" s="36">
        <v>7215.6000000000022</v>
      </c>
      <c r="I77" s="36">
        <v>7288.2500000000018</v>
      </c>
      <c r="J77" s="36">
        <v>7340.5000000000018</v>
      </c>
      <c r="K77" s="31">
        <v>7236</v>
      </c>
      <c r="L77" s="31">
        <v>7111.1</v>
      </c>
      <c r="M77" s="31">
        <v>2.7411500000000002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2179.0500000000002</v>
      </c>
      <c r="D78" s="36">
        <v>2190.7833333333333</v>
      </c>
      <c r="E78" s="36">
        <v>2163.2666666666664</v>
      </c>
      <c r="F78" s="36">
        <v>2147.4833333333331</v>
      </c>
      <c r="G78" s="36">
        <v>2119.9666666666662</v>
      </c>
      <c r="H78" s="36">
        <v>2206.5666666666666</v>
      </c>
      <c r="I78" s="36">
        <v>2234.0833333333339</v>
      </c>
      <c r="J78" s="36">
        <v>2249.8666666666668</v>
      </c>
      <c r="K78" s="31">
        <v>2218.3000000000002</v>
      </c>
      <c r="L78" s="31">
        <v>2175</v>
      </c>
      <c r="M78" s="31">
        <v>1.4528099999999999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6324.15</v>
      </c>
      <c r="D79" s="36">
        <v>6333.1166666666659</v>
      </c>
      <c r="E79" s="36">
        <v>6296.5333333333319</v>
      </c>
      <c r="F79" s="36">
        <v>6268.9166666666661</v>
      </c>
      <c r="G79" s="36">
        <v>6232.3333333333321</v>
      </c>
      <c r="H79" s="36">
        <v>6360.7333333333318</v>
      </c>
      <c r="I79" s="36">
        <v>6397.3166666666657</v>
      </c>
      <c r="J79" s="36">
        <v>6424.9333333333316</v>
      </c>
      <c r="K79" s="31">
        <v>6369.7</v>
      </c>
      <c r="L79" s="31">
        <v>6305.5</v>
      </c>
      <c r="M79" s="31">
        <v>2.3492000000000002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3785.25</v>
      </c>
      <c r="D80" s="36">
        <v>3784.7666666666664</v>
      </c>
      <c r="E80" s="36">
        <v>3759.5333333333328</v>
      </c>
      <c r="F80" s="36">
        <v>3733.8166666666666</v>
      </c>
      <c r="G80" s="36">
        <v>3708.583333333333</v>
      </c>
      <c r="H80" s="36">
        <v>3810.4833333333327</v>
      </c>
      <c r="I80" s="36">
        <v>3835.7166666666662</v>
      </c>
      <c r="J80" s="36">
        <v>3861.4333333333325</v>
      </c>
      <c r="K80" s="31">
        <v>3810</v>
      </c>
      <c r="L80" s="31">
        <v>3759.05</v>
      </c>
      <c r="M80" s="31">
        <v>7.34239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2849.9</v>
      </c>
      <c r="D81" s="36">
        <v>2850.0166666666664</v>
      </c>
      <c r="E81" s="36">
        <v>2812.8833333333328</v>
      </c>
      <c r="F81" s="36">
        <v>2775.8666666666663</v>
      </c>
      <c r="G81" s="36">
        <v>2738.7333333333327</v>
      </c>
      <c r="H81" s="36">
        <v>2887.0333333333328</v>
      </c>
      <c r="I81" s="36">
        <v>2924.1666666666661</v>
      </c>
      <c r="J81" s="36">
        <v>2961.1833333333329</v>
      </c>
      <c r="K81" s="31">
        <v>2887.15</v>
      </c>
      <c r="L81" s="31">
        <v>2813</v>
      </c>
      <c r="M81" s="31">
        <v>3.4024800000000002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156.6</v>
      </c>
      <c r="D82" s="36">
        <v>156.56666666666666</v>
      </c>
      <c r="E82" s="36">
        <v>154.33333333333331</v>
      </c>
      <c r="F82" s="36">
        <v>152.06666666666666</v>
      </c>
      <c r="G82" s="36">
        <v>149.83333333333331</v>
      </c>
      <c r="H82" s="36">
        <v>158.83333333333331</v>
      </c>
      <c r="I82" s="36">
        <v>161.06666666666666</v>
      </c>
      <c r="J82" s="36">
        <v>163.33333333333331</v>
      </c>
      <c r="K82" s="31">
        <v>158.80000000000001</v>
      </c>
      <c r="L82" s="31">
        <v>154.30000000000001</v>
      </c>
      <c r="M82" s="31">
        <v>26.366399999999999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156.35</v>
      </c>
      <c r="D83" s="36">
        <v>156.66666666666666</v>
      </c>
      <c r="E83" s="36">
        <v>155.33333333333331</v>
      </c>
      <c r="F83" s="36">
        <v>154.31666666666666</v>
      </c>
      <c r="G83" s="36">
        <v>152.98333333333332</v>
      </c>
      <c r="H83" s="36">
        <v>157.68333333333331</v>
      </c>
      <c r="I83" s="36">
        <v>159.01666666666662</v>
      </c>
      <c r="J83" s="36">
        <v>160.0333333333333</v>
      </c>
      <c r="K83" s="31">
        <v>158</v>
      </c>
      <c r="L83" s="31">
        <v>155.65</v>
      </c>
      <c r="M83" s="31">
        <v>70.389420000000001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711.1</v>
      </c>
      <c r="D84" s="36">
        <v>710.93333333333339</v>
      </c>
      <c r="E84" s="36">
        <v>692.96666666666681</v>
      </c>
      <c r="F84" s="36">
        <v>674.83333333333337</v>
      </c>
      <c r="G84" s="36">
        <v>656.86666666666679</v>
      </c>
      <c r="H84" s="36">
        <v>729.06666666666683</v>
      </c>
      <c r="I84" s="36">
        <v>747.03333333333353</v>
      </c>
      <c r="J84" s="36">
        <v>765.16666666666686</v>
      </c>
      <c r="K84" s="31">
        <v>728.9</v>
      </c>
      <c r="L84" s="31">
        <v>692.8</v>
      </c>
      <c r="M84" s="31">
        <v>6.7228399999999997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397.35</v>
      </c>
      <c r="D85" s="36">
        <v>393.65000000000003</v>
      </c>
      <c r="E85" s="36">
        <v>384.50000000000006</v>
      </c>
      <c r="F85" s="36">
        <v>371.65000000000003</v>
      </c>
      <c r="G85" s="36">
        <v>362.50000000000006</v>
      </c>
      <c r="H85" s="36">
        <v>406.50000000000006</v>
      </c>
      <c r="I85" s="36">
        <v>415.65000000000003</v>
      </c>
      <c r="J85" s="36">
        <v>428.50000000000006</v>
      </c>
      <c r="K85" s="31">
        <v>402.8</v>
      </c>
      <c r="L85" s="31">
        <v>380.8</v>
      </c>
      <c r="M85" s="31">
        <v>44.291429999999998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188.55</v>
      </c>
      <c r="D86" s="36">
        <v>189.53333333333333</v>
      </c>
      <c r="E86" s="36">
        <v>186.61666666666667</v>
      </c>
      <c r="F86" s="36">
        <v>184.68333333333334</v>
      </c>
      <c r="G86" s="36">
        <v>181.76666666666668</v>
      </c>
      <c r="H86" s="36">
        <v>191.46666666666667</v>
      </c>
      <c r="I86" s="36">
        <v>194.38333333333335</v>
      </c>
      <c r="J86" s="36">
        <v>196.31666666666666</v>
      </c>
      <c r="K86" s="31">
        <v>192.45</v>
      </c>
      <c r="L86" s="31">
        <v>187.6</v>
      </c>
      <c r="M86" s="31">
        <v>77.181110000000004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1765.2</v>
      </c>
      <c r="D87" s="36">
        <v>1757</v>
      </c>
      <c r="E87" s="36">
        <v>1734.45</v>
      </c>
      <c r="F87" s="36">
        <v>1703.7</v>
      </c>
      <c r="G87" s="36">
        <v>1681.15</v>
      </c>
      <c r="H87" s="36">
        <v>1787.75</v>
      </c>
      <c r="I87" s="36">
        <v>1810.3000000000002</v>
      </c>
      <c r="J87" s="36">
        <v>1841.05</v>
      </c>
      <c r="K87" s="31">
        <v>1779.55</v>
      </c>
      <c r="L87" s="31">
        <v>1726.25</v>
      </c>
      <c r="M87" s="31">
        <v>2.2452200000000002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1234.25</v>
      </c>
      <c r="D88" s="36">
        <v>1234.8</v>
      </c>
      <c r="E88" s="36">
        <v>1227.5999999999999</v>
      </c>
      <c r="F88" s="36">
        <v>1220.95</v>
      </c>
      <c r="G88" s="36">
        <v>1213.75</v>
      </c>
      <c r="H88" s="36">
        <v>1241.4499999999998</v>
      </c>
      <c r="I88" s="36">
        <v>1248.6500000000001</v>
      </c>
      <c r="J88" s="36">
        <v>1255.2999999999997</v>
      </c>
      <c r="K88" s="31">
        <v>1242</v>
      </c>
      <c r="L88" s="31">
        <v>1228.1500000000001</v>
      </c>
      <c r="M88" s="31">
        <v>5.7617599999999998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2465.4499999999998</v>
      </c>
      <c r="D89" s="36">
        <v>2462.4666666666667</v>
      </c>
      <c r="E89" s="36">
        <v>2442.9833333333336</v>
      </c>
      <c r="F89" s="36">
        <v>2420.5166666666669</v>
      </c>
      <c r="G89" s="36">
        <v>2401.0333333333338</v>
      </c>
      <c r="H89" s="36">
        <v>2484.9333333333334</v>
      </c>
      <c r="I89" s="36">
        <v>2504.4166666666661</v>
      </c>
      <c r="J89" s="36">
        <v>2526.8833333333332</v>
      </c>
      <c r="K89" s="31">
        <v>2481.9499999999998</v>
      </c>
      <c r="L89" s="31">
        <v>2440</v>
      </c>
      <c r="M89" s="31">
        <v>4.2062200000000001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2228.1</v>
      </c>
      <c r="D90" s="36">
        <v>2228.8166666666666</v>
      </c>
      <c r="E90" s="36">
        <v>2207.2833333333333</v>
      </c>
      <c r="F90" s="36">
        <v>2186.4666666666667</v>
      </c>
      <c r="G90" s="36">
        <v>2164.9333333333334</v>
      </c>
      <c r="H90" s="36">
        <v>2249.6333333333332</v>
      </c>
      <c r="I90" s="36">
        <v>2271.1666666666661</v>
      </c>
      <c r="J90" s="36">
        <v>2291.9833333333331</v>
      </c>
      <c r="K90" s="31">
        <v>2250.35</v>
      </c>
      <c r="L90" s="31">
        <v>2208</v>
      </c>
      <c r="M90" s="31">
        <v>5.1977900000000004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3537</v>
      </c>
      <c r="D91" s="36">
        <v>3554.25</v>
      </c>
      <c r="E91" s="36">
        <v>3501.6</v>
      </c>
      <c r="F91" s="36">
        <v>3466.2</v>
      </c>
      <c r="G91" s="36">
        <v>3413.5499999999997</v>
      </c>
      <c r="H91" s="36">
        <v>3589.65</v>
      </c>
      <c r="I91" s="36">
        <v>3642.2999999999997</v>
      </c>
      <c r="J91" s="36">
        <v>3677.7000000000003</v>
      </c>
      <c r="K91" s="31">
        <v>3606.9</v>
      </c>
      <c r="L91" s="31">
        <v>3518.85</v>
      </c>
      <c r="M91" s="31">
        <v>0.30375999999999997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570.75</v>
      </c>
      <c r="D92" s="36">
        <v>568.11666666666667</v>
      </c>
      <c r="E92" s="36">
        <v>562.33333333333337</v>
      </c>
      <c r="F92" s="36">
        <v>553.91666666666674</v>
      </c>
      <c r="G92" s="36">
        <v>548.13333333333344</v>
      </c>
      <c r="H92" s="36">
        <v>576.5333333333333</v>
      </c>
      <c r="I92" s="36">
        <v>582.31666666666661</v>
      </c>
      <c r="J92" s="36">
        <v>590.73333333333323</v>
      </c>
      <c r="K92" s="31">
        <v>573.9</v>
      </c>
      <c r="L92" s="31">
        <v>559.70000000000005</v>
      </c>
      <c r="M92" s="31">
        <v>5.4838800000000001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1637.65</v>
      </c>
      <c r="D93" s="36">
        <v>1640.7666666666664</v>
      </c>
      <c r="E93" s="36">
        <v>1626.9833333333329</v>
      </c>
      <c r="F93" s="36">
        <v>1616.3166666666664</v>
      </c>
      <c r="G93" s="36">
        <v>1602.5333333333328</v>
      </c>
      <c r="H93" s="36">
        <v>1651.4333333333329</v>
      </c>
      <c r="I93" s="36">
        <v>1665.2166666666667</v>
      </c>
      <c r="J93" s="36">
        <v>1675.883333333333</v>
      </c>
      <c r="K93" s="31">
        <v>1654.55</v>
      </c>
      <c r="L93" s="31">
        <v>1630.1</v>
      </c>
      <c r="M93" s="31">
        <v>31.812390000000001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3745.8</v>
      </c>
      <c r="D94" s="36">
        <v>3754.5833333333335</v>
      </c>
      <c r="E94" s="36">
        <v>3721.2166666666672</v>
      </c>
      <c r="F94" s="36">
        <v>3696.6333333333337</v>
      </c>
      <c r="G94" s="36">
        <v>3663.2666666666673</v>
      </c>
      <c r="H94" s="36">
        <v>3779.166666666667</v>
      </c>
      <c r="I94" s="36">
        <v>3812.5333333333328</v>
      </c>
      <c r="J94" s="36">
        <v>3837.1166666666668</v>
      </c>
      <c r="K94" s="31">
        <v>3787.95</v>
      </c>
      <c r="L94" s="31">
        <v>3730</v>
      </c>
      <c r="M94" s="31">
        <v>1.4575499999999999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1446.1</v>
      </c>
      <c r="D95" s="36">
        <v>1446.1833333333332</v>
      </c>
      <c r="E95" s="36">
        <v>1441.3166666666664</v>
      </c>
      <c r="F95" s="36">
        <v>1436.5333333333333</v>
      </c>
      <c r="G95" s="36">
        <v>1431.6666666666665</v>
      </c>
      <c r="H95" s="36">
        <v>1450.9666666666662</v>
      </c>
      <c r="I95" s="36">
        <v>1455.833333333333</v>
      </c>
      <c r="J95" s="36">
        <v>1460.6166666666661</v>
      </c>
      <c r="K95" s="31">
        <v>1451.05</v>
      </c>
      <c r="L95" s="31">
        <v>1441.4</v>
      </c>
      <c r="M95" s="31">
        <v>246.74023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621.95000000000005</v>
      </c>
      <c r="D96" s="36">
        <v>619.21666666666658</v>
      </c>
      <c r="E96" s="36">
        <v>614.28333333333319</v>
      </c>
      <c r="F96" s="36">
        <v>606.61666666666656</v>
      </c>
      <c r="G96" s="36">
        <v>601.68333333333317</v>
      </c>
      <c r="H96" s="36">
        <v>626.88333333333321</v>
      </c>
      <c r="I96" s="36">
        <v>631.81666666666661</v>
      </c>
      <c r="J96" s="36">
        <v>639.48333333333323</v>
      </c>
      <c r="K96" s="31">
        <v>624.15</v>
      </c>
      <c r="L96" s="31">
        <v>611.54999999999995</v>
      </c>
      <c r="M96" s="31">
        <v>36.820630000000001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1543.15</v>
      </c>
      <c r="D97" s="36">
        <v>1540.3333333333333</v>
      </c>
      <c r="E97" s="36">
        <v>1517.8666666666666</v>
      </c>
      <c r="F97" s="36">
        <v>1492.5833333333333</v>
      </c>
      <c r="G97" s="36">
        <v>1470.1166666666666</v>
      </c>
      <c r="H97" s="36">
        <v>1565.6166666666666</v>
      </c>
      <c r="I97" s="36">
        <v>1588.0833333333333</v>
      </c>
      <c r="J97" s="36">
        <v>1613.3666666666666</v>
      </c>
      <c r="K97" s="31">
        <v>1562.8</v>
      </c>
      <c r="L97" s="31">
        <v>1515.05</v>
      </c>
      <c r="M97" s="31">
        <v>14.62696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4652.8999999999996</v>
      </c>
      <c r="D98" s="36">
        <v>4659.2333333333336</v>
      </c>
      <c r="E98" s="36">
        <v>4614.4666666666672</v>
      </c>
      <c r="F98" s="36">
        <v>4576.0333333333338</v>
      </c>
      <c r="G98" s="36">
        <v>4531.2666666666673</v>
      </c>
      <c r="H98" s="36">
        <v>4697.666666666667</v>
      </c>
      <c r="I98" s="36">
        <v>4742.4333333333334</v>
      </c>
      <c r="J98" s="36">
        <v>4780.8666666666668</v>
      </c>
      <c r="K98" s="31">
        <v>4704</v>
      </c>
      <c r="L98" s="31">
        <v>4620.8</v>
      </c>
      <c r="M98" s="31">
        <v>6.8493399999999998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536.70000000000005</v>
      </c>
      <c r="D99" s="36">
        <v>535.6</v>
      </c>
      <c r="E99" s="36">
        <v>530.35</v>
      </c>
      <c r="F99" s="36">
        <v>524</v>
      </c>
      <c r="G99" s="36">
        <v>518.75</v>
      </c>
      <c r="H99" s="36">
        <v>541.95000000000005</v>
      </c>
      <c r="I99" s="36">
        <v>547.20000000000005</v>
      </c>
      <c r="J99" s="36">
        <v>553.55000000000007</v>
      </c>
      <c r="K99" s="31">
        <v>540.85</v>
      </c>
      <c r="L99" s="31">
        <v>529.25</v>
      </c>
      <c r="M99" s="31">
        <v>79.090599999999995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3317.3</v>
      </c>
      <c r="D100" s="36">
        <v>3302.1166666666668</v>
      </c>
      <c r="E100" s="36">
        <v>3270.2333333333336</v>
      </c>
      <c r="F100" s="36">
        <v>3223.166666666667</v>
      </c>
      <c r="G100" s="36">
        <v>3191.2833333333338</v>
      </c>
      <c r="H100" s="36">
        <v>3349.1833333333334</v>
      </c>
      <c r="I100" s="36">
        <v>3381.0666666666666</v>
      </c>
      <c r="J100" s="36">
        <v>3428.1333333333332</v>
      </c>
      <c r="K100" s="31">
        <v>3334</v>
      </c>
      <c r="L100" s="31">
        <v>3255.05</v>
      </c>
      <c r="M100" s="31">
        <v>22.514099999999999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508.5</v>
      </c>
      <c r="D101" s="36">
        <v>510.13333333333338</v>
      </c>
      <c r="E101" s="36">
        <v>501.76666666666677</v>
      </c>
      <c r="F101" s="36">
        <v>495.03333333333336</v>
      </c>
      <c r="G101" s="36">
        <v>486.66666666666674</v>
      </c>
      <c r="H101" s="36">
        <v>516.86666666666679</v>
      </c>
      <c r="I101" s="36">
        <v>525.23333333333346</v>
      </c>
      <c r="J101" s="36">
        <v>531.96666666666681</v>
      </c>
      <c r="K101" s="31">
        <v>518.5</v>
      </c>
      <c r="L101" s="31">
        <v>503.4</v>
      </c>
      <c r="M101" s="31">
        <v>42.46754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2419.5500000000002</v>
      </c>
      <c r="D102" s="36">
        <v>2416.1833333333334</v>
      </c>
      <c r="E102" s="36">
        <v>2406.3666666666668</v>
      </c>
      <c r="F102" s="36">
        <v>2393.1833333333334</v>
      </c>
      <c r="G102" s="36">
        <v>2383.3666666666668</v>
      </c>
      <c r="H102" s="36">
        <v>2429.3666666666668</v>
      </c>
      <c r="I102" s="36">
        <v>2439.1833333333334</v>
      </c>
      <c r="J102" s="36">
        <v>2452.3666666666668</v>
      </c>
      <c r="K102" s="31">
        <v>2426</v>
      </c>
      <c r="L102" s="31">
        <v>2403</v>
      </c>
      <c r="M102" s="31">
        <v>18.207039999999999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1087.95</v>
      </c>
      <c r="D103" s="36">
        <v>1088.55</v>
      </c>
      <c r="E103" s="36">
        <v>1082.0999999999999</v>
      </c>
      <c r="F103" s="36">
        <v>1076.25</v>
      </c>
      <c r="G103" s="36">
        <v>1069.8</v>
      </c>
      <c r="H103" s="36">
        <v>1094.3999999999999</v>
      </c>
      <c r="I103" s="36">
        <v>1100.8500000000001</v>
      </c>
      <c r="J103" s="36">
        <v>1106.6999999999998</v>
      </c>
      <c r="K103" s="31">
        <v>1095</v>
      </c>
      <c r="L103" s="31">
        <v>1082.7</v>
      </c>
      <c r="M103" s="31">
        <v>99.639259999999993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1666.15</v>
      </c>
      <c r="D104" s="36">
        <v>1658.5</v>
      </c>
      <c r="E104" s="36">
        <v>1647</v>
      </c>
      <c r="F104" s="36">
        <v>1627.85</v>
      </c>
      <c r="G104" s="36">
        <v>1616.35</v>
      </c>
      <c r="H104" s="36">
        <v>1677.65</v>
      </c>
      <c r="I104" s="36">
        <v>1689.15</v>
      </c>
      <c r="J104" s="36">
        <v>1708.3000000000002</v>
      </c>
      <c r="K104" s="31">
        <v>1670</v>
      </c>
      <c r="L104" s="31">
        <v>1639.35</v>
      </c>
      <c r="M104" s="31">
        <v>9.0785699999999991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583.6</v>
      </c>
      <c r="D105" s="36">
        <v>580.75</v>
      </c>
      <c r="E105" s="36">
        <v>566.5</v>
      </c>
      <c r="F105" s="36">
        <v>549.4</v>
      </c>
      <c r="G105" s="36">
        <v>535.15</v>
      </c>
      <c r="H105" s="36">
        <v>597.85</v>
      </c>
      <c r="I105" s="36">
        <v>612.1</v>
      </c>
      <c r="J105" s="36">
        <v>629.20000000000005</v>
      </c>
      <c r="K105" s="31">
        <v>595</v>
      </c>
      <c r="L105" s="31">
        <v>563.65</v>
      </c>
      <c r="M105" s="31">
        <v>29.709209999999999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80.8</v>
      </c>
      <c r="D106" s="36">
        <v>81.216666666666669</v>
      </c>
      <c r="E106" s="36">
        <v>80.233333333333334</v>
      </c>
      <c r="F106" s="36">
        <v>79.666666666666671</v>
      </c>
      <c r="G106" s="36">
        <v>78.683333333333337</v>
      </c>
      <c r="H106" s="36">
        <v>81.783333333333331</v>
      </c>
      <c r="I106" s="36">
        <v>82.76666666666668</v>
      </c>
      <c r="J106" s="36">
        <v>83.333333333333329</v>
      </c>
      <c r="K106" s="31">
        <v>82.2</v>
      </c>
      <c r="L106" s="31">
        <v>80.650000000000006</v>
      </c>
      <c r="M106" s="31">
        <v>195.32765000000001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413.55</v>
      </c>
      <c r="D107" s="36">
        <v>410.7166666666667</v>
      </c>
      <c r="E107" s="36">
        <v>406.48333333333341</v>
      </c>
      <c r="F107" s="36">
        <v>399.41666666666669</v>
      </c>
      <c r="G107" s="36">
        <v>395.18333333333339</v>
      </c>
      <c r="H107" s="36">
        <v>417.78333333333342</v>
      </c>
      <c r="I107" s="36">
        <v>422.01666666666677</v>
      </c>
      <c r="J107" s="36">
        <v>429.08333333333343</v>
      </c>
      <c r="K107" s="31">
        <v>414.95</v>
      </c>
      <c r="L107" s="31">
        <v>403.65</v>
      </c>
      <c r="M107" s="31">
        <v>230.20545000000001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545.45000000000005</v>
      </c>
      <c r="D108" s="36">
        <v>544.11666666666667</v>
      </c>
      <c r="E108" s="36">
        <v>539.33333333333337</v>
      </c>
      <c r="F108" s="36">
        <v>533.2166666666667</v>
      </c>
      <c r="G108" s="36">
        <v>528.43333333333339</v>
      </c>
      <c r="H108" s="36">
        <v>550.23333333333335</v>
      </c>
      <c r="I108" s="36">
        <v>555.01666666666665</v>
      </c>
      <c r="J108" s="36">
        <v>561.13333333333333</v>
      </c>
      <c r="K108" s="31">
        <v>548.9</v>
      </c>
      <c r="L108" s="31">
        <v>538</v>
      </c>
      <c r="M108" s="31">
        <v>15.888680000000001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587.70000000000005</v>
      </c>
      <c r="D109" s="36">
        <v>584.13333333333333</v>
      </c>
      <c r="E109" s="36">
        <v>578.56666666666661</v>
      </c>
      <c r="F109" s="36">
        <v>569.43333333333328</v>
      </c>
      <c r="G109" s="36">
        <v>563.86666666666656</v>
      </c>
      <c r="H109" s="36">
        <v>593.26666666666665</v>
      </c>
      <c r="I109" s="36">
        <v>598.83333333333348</v>
      </c>
      <c r="J109" s="36">
        <v>607.9666666666667</v>
      </c>
      <c r="K109" s="31">
        <v>589.70000000000005</v>
      </c>
      <c r="L109" s="31">
        <v>575</v>
      </c>
      <c r="M109" s="31">
        <v>28.531110000000002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174.6</v>
      </c>
      <c r="D110" s="36">
        <v>175.65</v>
      </c>
      <c r="E110" s="36">
        <v>172.95000000000002</v>
      </c>
      <c r="F110" s="36">
        <v>171.3</v>
      </c>
      <c r="G110" s="36">
        <v>168.60000000000002</v>
      </c>
      <c r="H110" s="36">
        <v>177.3</v>
      </c>
      <c r="I110" s="36">
        <v>180</v>
      </c>
      <c r="J110" s="36">
        <v>181.65</v>
      </c>
      <c r="K110" s="31">
        <v>178.35</v>
      </c>
      <c r="L110" s="31">
        <v>174</v>
      </c>
      <c r="M110" s="31">
        <v>178.80714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937.2</v>
      </c>
      <c r="D111" s="36">
        <v>937.93333333333339</v>
      </c>
      <c r="E111" s="36">
        <v>929.41666666666674</v>
      </c>
      <c r="F111" s="36">
        <v>921.63333333333333</v>
      </c>
      <c r="G111" s="36">
        <v>913.11666666666667</v>
      </c>
      <c r="H111" s="36">
        <v>945.71666666666681</v>
      </c>
      <c r="I111" s="36">
        <v>954.23333333333346</v>
      </c>
      <c r="J111" s="36">
        <v>962.01666666666688</v>
      </c>
      <c r="K111" s="31">
        <v>946.45</v>
      </c>
      <c r="L111" s="31">
        <v>930.15</v>
      </c>
      <c r="M111" s="31">
        <v>15.655139999999999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143.69999999999999</v>
      </c>
      <c r="D112" s="36">
        <v>142.58333333333334</v>
      </c>
      <c r="E112" s="36">
        <v>140.76666666666668</v>
      </c>
      <c r="F112" s="36">
        <v>137.83333333333334</v>
      </c>
      <c r="G112" s="36">
        <v>136.01666666666668</v>
      </c>
      <c r="H112" s="36">
        <v>145.51666666666668</v>
      </c>
      <c r="I112" s="36">
        <v>147.33333333333334</v>
      </c>
      <c r="J112" s="36">
        <v>150.26666666666668</v>
      </c>
      <c r="K112" s="31">
        <v>144.4</v>
      </c>
      <c r="L112" s="31">
        <v>139.65</v>
      </c>
      <c r="M112" s="31">
        <v>240.18294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430.1</v>
      </c>
      <c r="D113" s="36">
        <v>424.7166666666667</v>
      </c>
      <c r="E113" s="36">
        <v>416.58333333333337</v>
      </c>
      <c r="F113" s="36">
        <v>403.06666666666666</v>
      </c>
      <c r="G113" s="36">
        <v>394.93333333333334</v>
      </c>
      <c r="H113" s="36">
        <v>438.23333333333341</v>
      </c>
      <c r="I113" s="36">
        <v>446.36666666666673</v>
      </c>
      <c r="J113" s="36">
        <v>459.88333333333344</v>
      </c>
      <c r="K113" s="31">
        <v>432.85</v>
      </c>
      <c r="L113" s="31">
        <v>411.2</v>
      </c>
      <c r="M113" s="31">
        <v>40.248150000000003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255.4</v>
      </c>
      <c r="D114" s="36">
        <v>255.43333333333331</v>
      </c>
      <c r="E114" s="36">
        <v>252.51666666666659</v>
      </c>
      <c r="F114" s="36">
        <v>249.6333333333333</v>
      </c>
      <c r="G114" s="36">
        <v>246.71666666666658</v>
      </c>
      <c r="H114" s="36">
        <v>258.31666666666661</v>
      </c>
      <c r="I114" s="36">
        <v>261.23333333333329</v>
      </c>
      <c r="J114" s="36">
        <v>264.11666666666662</v>
      </c>
      <c r="K114" s="31">
        <v>258.35000000000002</v>
      </c>
      <c r="L114" s="31">
        <v>252.55</v>
      </c>
      <c r="M114" s="31">
        <v>96.193029999999993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1563.75</v>
      </c>
      <c r="D115" s="36">
        <v>1560.4333333333334</v>
      </c>
      <c r="E115" s="36">
        <v>1549.3666666666668</v>
      </c>
      <c r="F115" s="36">
        <v>1534.9833333333333</v>
      </c>
      <c r="G115" s="36">
        <v>1523.9166666666667</v>
      </c>
      <c r="H115" s="36">
        <v>1574.8166666666668</v>
      </c>
      <c r="I115" s="36">
        <v>1585.8833333333334</v>
      </c>
      <c r="J115" s="36">
        <v>1600.2666666666669</v>
      </c>
      <c r="K115" s="31">
        <v>1571.5</v>
      </c>
      <c r="L115" s="31">
        <v>1546.05</v>
      </c>
      <c r="M115" s="31">
        <v>22.851759999999999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5088.5</v>
      </c>
      <c r="D116" s="36">
        <v>5081.5</v>
      </c>
      <c r="E116" s="36">
        <v>5033</v>
      </c>
      <c r="F116" s="36">
        <v>4977.5</v>
      </c>
      <c r="G116" s="36">
        <v>4929</v>
      </c>
      <c r="H116" s="36">
        <v>5137</v>
      </c>
      <c r="I116" s="36">
        <v>5185.5</v>
      </c>
      <c r="J116" s="36">
        <v>5241</v>
      </c>
      <c r="K116" s="31">
        <v>5130</v>
      </c>
      <c r="L116" s="31">
        <v>5026</v>
      </c>
      <c r="M116" s="31">
        <v>3.3487100000000001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1616.45</v>
      </c>
      <c r="D117" s="36">
        <v>1616.3666666666668</v>
      </c>
      <c r="E117" s="36">
        <v>1604.2833333333335</v>
      </c>
      <c r="F117" s="36">
        <v>1592.1166666666668</v>
      </c>
      <c r="G117" s="36">
        <v>1580.0333333333335</v>
      </c>
      <c r="H117" s="36">
        <v>1628.5333333333335</v>
      </c>
      <c r="I117" s="36">
        <v>1640.6166666666666</v>
      </c>
      <c r="J117" s="36">
        <v>1652.7833333333335</v>
      </c>
      <c r="K117" s="31">
        <v>1628.45</v>
      </c>
      <c r="L117" s="31">
        <v>1604.2</v>
      </c>
      <c r="M117" s="31">
        <v>63.48359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3105.7</v>
      </c>
      <c r="D118" s="36">
        <v>3104.4666666666667</v>
      </c>
      <c r="E118" s="36">
        <v>3082.2333333333336</v>
      </c>
      <c r="F118" s="36">
        <v>3058.7666666666669</v>
      </c>
      <c r="G118" s="36">
        <v>3036.5333333333338</v>
      </c>
      <c r="H118" s="36">
        <v>3127.9333333333334</v>
      </c>
      <c r="I118" s="36">
        <v>3150.1666666666661</v>
      </c>
      <c r="J118" s="36">
        <v>3173.6333333333332</v>
      </c>
      <c r="K118" s="31">
        <v>3126.7</v>
      </c>
      <c r="L118" s="31">
        <v>3081</v>
      </c>
      <c r="M118" s="31">
        <v>3.40788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1187.55</v>
      </c>
      <c r="D119" s="36">
        <v>1188.7</v>
      </c>
      <c r="E119" s="36">
        <v>1170</v>
      </c>
      <c r="F119" s="36">
        <v>1152.45</v>
      </c>
      <c r="G119" s="36">
        <v>1133.75</v>
      </c>
      <c r="H119" s="36">
        <v>1206.25</v>
      </c>
      <c r="I119" s="36">
        <v>1224.9500000000003</v>
      </c>
      <c r="J119" s="36">
        <v>1242.5</v>
      </c>
      <c r="K119" s="31">
        <v>1207.4000000000001</v>
      </c>
      <c r="L119" s="31">
        <v>1171.1500000000001</v>
      </c>
      <c r="M119" s="31">
        <v>1.3405100000000001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515.25</v>
      </c>
      <c r="D120" s="36">
        <v>517.66666666666663</v>
      </c>
      <c r="E120" s="36">
        <v>508.33333333333326</v>
      </c>
      <c r="F120" s="36">
        <v>501.41666666666663</v>
      </c>
      <c r="G120" s="36">
        <v>492.08333333333326</v>
      </c>
      <c r="H120" s="36">
        <v>524.58333333333326</v>
      </c>
      <c r="I120" s="36">
        <v>533.91666666666652</v>
      </c>
      <c r="J120" s="36">
        <v>540.83333333333326</v>
      </c>
      <c r="K120" s="31">
        <v>527</v>
      </c>
      <c r="L120" s="31">
        <v>510.75</v>
      </c>
      <c r="M120" s="31">
        <v>15.51197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830</v>
      </c>
      <c r="D121" s="36">
        <v>830.98333333333323</v>
      </c>
      <c r="E121" s="36">
        <v>817.06666666666649</v>
      </c>
      <c r="F121" s="36">
        <v>804.13333333333321</v>
      </c>
      <c r="G121" s="36">
        <v>790.21666666666647</v>
      </c>
      <c r="H121" s="36">
        <v>843.91666666666652</v>
      </c>
      <c r="I121" s="36">
        <v>857.83333333333326</v>
      </c>
      <c r="J121" s="36">
        <v>870.76666666666654</v>
      </c>
      <c r="K121" s="31">
        <v>844.9</v>
      </c>
      <c r="L121" s="31">
        <v>818.05</v>
      </c>
      <c r="M121" s="31">
        <v>50.748460000000001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839</v>
      </c>
      <c r="D122" s="36">
        <v>840.73333333333323</v>
      </c>
      <c r="E122" s="36">
        <v>830.46666666666647</v>
      </c>
      <c r="F122" s="36">
        <v>821.93333333333328</v>
      </c>
      <c r="G122" s="36">
        <v>811.66666666666652</v>
      </c>
      <c r="H122" s="36">
        <v>849.26666666666642</v>
      </c>
      <c r="I122" s="36">
        <v>859.53333333333308</v>
      </c>
      <c r="J122" s="36">
        <v>868.06666666666638</v>
      </c>
      <c r="K122" s="31">
        <v>851</v>
      </c>
      <c r="L122" s="31">
        <v>832.2</v>
      </c>
      <c r="M122" s="31">
        <v>21.760870000000001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453.4</v>
      </c>
      <c r="D123" s="36">
        <v>453.95</v>
      </c>
      <c r="E123" s="36">
        <v>446.45</v>
      </c>
      <c r="F123" s="36">
        <v>439.5</v>
      </c>
      <c r="G123" s="36">
        <v>432</v>
      </c>
      <c r="H123" s="36">
        <v>460.9</v>
      </c>
      <c r="I123" s="36">
        <v>468.4</v>
      </c>
      <c r="J123" s="36">
        <v>475.34999999999997</v>
      </c>
      <c r="K123" s="31">
        <v>461.45</v>
      </c>
      <c r="L123" s="31">
        <v>447</v>
      </c>
      <c r="M123" s="31">
        <v>24.6191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1496.3</v>
      </c>
      <c r="D124" s="36">
        <v>1501.4833333333333</v>
      </c>
      <c r="E124" s="36">
        <v>1481.4166666666667</v>
      </c>
      <c r="F124" s="36">
        <v>1466.5333333333333</v>
      </c>
      <c r="G124" s="36">
        <v>1446.4666666666667</v>
      </c>
      <c r="H124" s="36">
        <v>1516.3666666666668</v>
      </c>
      <c r="I124" s="36">
        <v>1536.4333333333334</v>
      </c>
      <c r="J124" s="36">
        <v>1551.3166666666668</v>
      </c>
      <c r="K124" s="31">
        <v>1521.55</v>
      </c>
      <c r="L124" s="31">
        <v>1486.6</v>
      </c>
      <c r="M124" s="31">
        <v>3.8952399999999998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1748.05</v>
      </c>
      <c r="D125" s="36">
        <v>1752.6499999999999</v>
      </c>
      <c r="E125" s="36">
        <v>1740.3999999999996</v>
      </c>
      <c r="F125" s="36">
        <v>1732.7499999999998</v>
      </c>
      <c r="G125" s="36">
        <v>1720.4999999999995</v>
      </c>
      <c r="H125" s="36">
        <v>1760.2999999999997</v>
      </c>
      <c r="I125" s="36">
        <v>1772.5500000000002</v>
      </c>
      <c r="J125" s="36">
        <v>1780.1999999999998</v>
      </c>
      <c r="K125" s="31">
        <v>1764.9</v>
      </c>
      <c r="L125" s="31">
        <v>1745</v>
      </c>
      <c r="M125" s="31">
        <v>31.393599999999999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161.80000000000001</v>
      </c>
      <c r="D126" s="36">
        <v>162.5</v>
      </c>
      <c r="E126" s="36">
        <v>159.65</v>
      </c>
      <c r="F126" s="36">
        <v>157.5</v>
      </c>
      <c r="G126" s="36">
        <v>154.65</v>
      </c>
      <c r="H126" s="36">
        <v>164.65</v>
      </c>
      <c r="I126" s="36">
        <v>167.50000000000003</v>
      </c>
      <c r="J126" s="36">
        <v>169.65</v>
      </c>
      <c r="K126" s="31">
        <v>165.35</v>
      </c>
      <c r="L126" s="31">
        <v>160.35</v>
      </c>
      <c r="M126" s="31">
        <v>76.008899999999997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5301.15</v>
      </c>
      <c r="D127" s="36">
        <v>5289.0333333333328</v>
      </c>
      <c r="E127" s="36">
        <v>5245.6666666666661</v>
      </c>
      <c r="F127" s="36">
        <v>5190.1833333333334</v>
      </c>
      <c r="G127" s="36">
        <v>5146.8166666666666</v>
      </c>
      <c r="H127" s="36">
        <v>5344.5166666666655</v>
      </c>
      <c r="I127" s="36">
        <v>5387.8833333333323</v>
      </c>
      <c r="J127" s="36">
        <v>5443.366666666665</v>
      </c>
      <c r="K127" s="31">
        <v>5332.4</v>
      </c>
      <c r="L127" s="31">
        <v>5233.55</v>
      </c>
      <c r="M127" s="31">
        <v>2.3332899999999999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637.6</v>
      </c>
      <c r="D128" s="36">
        <v>640.13333333333333</v>
      </c>
      <c r="E128" s="36">
        <v>632.26666666666665</v>
      </c>
      <c r="F128" s="36">
        <v>626.93333333333328</v>
      </c>
      <c r="G128" s="36">
        <v>619.06666666666661</v>
      </c>
      <c r="H128" s="36">
        <v>645.4666666666667</v>
      </c>
      <c r="I128" s="36">
        <v>653.33333333333326</v>
      </c>
      <c r="J128" s="36">
        <v>658.66666666666674</v>
      </c>
      <c r="K128" s="31">
        <v>648</v>
      </c>
      <c r="L128" s="31">
        <v>634.79999999999995</v>
      </c>
      <c r="M128" s="31">
        <v>13.140409999999999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5122.7</v>
      </c>
      <c r="D129" s="36">
        <v>5144.2166666666662</v>
      </c>
      <c r="E129" s="36">
        <v>5086.4833333333327</v>
      </c>
      <c r="F129" s="36">
        <v>5050.2666666666664</v>
      </c>
      <c r="G129" s="36">
        <v>4992.5333333333328</v>
      </c>
      <c r="H129" s="36">
        <v>5180.4333333333325</v>
      </c>
      <c r="I129" s="36">
        <v>5238.1666666666661</v>
      </c>
      <c r="J129" s="36">
        <v>5274.3833333333323</v>
      </c>
      <c r="K129" s="31">
        <v>5201.95</v>
      </c>
      <c r="L129" s="31">
        <v>5108</v>
      </c>
      <c r="M129" s="31">
        <v>4.6104799999999999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3676.95</v>
      </c>
      <c r="D130" s="36">
        <v>3675.1166666666668</v>
      </c>
      <c r="E130" s="36">
        <v>3645.0833333333335</v>
      </c>
      <c r="F130" s="36">
        <v>3613.2166666666667</v>
      </c>
      <c r="G130" s="36">
        <v>3583.1833333333334</v>
      </c>
      <c r="H130" s="36">
        <v>3706.9833333333336</v>
      </c>
      <c r="I130" s="36">
        <v>3737.0166666666664</v>
      </c>
      <c r="J130" s="36">
        <v>3768.8833333333337</v>
      </c>
      <c r="K130" s="31">
        <v>3705.15</v>
      </c>
      <c r="L130" s="31">
        <v>3643.25</v>
      </c>
      <c r="M130" s="31">
        <v>23.444009999999999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422</v>
      </c>
      <c r="D131" s="36">
        <v>418.7</v>
      </c>
      <c r="E131" s="36">
        <v>412.4</v>
      </c>
      <c r="F131" s="36">
        <v>402.8</v>
      </c>
      <c r="G131" s="36">
        <v>396.5</v>
      </c>
      <c r="H131" s="36">
        <v>428.29999999999995</v>
      </c>
      <c r="I131" s="36">
        <v>434.6</v>
      </c>
      <c r="J131" s="36">
        <v>444.19999999999993</v>
      </c>
      <c r="K131" s="31">
        <v>425</v>
      </c>
      <c r="L131" s="31">
        <v>409.1</v>
      </c>
      <c r="M131" s="31">
        <v>17.446709999999999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1024.8</v>
      </c>
      <c r="D132" s="36">
        <v>1021.9333333333334</v>
      </c>
      <c r="E132" s="36">
        <v>1009.8666666666668</v>
      </c>
      <c r="F132" s="36">
        <v>994.93333333333339</v>
      </c>
      <c r="G132" s="36">
        <v>982.86666666666679</v>
      </c>
      <c r="H132" s="36">
        <v>1036.8666666666668</v>
      </c>
      <c r="I132" s="36">
        <v>1048.9333333333334</v>
      </c>
      <c r="J132" s="36">
        <v>1063.8666666666668</v>
      </c>
      <c r="K132" s="31">
        <v>1034</v>
      </c>
      <c r="L132" s="31">
        <v>1007</v>
      </c>
      <c r="M132" s="31">
        <v>18.224889999999998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1669.75</v>
      </c>
      <c r="D133" s="36">
        <v>1667.8999999999999</v>
      </c>
      <c r="E133" s="36">
        <v>1657.6499999999996</v>
      </c>
      <c r="F133" s="36">
        <v>1645.5499999999997</v>
      </c>
      <c r="G133" s="36">
        <v>1635.2999999999995</v>
      </c>
      <c r="H133" s="36">
        <v>1679.9999999999998</v>
      </c>
      <c r="I133" s="36">
        <v>1690.2500000000002</v>
      </c>
      <c r="J133" s="36">
        <v>1702.35</v>
      </c>
      <c r="K133" s="31">
        <v>1678.15</v>
      </c>
      <c r="L133" s="31">
        <v>1655.8</v>
      </c>
      <c r="M133" s="31">
        <v>8.1135199999999994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143956.65</v>
      </c>
      <c r="D134" s="36">
        <v>144406.91666666666</v>
      </c>
      <c r="E134" s="36">
        <v>143077.93333333332</v>
      </c>
      <c r="F134" s="36">
        <v>142199.21666666667</v>
      </c>
      <c r="G134" s="36">
        <v>140870.23333333334</v>
      </c>
      <c r="H134" s="36">
        <v>145285.6333333333</v>
      </c>
      <c r="I134" s="36">
        <v>146614.61666666664</v>
      </c>
      <c r="J134" s="36">
        <v>147493.33333333328</v>
      </c>
      <c r="K134" s="31">
        <v>145735.9</v>
      </c>
      <c r="L134" s="31">
        <v>143528.20000000001</v>
      </c>
      <c r="M134" s="31">
        <v>7.3359999999999995E-2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1172.7</v>
      </c>
      <c r="D135" s="36">
        <v>1185.1499999999999</v>
      </c>
      <c r="E135" s="36">
        <v>1136.3499999999997</v>
      </c>
      <c r="F135" s="36">
        <v>1099.9999999999998</v>
      </c>
      <c r="G135" s="36">
        <v>1051.1999999999996</v>
      </c>
      <c r="H135" s="36">
        <v>1221.4999999999998</v>
      </c>
      <c r="I135" s="36">
        <v>1270.3</v>
      </c>
      <c r="J135" s="36">
        <v>1306.6499999999999</v>
      </c>
      <c r="K135" s="31">
        <v>1233.95</v>
      </c>
      <c r="L135" s="31">
        <v>1148.8</v>
      </c>
      <c r="M135" s="31">
        <v>12.23851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286.95</v>
      </c>
      <c r="D136" s="36">
        <v>286.46666666666664</v>
      </c>
      <c r="E136" s="36">
        <v>284.48333333333329</v>
      </c>
      <c r="F136" s="36">
        <v>282.01666666666665</v>
      </c>
      <c r="G136" s="36">
        <v>280.0333333333333</v>
      </c>
      <c r="H136" s="36">
        <v>288.93333333333328</v>
      </c>
      <c r="I136" s="36">
        <v>290.91666666666663</v>
      </c>
      <c r="J136" s="36">
        <v>293.38333333333327</v>
      </c>
      <c r="K136" s="31">
        <v>288.45</v>
      </c>
      <c r="L136" s="31">
        <v>284</v>
      </c>
      <c r="M136" s="31">
        <v>20.854189999999999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1897.55</v>
      </c>
      <c r="D137" s="36">
        <v>1904.6666666666667</v>
      </c>
      <c r="E137" s="36">
        <v>1877.1833333333334</v>
      </c>
      <c r="F137" s="36">
        <v>1856.8166666666666</v>
      </c>
      <c r="G137" s="36">
        <v>1829.3333333333333</v>
      </c>
      <c r="H137" s="36">
        <v>1925.0333333333335</v>
      </c>
      <c r="I137" s="36">
        <v>1952.5166666666667</v>
      </c>
      <c r="J137" s="36">
        <v>1972.8833333333337</v>
      </c>
      <c r="K137" s="31">
        <v>1932.15</v>
      </c>
      <c r="L137" s="31">
        <v>1884.3</v>
      </c>
      <c r="M137" s="31">
        <v>183.23831000000001</v>
      </c>
      <c r="N137" s="1"/>
      <c r="O137" s="1"/>
    </row>
    <row r="138" spans="1:15" ht="12.75" customHeight="1">
      <c r="A138" s="51">
        <v>129</v>
      </c>
      <c r="B138" s="53" t="s">
        <v>842</v>
      </c>
      <c r="C138" s="31">
        <v>2154.1999999999998</v>
      </c>
      <c r="D138" s="36">
        <v>2160.4</v>
      </c>
      <c r="E138" s="36">
        <v>2137.8500000000004</v>
      </c>
      <c r="F138" s="36">
        <v>2121.5000000000005</v>
      </c>
      <c r="G138" s="36">
        <v>2098.9500000000007</v>
      </c>
      <c r="H138" s="36">
        <v>2176.75</v>
      </c>
      <c r="I138" s="36">
        <v>2199.3000000000002</v>
      </c>
      <c r="J138" s="36">
        <v>2215.6499999999996</v>
      </c>
      <c r="K138" s="31">
        <v>2182.9499999999998</v>
      </c>
      <c r="L138" s="31">
        <v>2144.0500000000002</v>
      </c>
      <c r="M138" s="31">
        <v>1.88896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514.6</v>
      </c>
      <c r="D139" s="36">
        <v>511.89999999999992</v>
      </c>
      <c r="E139" s="36">
        <v>506.04999999999984</v>
      </c>
      <c r="F139" s="36">
        <v>497.49999999999994</v>
      </c>
      <c r="G139" s="36">
        <v>491.64999999999986</v>
      </c>
      <c r="H139" s="36">
        <v>520.44999999999982</v>
      </c>
      <c r="I139" s="36">
        <v>526.29999999999984</v>
      </c>
      <c r="J139" s="36">
        <v>534.8499999999998</v>
      </c>
      <c r="K139" s="31">
        <v>517.75</v>
      </c>
      <c r="L139" s="31">
        <v>503.35</v>
      </c>
      <c r="M139" s="31">
        <v>18.283090000000001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11510.05</v>
      </c>
      <c r="D140" s="36">
        <v>11521.566666666666</v>
      </c>
      <c r="E140" s="36">
        <v>11409.633333333331</v>
      </c>
      <c r="F140" s="36">
        <v>11309.216666666665</v>
      </c>
      <c r="G140" s="36">
        <v>11197.283333333331</v>
      </c>
      <c r="H140" s="36">
        <v>11621.983333333332</v>
      </c>
      <c r="I140" s="36">
        <v>11733.916666666666</v>
      </c>
      <c r="J140" s="36">
        <v>11834.333333333332</v>
      </c>
      <c r="K140" s="31">
        <v>11633.5</v>
      </c>
      <c r="L140" s="31">
        <v>11421.15</v>
      </c>
      <c r="M140" s="31">
        <v>2.5532499999999998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978.4</v>
      </c>
      <c r="D141" s="36">
        <v>981.88333333333333</v>
      </c>
      <c r="E141" s="36">
        <v>971.76666666666665</v>
      </c>
      <c r="F141" s="36">
        <v>965.13333333333333</v>
      </c>
      <c r="G141" s="36">
        <v>955.01666666666665</v>
      </c>
      <c r="H141" s="36">
        <v>988.51666666666665</v>
      </c>
      <c r="I141" s="36">
        <v>998.63333333333321</v>
      </c>
      <c r="J141" s="36">
        <v>1005.2666666666667</v>
      </c>
      <c r="K141" s="31">
        <v>992</v>
      </c>
      <c r="L141" s="31">
        <v>975.25</v>
      </c>
      <c r="M141" s="31">
        <v>9.7266499999999994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750.15</v>
      </c>
      <c r="D142" s="36">
        <v>753.5</v>
      </c>
      <c r="E142" s="36">
        <v>738.75</v>
      </c>
      <c r="F142" s="36">
        <v>727.35</v>
      </c>
      <c r="G142" s="36">
        <v>712.6</v>
      </c>
      <c r="H142" s="36">
        <v>764.9</v>
      </c>
      <c r="I142" s="36">
        <v>779.65</v>
      </c>
      <c r="J142" s="36">
        <v>791.05</v>
      </c>
      <c r="K142" s="31">
        <v>768.25</v>
      </c>
      <c r="L142" s="31">
        <v>742.1</v>
      </c>
      <c r="M142" s="31">
        <v>22.07414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2085.65</v>
      </c>
      <c r="D143" s="36">
        <v>2085.0666666666666</v>
      </c>
      <c r="E143" s="36">
        <v>2062.6333333333332</v>
      </c>
      <c r="F143" s="36">
        <v>2039.6166666666668</v>
      </c>
      <c r="G143" s="36">
        <v>2017.1833333333334</v>
      </c>
      <c r="H143" s="36">
        <v>2108.083333333333</v>
      </c>
      <c r="I143" s="36">
        <v>2130.5166666666664</v>
      </c>
      <c r="J143" s="36">
        <v>2153.5333333333328</v>
      </c>
      <c r="K143" s="31">
        <v>2107.5</v>
      </c>
      <c r="L143" s="31">
        <v>2062.0500000000002</v>
      </c>
      <c r="M143" s="31">
        <v>3.2437900000000002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67.7</v>
      </c>
      <c r="D144" s="36">
        <v>68.333333333333329</v>
      </c>
      <c r="E144" s="36">
        <v>66.566666666666663</v>
      </c>
      <c r="F144" s="36">
        <v>65.433333333333337</v>
      </c>
      <c r="G144" s="36">
        <v>63.666666666666671</v>
      </c>
      <c r="H144" s="36">
        <v>69.466666666666654</v>
      </c>
      <c r="I144" s="36">
        <v>71.233333333333334</v>
      </c>
      <c r="J144" s="36">
        <v>72.366666666666646</v>
      </c>
      <c r="K144" s="31">
        <v>70.099999999999994</v>
      </c>
      <c r="L144" s="31">
        <v>67.2</v>
      </c>
      <c r="M144" s="31">
        <v>82.349720000000005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2492.85</v>
      </c>
      <c r="D145" s="36">
        <v>2511.7833333333333</v>
      </c>
      <c r="E145" s="36">
        <v>2466.9666666666667</v>
      </c>
      <c r="F145" s="36">
        <v>2441.0833333333335</v>
      </c>
      <c r="G145" s="36">
        <v>2396.2666666666669</v>
      </c>
      <c r="H145" s="36">
        <v>2537.6666666666665</v>
      </c>
      <c r="I145" s="36">
        <v>2582.4833333333331</v>
      </c>
      <c r="J145" s="36">
        <v>2608.3666666666663</v>
      </c>
      <c r="K145" s="31">
        <v>2556.6</v>
      </c>
      <c r="L145" s="31">
        <v>2485.9</v>
      </c>
      <c r="M145" s="31">
        <v>2.8379799999999999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1377.15</v>
      </c>
      <c r="D146" s="36">
        <v>1383.8833333333332</v>
      </c>
      <c r="E146" s="36">
        <v>1365.7666666666664</v>
      </c>
      <c r="F146" s="36">
        <v>1354.3833333333332</v>
      </c>
      <c r="G146" s="36">
        <v>1336.2666666666664</v>
      </c>
      <c r="H146" s="36">
        <v>1395.2666666666664</v>
      </c>
      <c r="I146" s="36">
        <v>1413.3833333333332</v>
      </c>
      <c r="J146" s="36">
        <v>1424.7666666666664</v>
      </c>
      <c r="K146" s="31">
        <v>1402</v>
      </c>
      <c r="L146" s="31">
        <v>1372.5</v>
      </c>
      <c r="M146" s="31">
        <v>5.6734400000000003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90.05</v>
      </c>
      <c r="D147" s="36">
        <v>90.45</v>
      </c>
      <c r="E147" s="36">
        <v>89.350000000000009</v>
      </c>
      <c r="F147" s="36">
        <v>88.65</v>
      </c>
      <c r="G147" s="36">
        <v>87.550000000000011</v>
      </c>
      <c r="H147" s="36">
        <v>91.15</v>
      </c>
      <c r="I147" s="36">
        <v>92.25</v>
      </c>
      <c r="J147" s="36">
        <v>92.95</v>
      </c>
      <c r="K147" s="31">
        <v>91.55</v>
      </c>
      <c r="L147" s="31">
        <v>89.75</v>
      </c>
      <c r="M147" s="31">
        <v>595.75340000000006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238.8</v>
      </c>
      <c r="D148" s="36">
        <v>239.95000000000002</v>
      </c>
      <c r="E148" s="36">
        <v>236.10000000000002</v>
      </c>
      <c r="F148" s="36">
        <v>233.4</v>
      </c>
      <c r="G148" s="36">
        <v>229.55</v>
      </c>
      <c r="H148" s="36">
        <v>242.65000000000003</v>
      </c>
      <c r="I148" s="36">
        <v>246.5</v>
      </c>
      <c r="J148" s="36">
        <v>249.20000000000005</v>
      </c>
      <c r="K148" s="31">
        <v>243.8</v>
      </c>
      <c r="L148" s="31">
        <v>237.25</v>
      </c>
      <c r="M148" s="31">
        <v>150.14187000000001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352.2</v>
      </c>
      <c r="D149" s="36">
        <v>351.93333333333334</v>
      </c>
      <c r="E149" s="36">
        <v>349.9666666666667</v>
      </c>
      <c r="F149" s="36">
        <v>347.73333333333335</v>
      </c>
      <c r="G149" s="36">
        <v>345.76666666666671</v>
      </c>
      <c r="H149" s="36">
        <v>354.16666666666669</v>
      </c>
      <c r="I149" s="36">
        <v>356.13333333333327</v>
      </c>
      <c r="J149" s="36">
        <v>358.36666666666667</v>
      </c>
      <c r="K149" s="31">
        <v>353.9</v>
      </c>
      <c r="L149" s="31">
        <v>349.7</v>
      </c>
      <c r="M149" s="31">
        <v>91.729259999999996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3059.8</v>
      </c>
      <c r="D150" s="36">
        <v>3061.85</v>
      </c>
      <c r="E150" s="36">
        <v>3018.7</v>
      </c>
      <c r="F150" s="36">
        <v>2977.6</v>
      </c>
      <c r="G150" s="36">
        <v>2934.45</v>
      </c>
      <c r="H150" s="36">
        <v>3102.95</v>
      </c>
      <c r="I150" s="36">
        <v>3146.1000000000004</v>
      </c>
      <c r="J150" s="36">
        <v>3187.2</v>
      </c>
      <c r="K150" s="31">
        <v>3105</v>
      </c>
      <c r="L150" s="31">
        <v>3020.75</v>
      </c>
      <c r="M150" s="31">
        <v>2.9571499999999999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2560.9499999999998</v>
      </c>
      <c r="D151" s="36">
        <v>2548.65</v>
      </c>
      <c r="E151" s="36">
        <v>2531.3000000000002</v>
      </c>
      <c r="F151" s="36">
        <v>2501.65</v>
      </c>
      <c r="G151" s="36">
        <v>2484.3000000000002</v>
      </c>
      <c r="H151" s="36">
        <v>2578.3000000000002</v>
      </c>
      <c r="I151" s="36">
        <v>2595.6499999999996</v>
      </c>
      <c r="J151" s="36">
        <v>2625.3</v>
      </c>
      <c r="K151" s="31">
        <v>2566</v>
      </c>
      <c r="L151" s="31">
        <v>2519</v>
      </c>
      <c r="M151" s="31">
        <v>6.4865199999999996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1377.4</v>
      </c>
      <c r="D152" s="36">
        <v>1371.3166666666666</v>
      </c>
      <c r="E152" s="36">
        <v>1358.8833333333332</v>
      </c>
      <c r="F152" s="36">
        <v>1340.3666666666666</v>
      </c>
      <c r="G152" s="36">
        <v>1327.9333333333332</v>
      </c>
      <c r="H152" s="36">
        <v>1389.8333333333333</v>
      </c>
      <c r="I152" s="36">
        <v>1402.2666666666667</v>
      </c>
      <c r="J152" s="36">
        <v>1420.7833333333333</v>
      </c>
      <c r="K152" s="31">
        <v>1383.75</v>
      </c>
      <c r="L152" s="31">
        <v>1352.8</v>
      </c>
      <c r="M152" s="31">
        <v>2.8531900000000001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278.10000000000002</v>
      </c>
      <c r="D153" s="36">
        <v>279.90000000000003</v>
      </c>
      <c r="E153" s="36">
        <v>275.45000000000005</v>
      </c>
      <c r="F153" s="36">
        <v>272.8</v>
      </c>
      <c r="G153" s="36">
        <v>268.35000000000002</v>
      </c>
      <c r="H153" s="36">
        <v>282.55000000000007</v>
      </c>
      <c r="I153" s="36">
        <v>287</v>
      </c>
      <c r="J153" s="36">
        <v>289.65000000000009</v>
      </c>
      <c r="K153" s="31">
        <v>284.35000000000002</v>
      </c>
      <c r="L153" s="31">
        <v>277.25</v>
      </c>
      <c r="M153" s="31">
        <v>113.86963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630.1</v>
      </c>
      <c r="D154" s="36">
        <v>633.66666666666663</v>
      </c>
      <c r="E154" s="36">
        <v>623.7833333333333</v>
      </c>
      <c r="F154" s="36">
        <v>617.4666666666667</v>
      </c>
      <c r="G154" s="36">
        <v>607.58333333333337</v>
      </c>
      <c r="H154" s="36">
        <v>639.98333333333323</v>
      </c>
      <c r="I154" s="36">
        <v>649.86666666666667</v>
      </c>
      <c r="J154" s="36">
        <v>656.18333333333317</v>
      </c>
      <c r="K154" s="31">
        <v>643.54999999999995</v>
      </c>
      <c r="L154" s="31">
        <v>627.35</v>
      </c>
      <c r="M154" s="31">
        <v>40.859470000000002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400.75</v>
      </c>
      <c r="D155" s="36">
        <v>400.66666666666669</v>
      </c>
      <c r="E155" s="36">
        <v>396.08333333333337</v>
      </c>
      <c r="F155" s="36">
        <v>391.41666666666669</v>
      </c>
      <c r="G155" s="36">
        <v>386.83333333333337</v>
      </c>
      <c r="H155" s="36">
        <v>405.33333333333337</v>
      </c>
      <c r="I155" s="36">
        <v>409.91666666666674</v>
      </c>
      <c r="J155" s="36">
        <v>414.58333333333337</v>
      </c>
      <c r="K155" s="31">
        <v>405.25</v>
      </c>
      <c r="L155" s="31">
        <v>396</v>
      </c>
      <c r="M155" s="31">
        <v>16.123069999999998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1101.5</v>
      </c>
      <c r="D156" s="36">
        <v>1085.8333333333333</v>
      </c>
      <c r="E156" s="36">
        <v>1063.6666666666665</v>
      </c>
      <c r="F156" s="36">
        <v>1025.8333333333333</v>
      </c>
      <c r="G156" s="36">
        <v>1003.6666666666665</v>
      </c>
      <c r="H156" s="36">
        <v>1123.6666666666665</v>
      </c>
      <c r="I156" s="36">
        <v>1145.833333333333</v>
      </c>
      <c r="J156" s="36">
        <v>1183.6666666666665</v>
      </c>
      <c r="K156" s="31">
        <v>1108</v>
      </c>
      <c r="L156" s="31">
        <v>1048</v>
      </c>
      <c r="M156" s="31">
        <v>22.558520000000001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3626</v>
      </c>
      <c r="D157" s="36">
        <v>3652.4666666666672</v>
      </c>
      <c r="E157" s="36">
        <v>3590.5833333333344</v>
      </c>
      <c r="F157" s="36">
        <v>3555.1666666666674</v>
      </c>
      <c r="G157" s="36">
        <v>3493.2833333333347</v>
      </c>
      <c r="H157" s="36">
        <v>3687.8833333333341</v>
      </c>
      <c r="I157" s="36">
        <v>3749.7666666666673</v>
      </c>
      <c r="J157" s="36">
        <v>3785.1833333333338</v>
      </c>
      <c r="K157" s="31">
        <v>3714.35</v>
      </c>
      <c r="L157" s="31">
        <v>3617.05</v>
      </c>
      <c r="M157" s="31">
        <v>2.98793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35870.65</v>
      </c>
      <c r="D158" s="36">
        <v>35732.683333333334</v>
      </c>
      <c r="E158" s="36">
        <v>35556.966666666667</v>
      </c>
      <c r="F158" s="36">
        <v>35243.283333333333</v>
      </c>
      <c r="G158" s="36">
        <v>35067.566666666666</v>
      </c>
      <c r="H158" s="36">
        <v>36046.366666666669</v>
      </c>
      <c r="I158" s="36">
        <v>36222.083333333343</v>
      </c>
      <c r="J158" s="36">
        <v>36535.76666666667</v>
      </c>
      <c r="K158" s="31">
        <v>35908.400000000001</v>
      </c>
      <c r="L158" s="31">
        <v>35419</v>
      </c>
      <c r="M158" s="31">
        <v>0.15329999999999999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1526.5</v>
      </c>
      <c r="D159" s="36">
        <v>1531.8166666666666</v>
      </c>
      <c r="E159" s="36">
        <v>1515.6833333333332</v>
      </c>
      <c r="F159" s="36">
        <v>1504.8666666666666</v>
      </c>
      <c r="G159" s="36">
        <v>1488.7333333333331</v>
      </c>
      <c r="H159" s="36">
        <v>1542.6333333333332</v>
      </c>
      <c r="I159" s="36">
        <v>1558.7666666666664</v>
      </c>
      <c r="J159" s="36">
        <v>1569.5833333333333</v>
      </c>
      <c r="K159" s="31">
        <v>1547.95</v>
      </c>
      <c r="L159" s="31">
        <v>1521</v>
      </c>
      <c r="M159" s="31">
        <v>1.55444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8372.1</v>
      </c>
      <c r="D160" s="36">
        <v>8365.6833333333343</v>
      </c>
      <c r="E160" s="36">
        <v>8311.4166666666679</v>
      </c>
      <c r="F160" s="36">
        <v>8250.7333333333336</v>
      </c>
      <c r="G160" s="36">
        <v>8196.4666666666672</v>
      </c>
      <c r="H160" s="36">
        <v>8426.3666666666686</v>
      </c>
      <c r="I160" s="36">
        <v>8480.633333333335</v>
      </c>
      <c r="J160" s="36">
        <v>8541.3166666666693</v>
      </c>
      <c r="K160" s="31">
        <v>8419.9500000000007</v>
      </c>
      <c r="L160" s="31">
        <v>8305</v>
      </c>
      <c r="M160" s="31">
        <v>1.61717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281.64999999999998</v>
      </c>
      <c r="D161" s="36">
        <v>283.65000000000003</v>
      </c>
      <c r="E161" s="36">
        <v>279.00000000000006</v>
      </c>
      <c r="F161" s="36">
        <v>276.35000000000002</v>
      </c>
      <c r="G161" s="36">
        <v>271.70000000000005</v>
      </c>
      <c r="H161" s="36">
        <v>286.30000000000007</v>
      </c>
      <c r="I161" s="36">
        <v>290.95000000000005</v>
      </c>
      <c r="J161" s="36">
        <v>293.60000000000008</v>
      </c>
      <c r="K161" s="31">
        <v>288.3</v>
      </c>
      <c r="L161" s="31">
        <v>281</v>
      </c>
      <c r="M161" s="31">
        <v>27.032910000000001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2865.85</v>
      </c>
      <c r="D162" s="36">
        <v>2881.9499999999994</v>
      </c>
      <c r="E162" s="36">
        <v>2801.1999999999989</v>
      </c>
      <c r="F162" s="36">
        <v>2736.5499999999997</v>
      </c>
      <c r="G162" s="36">
        <v>2655.7999999999993</v>
      </c>
      <c r="H162" s="36">
        <v>2946.5999999999985</v>
      </c>
      <c r="I162" s="36">
        <v>3027.3499999999995</v>
      </c>
      <c r="J162" s="36">
        <v>3091.9999999999982</v>
      </c>
      <c r="K162" s="31">
        <v>2962.7</v>
      </c>
      <c r="L162" s="31">
        <v>2817.3</v>
      </c>
      <c r="M162" s="31">
        <v>19.379960000000001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894.45</v>
      </c>
      <c r="D163" s="36">
        <v>897.51666666666677</v>
      </c>
      <c r="E163" s="36">
        <v>887.03333333333353</v>
      </c>
      <c r="F163" s="36">
        <v>879.61666666666679</v>
      </c>
      <c r="G163" s="36">
        <v>869.13333333333355</v>
      </c>
      <c r="H163" s="36">
        <v>904.93333333333351</v>
      </c>
      <c r="I163" s="36">
        <v>915.41666666666686</v>
      </c>
      <c r="J163" s="36">
        <v>922.83333333333348</v>
      </c>
      <c r="K163" s="31">
        <v>908</v>
      </c>
      <c r="L163" s="31">
        <v>890.1</v>
      </c>
      <c r="M163" s="31">
        <v>8.9371299999999998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4891</v>
      </c>
      <c r="D164" s="36">
        <v>4897.45</v>
      </c>
      <c r="E164" s="36">
        <v>4856.5999999999995</v>
      </c>
      <c r="F164" s="36">
        <v>4822.2</v>
      </c>
      <c r="G164" s="36">
        <v>4781.3499999999995</v>
      </c>
      <c r="H164" s="36">
        <v>4931.8499999999995</v>
      </c>
      <c r="I164" s="36">
        <v>4972.7</v>
      </c>
      <c r="J164" s="36">
        <v>5007.0999999999995</v>
      </c>
      <c r="K164" s="31">
        <v>4938.3</v>
      </c>
      <c r="L164" s="31">
        <v>4863.05</v>
      </c>
      <c r="M164" s="31">
        <v>2.7047300000000001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432.7</v>
      </c>
      <c r="D165" s="36">
        <v>436.91666666666669</v>
      </c>
      <c r="E165" s="36">
        <v>426.98333333333335</v>
      </c>
      <c r="F165" s="36">
        <v>421.26666666666665</v>
      </c>
      <c r="G165" s="36">
        <v>411.33333333333331</v>
      </c>
      <c r="H165" s="36">
        <v>442.63333333333338</v>
      </c>
      <c r="I165" s="36">
        <v>452.56666666666666</v>
      </c>
      <c r="J165" s="36">
        <v>458.28333333333342</v>
      </c>
      <c r="K165" s="31">
        <v>446.85</v>
      </c>
      <c r="L165" s="31">
        <v>431.2</v>
      </c>
      <c r="M165" s="31">
        <v>24.81071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429.75</v>
      </c>
      <c r="D166" s="36">
        <v>429.2</v>
      </c>
      <c r="E166" s="36">
        <v>425.04999999999995</v>
      </c>
      <c r="F166" s="36">
        <v>420.34999999999997</v>
      </c>
      <c r="G166" s="36">
        <v>416.19999999999993</v>
      </c>
      <c r="H166" s="36">
        <v>433.9</v>
      </c>
      <c r="I166" s="36">
        <v>438.04999999999995</v>
      </c>
      <c r="J166" s="36">
        <v>442.75</v>
      </c>
      <c r="K166" s="31">
        <v>433.35</v>
      </c>
      <c r="L166" s="31">
        <v>424.5</v>
      </c>
      <c r="M166" s="31">
        <v>122.56331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292.64999999999998</v>
      </c>
      <c r="D167" s="36">
        <v>294.18333333333334</v>
      </c>
      <c r="E167" s="36">
        <v>289.4666666666667</v>
      </c>
      <c r="F167" s="36">
        <v>286.28333333333336</v>
      </c>
      <c r="G167" s="36">
        <v>281.56666666666672</v>
      </c>
      <c r="H167" s="36">
        <v>297.36666666666667</v>
      </c>
      <c r="I167" s="36">
        <v>302.08333333333326</v>
      </c>
      <c r="J167" s="36">
        <v>305.26666666666665</v>
      </c>
      <c r="K167" s="31">
        <v>298.89999999999998</v>
      </c>
      <c r="L167" s="31">
        <v>291</v>
      </c>
      <c r="M167" s="31">
        <v>149.08694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1181.1500000000001</v>
      </c>
      <c r="D168" s="36">
        <v>1195.6499999999999</v>
      </c>
      <c r="E168" s="36">
        <v>1144.5499999999997</v>
      </c>
      <c r="F168" s="36">
        <v>1107.9499999999998</v>
      </c>
      <c r="G168" s="36">
        <v>1056.8499999999997</v>
      </c>
      <c r="H168" s="36">
        <v>1232.2499999999998</v>
      </c>
      <c r="I168" s="36">
        <v>1283.3499999999997</v>
      </c>
      <c r="J168" s="36">
        <v>1319.9499999999998</v>
      </c>
      <c r="K168" s="31">
        <v>1246.75</v>
      </c>
      <c r="L168" s="31">
        <v>1159.05</v>
      </c>
      <c r="M168" s="31">
        <v>5.1274199999999999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15681.75</v>
      </c>
      <c r="D169" s="36">
        <v>15667.4</v>
      </c>
      <c r="E169" s="36">
        <v>15569.849999999999</v>
      </c>
      <c r="F169" s="36">
        <v>15457.949999999999</v>
      </c>
      <c r="G169" s="36">
        <v>15360.399999999998</v>
      </c>
      <c r="H169" s="36">
        <v>15779.3</v>
      </c>
      <c r="I169" s="36">
        <v>15876.849999999999</v>
      </c>
      <c r="J169" s="36">
        <v>15988.75</v>
      </c>
      <c r="K169" s="31">
        <v>15764.95</v>
      </c>
      <c r="L169" s="31">
        <v>15555.5</v>
      </c>
      <c r="M169" s="31">
        <v>8.3140000000000006E-2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129.85</v>
      </c>
      <c r="D170" s="36">
        <v>130.33333333333334</v>
      </c>
      <c r="E170" s="36">
        <v>129.01666666666668</v>
      </c>
      <c r="F170" s="36">
        <v>128.18333333333334</v>
      </c>
      <c r="G170" s="36">
        <v>126.86666666666667</v>
      </c>
      <c r="H170" s="36">
        <v>131.16666666666669</v>
      </c>
      <c r="I170" s="36">
        <v>132.48333333333335</v>
      </c>
      <c r="J170" s="36">
        <v>133.31666666666669</v>
      </c>
      <c r="K170" s="31">
        <v>131.65</v>
      </c>
      <c r="L170" s="31">
        <v>129.5</v>
      </c>
      <c r="M170" s="31">
        <v>387.19979000000001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472.9</v>
      </c>
      <c r="D171" s="36">
        <v>474.0333333333333</v>
      </c>
      <c r="E171" s="36">
        <v>469.06666666666661</v>
      </c>
      <c r="F171" s="36">
        <v>465.23333333333329</v>
      </c>
      <c r="G171" s="36">
        <v>460.26666666666659</v>
      </c>
      <c r="H171" s="36">
        <v>477.86666666666662</v>
      </c>
      <c r="I171" s="36">
        <v>482.83333333333331</v>
      </c>
      <c r="J171" s="36">
        <v>486.66666666666663</v>
      </c>
      <c r="K171" s="31">
        <v>479</v>
      </c>
      <c r="L171" s="31">
        <v>470.2</v>
      </c>
      <c r="M171" s="31">
        <v>71.477099999999993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237.95</v>
      </c>
      <c r="D172" s="36">
        <v>238.69999999999996</v>
      </c>
      <c r="E172" s="36">
        <v>235.44999999999993</v>
      </c>
      <c r="F172" s="36">
        <v>232.94999999999996</v>
      </c>
      <c r="G172" s="36">
        <v>229.69999999999993</v>
      </c>
      <c r="H172" s="36">
        <v>241.19999999999993</v>
      </c>
      <c r="I172" s="36">
        <v>244.45</v>
      </c>
      <c r="J172" s="36">
        <v>246.94999999999993</v>
      </c>
      <c r="K172" s="31">
        <v>241.95</v>
      </c>
      <c r="L172" s="31">
        <v>236.2</v>
      </c>
      <c r="M172" s="31">
        <v>63.939480000000003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2957.85</v>
      </c>
      <c r="D173" s="36">
        <v>2971.7166666666667</v>
      </c>
      <c r="E173" s="36">
        <v>2937.2333333333336</v>
      </c>
      <c r="F173" s="36">
        <v>2916.6166666666668</v>
      </c>
      <c r="G173" s="36">
        <v>2882.1333333333337</v>
      </c>
      <c r="H173" s="36">
        <v>2992.3333333333335</v>
      </c>
      <c r="I173" s="36">
        <v>3026.8166666666662</v>
      </c>
      <c r="J173" s="36">
        <v>3047.4333333333334</v>
      </c>
      <c r="K173" s="31">
        <v>3006.2</v>
      </c>
      <c r="L173" s="31">
        <v>2951.1</v>
      </c>
      <c r="M173" s="31">
        <v>41.578629999999997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707.5</v>
      </c>
      <c r="D174" s="36">
        <v>707</v>
      </c>
      <c r="E174" s="36">
        <v>704.55</v>
      </c>
      <c r="F174" s="36">
        <v>701.59999999999991</v>
      </c>
      <c r="G174" s="36">
        <v>699.14999999999986</v>
      </c>
      <c r="H174" s="36">
        <v>709.95</v>
      </c>
      <c r="I174" s="36">
        <v>712.40000000000009</v>
      </c>
      <c r="J174" s="36">
        <v>715.35000000000014</v>
      </c>
      <c r="K174" s="31">
        <v>709.45</v>
      </c>
      <c r="L174" s="31">
        <v>704.05</v>
      </c>
      <c r="M174" s="31">
        <v>13.35533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1510.4</v>
      </c>
      <c r="D175" s="36">
        <v>1506.8999999999999</v>
      </c>
      <c r="E175" s="36">
        <v>1492.4999999999998</v>
      </c>
      <c r="F175" s="36">
        <v>1474.6</v>
      </c>
      <c r="G175" s="36">
        <v>1460.1999999999998</v>
      </c>
      <c r="H175" s="36">
        <v>1524.7999999999997</v>
      </c>
      <c r="I175" s="36">
        <v>1539.1999999999998</v>
      </c>
      <c r="J175" s="36">
        <v>1557.0999999999997</v>
      </c>
      <c r="K175" s="31">
        <v>1521.3</v>
      </c>
      <c r="L175" s="31">
        <v>1489</v>
      </c>
      <c r="M175" s="31">
        <v>24.68543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2450.0500000000002</v>
      </c>
      <c r="D176" s="36">
        <v>2442.0666666666671</v>
      </c>
      <c r="E176" s="36">
        <v>2419.733333333334</v>
      </c>
      <c r="F176" s="36">
        <v>2389.416666666667</v>
      </c>
      <c r="G176" s="36">
        <v>2367.0833333333339</v>
      </c>
      <c r="H176" s="36">
        <v>2472.3833333333341</v>
      </c>
      <c r="I176" s="36">
        <v>2494.7166666666672</v>
      </c>
      <c r="J176" s="36">
        <v>2525.0333333333342</v>
      </c>
      <c r="K176" s="31">
        <v>2464.4</v>
      </c>
      <c r="L176" s="31">
        <v>2411.75</v>
      </c>
      <c r="M176" s="31">
        <v>6.5398699999999996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118.95</v>
      </c>
      <c r="D177" s="36">
        <v>119.61666666666667</v>
      </c>
      <c r="E177" s="36">
        <v>117.83333333333334</v>
      </c>
      <c r="F177" s="36">
        <v>116.71666666666667</v>
      </c>
      <c r="G177" s="36">
        <v>114.93333333333334</v>
      </c>
      <c r="H177" s="36">
        <v>120.73333333333335</v>
      </c>
      <c r="I177" s="36">
        <v>122.51666666666668</v>
      </c>
      <c r="J177" s="36">
        <v>123.63333333333335</v>
      </c>
      <c r="K177" s="31">
        <v>121.4</v>
      </c>
      <c r="L177" s="31">
        <v>118.5</v>
      </c>
      <c r="M177" s="31">
        <v>169.16136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24705.9</v>
      </c>
      <c r="D178" s="36">
        <v>24774.366666666669</v>
      </c>
      <c r="E178" s="36">
        <v>24516.833333333336</v>
      </c>
      <c r="F178" s="36">
        <v>24327.766666666666</v>
      </c>
      <c r="G178" s="36">
        <v>24070.233333333334</v>
      </c>
      <c r="H178" s="36">
        <v>24963.433333333338</v>
      </c>
      <c r="I178" s="36">
        <v>25220.966666666671</v>
      </c>
      <c r="J178" s="36">
        <v>25410.03333333334</v>
      </c>
      <c r="K178" s="31">
        <v>25031.9</v>
      </c>
      <c r="L178" s="31">
        <v>24585.3</v>
      </c>
      <c r="M178" s="31">
        <v>0.73323000000000005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2449.5500000000002</v>
      </c>
      <c r="D179" s="36">
        <v>2426.5166666666669</v>
      </c>
      <c r="E179" s="36">
        <v>2397.6333333333337</v>
      </c>
      <c r="F179" s="36">
        <v>2345.7166666666667</v>
      </c>
      <c r="G179" s="36">
        <v>2316.8333333333335</v>
      </c>
      <c r="H179" s="36">
        <v>2478.4333333333338</v>
      </c>
      <c r="I179" s="36">
        <v>2507.3166666666671</v>
      </c>
      <c r="J179" s="36">
        <v>2559.233333333334</v>
      </c>
      <c r="K179" s="31">
        <v>2455.4</v>
      </c>
      <c r="L179" s="31">
        <v>2374.6</v>
      </c>
      <c r="M179" s="31">
        <v>11.92798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4668.6499999999996</v>
      </c>
      <c r="D180" s="36">
        <v>4689.1333333333332</v>
      </c>
      <c r="E180" s="36">
        <v>4635.2666666666664</v>
      </c>
      <c r="F180" s="36">
        <v>4601.8833333333332</v>
      </c>
      <c r="G180" s="36">
        <v>4548.0166666666664</v>
      </c>
      <c r="H180" s="36">
        <v>4722.5166666666664</v>
      </c>
      <c r="I180" s="36">
        <v>4776.3833333333332</v>
      </c>
      <c r="J180" s="36">
        <v>4809.7666666666664</v>
      </c>
      <c r="K180" s="31">
        <v>4743</v>
      </c>
      <c r="L180" s="31">
        <v>4655.75</v>
      </c>
      <c r="M180" s="31">
        <v>1.4336500000000001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684.35</v>
      </c>
      <c r="D181" s="36">
        <v>686.0333333333333</v>
      </c>
      <c r="E181" s="36">
        <v>676.81666666666661</v>
      </c>
      <c r="F181" s="36">
        <v>669.2833333333333</v>
      </c>
      <c r="G181" s="36">
        <v>660.06666666666661</v>
      </c>
      <c r="H181" s="36">
        <v>693.56666666666661</v>
      </c>
      <c r="I181" s="36">
        <v>702.7833333333333</v>
      </c>
      <c r="J181" s="36">
        <v>710.31666666666661</v>
      </c>
      <c r="K181" s="31">
        <v>695.25</v>
      </c>
      <c r="L181" s="31">
        <v>678.5</v>
      </c>
      <c r="M181" s="31">
        <v>21.77919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788.05</v>
      </c>
      <c r="D182" s="36">
        <v>788.15</v>
      </c>
      <c r="E182" s="36">
        <v>782.9</v>
      </c>
      <c r="F182" s="36">
        <v>777.75</v>
      </c>
      <c r="G182" s="36">
        <v>772.5</v>
      </c>
      <c r="H182" s="36">
        <v>793.3</v>
      </c>
      <c r="I182" s="36">
        <v>798.55</v>
      </c>
      <c r="J182" s="36">
        <v>803.69999999999993</v>
      </c>
      <c r="K182" s="31">
        <v>793.4</v>
      </c>
      <c r="L182" s="31">
        <v>783</v>
      </c>
      <c r="M182" s="31">
        <v>154.97868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138.94999999999999</v>
      </c>
      <c r="D183" s="36">
        <v>140.18333333333331</v>
      </c>
      <c r="E183" s="36">
        <v>137.11666666666662</v>
      </c>
      <c r="F183" s="36">
        <v>135.2833333333333</v>
      </c>
      <c r="G183" s="36">
        <v>132.21666666666661</v>
      </c>
      <c r="H183" s="36">
        <v>142.01666666666662</v>
      </c>
      <c r="I183" s="36">
        <v>145.08333333333329</v>
      </c>
      <c r="J183" s="36">
        <v>146.91666666666663</v>
      </c>
      <c r="K183" s="31">
        <v>143.25</v>
      </c>
      <c r="L183" s="31">
        <v>138.35</v>
      </c>
      <c r="M183" s="31">
        <v>693.31029000000001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1605.7</v>
      </c>
      <c r="D184" s="36">
        <v>1608.6833333333334</v>
      </c>
      <c r="E184" s="36">
        <v>1597.4166666666667</v>
      </c>
      <c r="F184" s="36">
        <v>1589.1333333333334</v>
      </c>
      <c r="G184" s="36">
        <v>1577.8666666666668</v>
      </c>
      <c r="H184" s="36">
        <v>1616.9666666666667</v>
      </c>
      <c r="I184" s="36">
        <v>1628.2333333333331</v>
      </c>
      <c r="J184" s="36">
        <v>1636.5166666666667</v>
      </c>
      <c r="K184" s="31">
        <v>1619.95</v>
      </c>
      <c r="L184" s="31">
        <v>1600.4</v>
      </c>
      <c r="M184" s="31">
        <v>24.409990000000001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622.45000000000005</v>
      </c>
      <c r="D185" s="36">
        <v>623.36666666666667</v>
      </c>
      <c r="E185" s="36">
        <v>616.08333333333337</v>
      </c>
      <c r="F185" s="36">
        <v>609.7166666666667</v>
      </c>
      <c r="G185" s="36">
        <v>602.43333333333339</v>
      </c>
      <c r="H185" s="36">
        <v>629.73333333333335</v>
      </c>
      <c r="I185" s="36">
        <v>637.01666666666665</v>
      </c>
      <c r="J185" s="36">
        <v>643.38333333333333</v>
      </c>
      <c r="K185" s="31">
        <v>630.65</v>
      </c>
      <c r="L185" s="31">
        <v>617</v>
      </c>
      <c r="M185" s="31">
        <v>5.08209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691.2</v>
      </c>
      <c r="D186" s="36">
        <v>689.78333333333342</v>
      </c>
      <c r="E186" s="36">
        <v>685.11666666666679</v>
      </c>
      <c r="F186" s="36">
        <v>679.03333333333342</v>
      </c>
      <c r="G186" s="36">
        <v>674.36666666666679</v>
      </c>
      <c r="H186" s="36">
        <v>695.86666666666679</v>
      </c>
      <c r="I186" s="36">
        <v>700.53333333333353</v>
      </c>
      <c r="J186" s="36">
        <v>706.61666666666679</v>
      </c>
      <c r="K186" s="31">
        <v>694.45</v>
      </c>
      <c r="L186" s="31">
        <v>683.7</v>
      </c>
      <c r="M186" s="31">
        <v>8.2217300000000009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2259.6999999999998</v>
      </c>
      <c r="D187" s="36">
        <v>2276.0833333333335</v>
      </c>
      <c r="E187" s="36">
        <v>2238.7166666666672</v>
      </c>
      <c r="F187" s="36">
        <v>2217.7333333333336</v>
      </c>
      <c r="G187" s="36">
        <v>2180.3666666666672</v>
      </c>
      <c r="H187" s="36">
        <v>2297.0666666666671</v>
      </c>
      <c r="I187" s="36">
        <v>2334.4333333333329</v>
      </c>
      <c r="J187" s="36">
        <v>2355.416666666667</v>
      </c>
      <c r="K187" s="31">
        <v>2313.4499999999998</v>
      </c>
      <c r="L187" s="31">
        <v>2255.1</v>
      </c>
      <c r="M187" s="31">
        <v>8.7347400000000004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1315.25</v>
      </c>
      <c r="D188" s="36">
        <v>1279.9833333333333</v>
      </c>
      <c r="E188" s="36">
        <v>1210.9666666666667</v>
      </c>
      <c r="F188" s="36">
        <v>1106.6833333333334</v>
      </c>
      <c r="G188" s="36">
        <v>1037.6666666666667</v>
      </c>
      <c r="H188" s="36">
        <v>1384.2666666666667</v>
      </c>
      <c r="I188" s="36">
        <v>1453.2833333333335</v>
      </c>
      <c r="J188" s="36">
        <v>1557.5666666666666</v>
      </c>
      <c r="K188" s="31">
        <v>1349</v>
      </c>
      <c r="L188" s="31">
        <v>1175.7</v>
      </c>
      <c r="M188" s="31">
        <v>478.22206999999997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2011.5</v>
      </c>
      <c r="D189" s="36">
        <v>2008.9833333333333</v>
      </c>
      <c r="E189" s="36">
        <v>1979.5666666666666</v>
      </c>
      <c r="F189" s="36">
        <v>1947.6333333333332</v>
      </c>
      <c r="G189" s="36">
        <v>1918.2166666666665</v>
      </c>
      <c r="H189" s="36">
        <v>2040.9166666666667</v>
      </c>
      <c r="I189" s="36">
        <v>2070.333333333333</v>
      </c>
      <c r="J189" s="36">
        <v>2102.2666666666669</v>
      </c>
      <c r="K189" s="31">
        <v>2038.4</v>
      </c>
      <c r="L189" s="31">
        <v>1977.05</v>
      </c>
      <c r="M189" s="31">
        <v>12.45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4108.6000000000004</v>
      </c>
      <c r="D190" s="36">
        <v>4090.1</v>
      </c>
      <c r="E190" s="36">
        <v>4056.2</v>
      </c>
      <c r="F190" s="36">
        <v>4003.7999999999997</v>
      </c>
      <c r="G190" s="36">
        <v>3969.8999999999996</v>
      </c>
      <c r="H190" s="36">
        <v>4142.5</v>
      </c>
      <c r="I190" s="36">
        <v>4176.4000000000005</v>
      </c>
      <c r="J190" s="36">
        <v>4228.8</v>
      </c>
      <c r="K190" s="31">
        <v>4124</v>
      </c>
      <c r="L190" s="31">
        <v>4037.7</v>
      </c>
      <c r="M190" s="31">
        <v>26.889050000000001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1261.55</v>
      </c>
      <c r="D191" s="36">
        <v>1249.0666666666666</v>
      </c>
      <c r="E191" s="36">
        <v>1229.2333333333331</v>
      </c>
      <c r="F191" s="36">
        <v>1196.9166666666665</v>
      </c>
      <c r="G191" s="36">
        <v>1177.083333333333</v>
      </c>
      <c r="H191" s="36">
        <v>1281.3833333333332</v>
      </c>
      <c r="I191" s="36">
        <v>1301.2166666666667</v>
      </c>
      <c r="J191" s="36">
        <v>1333.5333333333333</v>
      </c>
      <c r="K191" s="31">
        <v>1268.9000000000001</v>
      </c>
      <c r="L191" s="31">
        <v>1216.75</v>
      </c>
      <c r="M191" s="31">
        <v>35.229520000000001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7686.75</v>
      </c>
      <c r="D192" s="36">
        <v>7729.0666666666666</v>
      </c>
      <c r="E192" s="36">
        <v>7543.5333333333328</v>
      </c>
      <c r="F192" s="36">
        <v>7400.3166666666666</v>
      </c>
      <c r="G192" s="36">
        <v>7214.7833333333328</v>
      </c>
      <c r="H192" s="36">
        <v>7872.2833333333328</v>
      </c>
      <c r="I192" s="36">
        <v>8057.8166666666675</v>
      </c>
      <c r="J192" s="36">
        <v>8201.0333333333328</v>
      </c>
      <c r="K192" s="31">
        <v>7914.6</v>
      </c>
      <c r="L192" s="31">
        <v>7585.85</v>
      </c>
      <c r="M192" s="31">
        <v>3.02528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689.35</v>
      </c>
      <c r="D193" s="36">
        <v>686.23333333333323</v>
      </c>
      <c r="E193" s="36">
        <v>677.61666666666645</v>
      </c>
      <c r="F193" s="36">
        <v>665.88333333333321</v>
      </c>
      <c r="G193" s="36">
        <v>657.26666666666642</v>
      </c>
      <c r="H193" s="36">
        <v>697.96666666666647</v>
      </c>
      <c r="I193" s="36">
        <v>706.58333333333326</v>
      </c>
      <c r="J193" s="36">
        <v>718.31666666666649</v>
      </c>
      <c r="K193" s="31">
        <v>694.85</v>
      </c>
      <c r="L193" s="31">
        <v>674.5</v>
      </c>
      <c r="M193" s="31">
        <v>26.800419999999999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1039.3</v>
      </c>
      <c r="D194" s="36">
        <v>1033.45</v>
      </c>
      <c r="E194" s="36">
        <v>1019.9000000000001</v>
      </c>
      <c r="F194" s="36">
        <v>1000.5</v>
      </c>
      <c r="G194" s="36">
        <v>986.95</v>
      </c>
      <c r="H194" s="36">
        <v>1052.8500000000001</v>
      </c>
      <c r="I194" s="36">
        <v>1066.3999999999999</v>
      </c>
      <c r="J194" s="36">
        <v>1085.8000000000002</v>
      </c>
      <c r="K194" s="31">
        <v>1047</v>
      </c>
      <c r="L194" s="31">
        <v>1014.05</v>
      </c>
      <c r="M194" s="31">
        <v>168.77081999999999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425.25</v>
      </c>
      <c r="D195" s="36">
        <v>418.18333333333334</v>
      </c>
      <c r="E195" s="36">
        <v>403.06666666666666</v>
      </c>
      <c r="F195" s="36">
        <v>380.88333333333333</v>
      </c>
      <c r="G195" s="36">
        <v>365.76666666666665</v>
      </c>
      <c r="H195" s="36">
        <v>440.36666666666667</v>
      </c>
      <c r="I195" s="36">
        <v>455.48333333333335</v>
      </c>
      <c r="J195" s="36">
        <v>477.66666666666669</v>
      </c>
      <c r="K195" s="31">
        <v>433.3</v>
      </c>
      <c r="L195" s="31">
        <v>396</v>
      </c>
      <c r="M195" s="31">
        <v>988.83541000000002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157.25</v>
      </c>
      <c r="D196" s="36">
        <v>156.21666666666667</v>
      </c>
      <c r="E196" s="36">
        <v>153.28333333333333</v>
      </c>
      <c r="F196" s="36">
        <v>149.31666666666666</v>
      </c>
      <c r="G196" s="36">
        <v>146.38333333333333</v>
      </c>
      <c r="H196" s="36">
        <v>160.18333333333334</v>
      </c>
      <c r="I196" s="36">
        <v>163.11666666666667</v>
      </c>
      <c r="J196" s="36">
        <v>167.08333333333334</v>
      </c>
      <c r="K196" s="31">
        <v>159.15</v>
      </c>
      <c r="L196" s="31">
        <v>152.25</v>
      </c>
      <c r="M196" s="31">
        <v>1248.4769899999999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1288.1500000000001</v>
      </c>
      <c r="D197" s="36">
        <v>1282.2666666666667</v>
      </c>
      <c r="E197" s="36">
        <v>1271.4333333333334</v>
      </c>
      <c r="F197" s="36">
        <v>1254.7166666666667</v>
      </c>
      <c r="G197" s="36">
        <v>1243.8833333333334</v>
      </c>
      <c r="H197" s="36">
        <v>1298.9833333333333</v>
      </c>
      <c r="I197" s="36">
        <v>1309.8166666666668</v>
      </c>
      <c r="J197" s="36">
        <v>1326.5333333333333</v>
      </c>
      <c r="K197" s="31">
        <v>1293.0999999999999</v>
      </c>
      <c r="L197" s="31">
        <v>1265.55</v>
      </c>
      <c r="M197" s="31">
        <v>20.736910000000002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810.8</v>
      </c>
      <c r="D198" s="36">
        <v>809.31666666666661</v>
      </c>
      <c r="E198" s="36">
        <v>805.23333333333323</v>
      </c>
      <c r="F198" s="36">
        <v>799.66666666666663</v>
      </c>
      <c r="G198" s="36">
        <v>795.58333333333326</v>
      </c>
      <c r="H198" s="36">
        <v>814.88333333333321</v>
      </c>
      <c r="I198" s="36">
        <v>818.9666666666667</v>
      </c>
      <c r="J198" s="36">
        <v>824.53333333333319</v>
      </c>
      <c r="K198" s="31">
        <v>813.4</v>
      </c>
      <c r="L198" s="31">
        <v>803.75</v>
      </c>
      <c r="M198" s="31">
        <v>2.6107800000000001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3786.9</v>
      </c>
      <c r="D199" s="36">
        <v>3793.0833333333335</v>
      </c>
      <c r="E199" s="36">
        <v>3761.916666666667</v>
      </c>
      <c r="F199" s="36">
        <v>3736.9333333333334</v>
      </c>
      <c r="G199" s="36">
        <v>3705.7666666666669</v>
      </c>
      <c r="H199" s="36">
        <v>3818.0666666666671</v>
      </c>
      <c r="I199" s="36">
        <v>3849.233333333334</v>
      </c>
      <c r="J199" s="36">
        <v>3874.2166666666672</v>
      </c>
      <c r="K199" s="31">
        <v>3824.25</v>
      </c>
      <c r="L199" s="31">
        <v>3768.1</v>
      </c>
      <c r="M199" s="31">
        <v>8.3851399999999998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2664.8</v>
      </c>
      <c r="D200" s="36">
        <v>2667.8833333333332</v>
      </c>
      <c r="E200" s="36">
        <v>2641.9166666666665</v>
      </c>
      <c r="F200" s="36">
        <v>2619.0333333333333</v>
      </c>
      <c r="G200" s="36">
        <v>2593.0666666666666</v>
      </c>
      <c r="H200" s="36">
        <v>2690.7666666666664</v>
      </c>
      <c r="I200" s="36">
        <v>2716.7333333333336</v>
      </c>
      <c r="J200" s="36">
        <v>2739.6166666666663</v>
      </c>
      <c r="K200" s="31">
        <v>2693.85</v>
      </c>
      <c r="L200" s="31">
        <v>2645</v>
      </c>
      <c r="M200" s="31">
        <v>4.1402900000000002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1144.5999999999999</v>
      </c>
      <c r="D201" s="36">
        <v>1152.6666666666667</v>
      </c>
      <c r="E201" s="36">
        <v>1131.9333333333334</v>
      </c>
      <c r="F201" s="36">
        <v>1119.2666666666667</v>
      </c>
      <c r="G201" s="36">
        <v>1098.5333333333333</v>
      </c>
      <c r="H201" s="36">
        <v>1165.3333333333335</v>
      </c>
      <c r="I201" s="36">
        <v>1186.0666666666666</v>
      </c>
      <c r="J201" s="36">
        <v>1198.7333333333336</v>
      </c>
      <c r="K201" s="31">
        <v>1173.4000000000001</v>
      </c>
      <c r="L201" s="31">
        <v>1140</v>
      </c>
      <c r="M201" s="31">
        <v>5.23306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3952.2</v>
      </c>
      <c r="D202" s="36">
        <v>3923.5</v>
      </c>
      <c r="E202" s="36">
        <v>3869</v>
      </c>
      <c r="F202" s="36">
        <v>3785.8</v>
      </c>
      <c r="G202" s="36">
        <v>3731.3</v>
      </c>
      <c r="H202" s="36">
        <v>4006.7</v>
      </c>
      <c r="I202" s="36">
        <v>4061.2</v>
      </c>
      <c r="J202" s="36">
        <v>4144.3999999999996</v>
      </c>
      <c r="K202" s="31">
        <v>3978</v>
      </c>
      <c r="L202" s="31">
        <v>3840.3</v>
      </c>
      <c r="M202" s="31">
        <v>6.8053499999999998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3498.7</v>
      </c>
      <c r="D203" s="36">
        <v>3513.1</v>
      </c>
      <c r="E203" s="36">
        <v>3458.2</v>
      </c>
      <c r="F203" s="36">
        <v>3417.7</v>
      </c>
      <c r="G203" s="36">
        <v>3362.7999999999997</v>
      </c>
      <c r="H203" s="36">
        <v>3553.6</v>
      </c>
      <c r="I203" s="36">
        <v>3608.5000000000005</v>
      </c>
      <c r="J203" s="36">
        <v>3649</v>
      </c>
      <c r="K203" s="31">
        <v>3568</v>
      </c>
      <c r="L203" s="31">
        <v>3472.6</v>
      </c>
      <c r="M203" s="31">
        <v>2.13171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482.3</v>
      </c>
      <c r="D204" s="36">
        <v>481.0333333333333</v>
      </c>
      <c r="E204" s="36">
        <v>476.11666666666662</v>
      </c>
      <c r="F204" s="36">
        <v>469.93333333333334</v>
      </c>
      <c r="G204" s="36">
        <v>465.01666666666665</v>
      </c>
      <c r="H204" s="36">
        <v>487.21666666666658</v>
      </c>
      <c r="I204" s="36">
        <v>492.13333333333333</v>
      </c>
      <c r="J204" s="36">
        <v>498.31666666666655</v>
      </c>
      <c r="K204" s="31">
        <v>485.95</v>
      </c>
      <c r="L204" s="31">
        <v>474.85</v>
      </c>
      <c r="M204" s="31">
        <v>54.20581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9673.15</v>
      </c>
      <c r="D205" s="36">
        <v>9652.4166666666661</v>
      </c>
      <c r="E205" s="36">
        <v>9589.8333333333321</v>
      </c>
      <c r="F205" s="36">
        <v>9506.5166666666664</v>
      </c>
      <c r="G205" s="36">
        <v>9443.9333333333325</v>
      </c>
      <c r="H205" s="36">
        <v>9735.7333333333318</v>
      </c>
      <c r="I205" s="36">
        <v>9798.3166666666639</v>
      </c>
      <c r="J205" s="36">
        <v>9881.6333333333314</v>
      </c>
      <c r="K205" s="31">
        <v>9715</v>
      </c>
      <c r="L205" s="31">
        <v>9569.1</v>
      </c>
      <c r="M205" s="31">
        <v>5.8501200000000004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157.35</v>
      </c>
      <c r="D206" s="36">
        <v>157.63333333333333</v>
      </c>
      <c r="E206" s="36">
        <v>153.36666666666665</v>
      </c>
      <c r="F206" s="36">
        <v>149.38333333333333</v>
      </c>
      <c r="G206" s="36">
        <v>145.11666666666665</v>
      </c>
      <c r="H206" s="36">
        <v>161.61666666666665</v>
      </c>
      <c r="I206" s="36">
        <v>165.8833333333333</v>
      </c>
      <c r="J206" s="36">
        <v>169.86666666666665</v>
      </c>
      <c r="K206" s="31">
        <v>161.9</v>
      </c>
      <c r="L206" s="31">
        <v>153.65</v>
      </c>
      <c r="M206" s="31">
        <v>286.94977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1699.35</v>
      </c>
      <c r="D207" s="36">
        <v>1706.45</v>
      </c>
      <c r="E207" s="36">
        <v>1687.9</v>
      </c>
      <c r="F207" s="36">
        <v>1676.45</v>
      </c>
      <c r="G207" s="36">
        <v>1657.9</v>
      </c>
      <c r="H207" s="36">
        <v>1717.9</v>
      </c>
      <c r="I207" s="36">
        <v>1736.4499999999998</v>
      </c>
      <c r="J207" s="36">
        <v>1747.9</v>
      </c>
      <c r="K207" s="31">
        <v>1725</v>
      </c>
      <c r="L207" s="31">
        <v>1695</v>
      </c>
      <c r="M207" s="31">
        <v>0.83909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1146.5</v>
      </c>
      <c r="D208" s="36">
        <v>1150.3333333333333</v>
      </c>
      <c r="E208" s="36">
        <v>1139.4666666666665</v>
      </c>
      <c r="F208" s="36">
        <v>1132.4333333333332</v>
      </c>
      <c r="G208" s="36">
        <v>1121.5666666666664</v>
      </c>
      <c r="H208" s="36">
        <v>1157.3666666666666</v>
      </c>
      <c r="I208" s="36">
        <v>1168.2333333333333</v>
      </c>
      <c r="J208" s="36">
        <v>1175.2666666666667</v>
      </c>
      <c r="K208" s="31">
        <v>1161.2</v>
      </c>
      <c r="L208" s="31">
        <v>1143.3</v>
      </c>
      <c r="M208" s="31">
        <v>5.8392900000000001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1423.35</v>
      </c>
      <c r="D209" s="36">
        <v>1427.6666666666667</v>
      </c>
      <c r="E209" s="36">
        <v>1408.8333333333335</v>
      </c>
      <c r="F209" s="36">
        <v>1394.3166666666668</v>
      </c>
      <c r="G209" s="36">
        <v>1375.4833333333336</v>
      </c>
      <c r="H209" s="36">
        <v>1442.1833333333334</v>
      </c>
      <c r="I209" s="36">
        <v>1461.0166666666669</v>
      </c>
      <c r="J209" s="36">
        <v>1475.5333333333333</v>
      </c>
      <c r="K209" s="31">
        <v>1446.5</v>
      </c>
      <c r="L209" s="31">
        <v>1413.15</v>
      </c>
      <c r="M209" s="31">
        <v>15.406499999999999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282.85000000000002</v>
      </c>
      <c r="D210" s="36">
        <v>283.76666666666665</v>
      </c>
      <c r="E210" s="36">
        <v>280.13333333333333</v>
      </c>
      <c r="F210" s="36">
        <v>277.41666666666669</v>
      </c>
      <c r="G210" s="36">
        <v>273.78333333333336</v>
      </c>
      <c r="H210" s="36">
        <v>286.48333333333329</v>
      </c>
      <c r="I210" s="36">
        <v>290.11666666666662</v>
      </c>
      <c r="J210" s="36">
        <v>292.83333333333326</v>
      </c>
      <c r="K210" s="31">
        <v>287.39999999999998</v>
      </c>
      <c r="L210" s="31">
        <v>281.05</v>
      </c>
      <c r="M210" s="31">
        <v>91.349950000000007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14.25</v>
      </c>
      <c r="D211" s="36">
        <v>14.266666666666666</v>
      </c>
      <c r="E211" s="36">
        <v>14.083333333333332</v>
      </c>
      <c r="F211" s="36">
        <v>13.916666666666666</v>
      </c>
      <c r="G211" s="36">
        <v>13.733333333333333</v>
      </c>
      <c r="H211" s="36">
        <v>14.433333333333332</v>
      </c>
      <c r="I211" s="36">
        <v>14.616666666666665</v>
      </c>
      <c r="J211" s="36">
        <v>14.783333333333331</v>
      </c>
      <c r="K211" s="31">
        <v>14.45</v>
      </c>
      <c r="L211" s="31">
        <v>14.1</v>
      </c>
      <c r="M211" s="31">
        <v>1792.4386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1082.0999999999999</v>
      </c>
      <c r="D212" s="36">
        <v>1078.4166666666667</v>
      </c>
      <c r="E212" s="36">
        <v>1065.6833333333334</v>
      </c>
      <c r="F212" s="36">
        <v>1049.2666666666667</v>
      </c>
      <c r="G212" s="36">
        <v>1036.5333333333333</v>
      </c>
      <c r="H212" s="36">
        <v>1094.8333333333335</v>
      </c>
      <c r="I212" s="36">
        <v>1107.5666666666666</v>
      </c>
      <c r="J212" s="36">
        <v>1123.9833333333336</v>
      </c>
      <c r="K212" s="31">
        <v>1091.1500000000001</v>
      </c>
      <c r="L212" s="31">
        <v>1062</v>
      </c>
      <c r="M212" s="31">
        <v>17.156949999999998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515.5</v>
      </c>
      <c r="D213" s="36">
        <v>515.4666666666667</v>
      </c>
      <c r="E213" s="36">
        <v>510.53333333333342</v>
      </c>
      <c r="F213" s="36">
        <v>505.56666666666672</v>
      </c>
      <c r="G213" s="36">
        <v>500.63333333333344</v>
      </c>
      <c r="H213" s="36">
        <v>520.43333333333339</v>
      </c>
      <c r="I213" s="36">
        <v>525.36666666666679</v>
      </c>
      <c r="J213" s="36">
        <v>530.33333333333337</v>
      </c>
      <c r="K213" s="31">
        <v>520.4</v>
      </c>
      <c r="L213" s="31">
        <v>510.5</v>
      </c>
      <c r="M213" s="31">
        <v>48.539909999999999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23.85</v>
      </c>
      <c r="D214" s="36">
        <v>23.899999999999995</v>
      </c>
      <c r="E214" s="36">
        <v>23.599999999999991</v>
      </c>
      <c r="F214" s="36">
        <v>23.349999999999994</v>
      </c>
      <c r="G214" s="36">
        <v>23.04999999999999</v>
      </c>
      <c r="H214" s="36">
        <v>24.149999999999991</v>
      </c>
      <c r="I214" s="36">
        <v>24.449999999999996</v>
      </c>
      <c r="J214" s="36">
        <v>24.699999999999992</v>
      </c>
      <c r="K214" s="31">
        <v>24.2</v>
      </c>
      <c r="L214" s="31">
        <v>23.65</v>
      </c>
      <c r="M214" s="31">
        <v>1723.1015600000001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160.6</v>
      </c>
      <c r="D215" s="36">
        <v>158.68333333333334</v>
      </c>
      <c r="E215" s="36">
        <v>154.36666666666667</v>
      </c>
      <c r="F215" s="36">
        <v>148.13333333333333</v>
      </c>
      <c r="G215" s="36">
        <v>143.81666666666666</v>
      </c>
      <c r="H215" s="36">
        <v>164.91666666666669</v>
      </c>
      <c r="I215" s="36">
        <v>169.23333333333335</v>
      </c>
      <c r="J215" s="36">
        <v>175.4666666666667</v>
      </c>
      <c r="K215" s="31">
        <v>163</v>
      </c>
      <c r="L215" s="31">
        <v>152.44999999999999</v>
      </c>
      <c r="M215" s="31">
        <v>260.02109999999999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160</v>
      </c>
      <c r="D216" s="36">
        <v>160.70000000000002</v>
      </c>
      <c r="E216" s="36">
        <v>157.95000000000005</v>
      </c>
      <c r="F216" s="36">
        <v>155.90000000000003</v>
      </c>
      <c r="G216" s="36">
        <v>153.15000000000006</v>
      </c>
      <c r="H216" s="36">
        <v>162.75000000000003</v>
      </c>
      <c r="I216" s="36">
        <v>165.49999999999997</v>
      </c>
      <c r="J216" s="36">
        <v>167.55</v>
      </c>
      <c r="K216" s="31">
        <v>163.44999999999999</v>
      </c>
      <c r="L216" s="31">
        <v>158.65</v>
      </c>
      <c r="M216" s="31">
        <v>436.85237999999998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976.75</v>
      </c>
      <c r="D217" s="36">
        <v>972.25</v>
      </c>
      <c r="E217" s="36">
        <v>962.55</v>
      </c>
      <c r="F217" s="36">
        <v>948.34999999999991</v>
      </c>
      <c r="G217" s="36">
        <v>938.64999999999986</v>
      </c>
      <c r="H217" s="36">
        <v>986.45</v>
      </c>
      <c r="I217" s="36">
        <v>996.15000000000009</v>
      </c>
      <c r="J217" s="36">
        <v>1010.3500000000001</v>
      </c>
      <c r="K217" s="31">
        <v>981.95</v>
      </c>
      <c r="L217" s="31">
        <v>958.05</v>
      </c>
      <c r="M217" s="31">
        <v>9.2152100000000008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F16" sqref="F16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2"/>
      <c r="B1" s="353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45362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6" t="s">
        <v>16</v>
      </c>
      <c r="B9" s="348" t="s">
        <v>18</v>
      </c>
      <c r="C9" s="351" t="s">
        <v>20</v>
      </c>
      <c r="D9" s="351" t="s">
        <v>21</v>
      </c>
      <c r="E9" s="343" t="s">
        <v>22</v>
      </c>
      <c r="F9" s="344"/>
      <c r="G9" s="345"/>
      <c r="H9" s="343" t="s">
        <v>23</v>
      </c>
      <c r="I9" s="344"/>
      <c r="J9" s="345"/>
      <c r="K9" s="26"/>
      <c r="L9" s="27"/>
      <c r="M9" s="48"/>
      <c r="N9" s="1"/>
      <c r="O9" s="1"/>
    </row>
    <row r="10" spans="1:15" ht="42.75" customHeight="1">
      <c r="A10" s="347"/>
      <c r="B10" s="350"/>
      <c r="C10" s="350"/>
      <c r="D10" s="35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679.8</v>
      </c>
      <c r="D11" s="36">
        <v>686.91666666666663</v>
      </c>
      <c r="E11" s="36">
        <v>668.73333333333323</v>
      </c>
      <c r="F11" s="36">
        <v>657.66666666666663</v>
      </c>
      <c r="G11" s="36">
        <v>639.48333333333323</v>
      </c>
      <c r="H11" s="36">
        <v>697.98333333333323</v>
      </c>
      <c r="I11" s="36">
        <v>716.16666666666663</v>
      </c>
      <c r="J11" s="36">
        <v>727.23333333333323</v>
      </c>
      <c r="K11" s="31">
        <v>705.1</v>
      </c>
      <c r="L11" s="31">
        <v>675.85</v>
      </c>
      <c r="M11" s="31">
        <v>2.98672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30480.55</v>
      </c>
      <c r="D12" s="36">
        <v>30508.183333333334</v>
      </c>
      <c r="E12" s="36">
        <v>30238.366666666669</v>
      </c>
      <c r="F12" s="36">
        <v>29996.183333333334</v>
      </c>
      <c r="G12" s="36">
        <v>29726.366666666669</v>
      </c>
      <c r="H12" s="36">
        <v>30750.366666666669</v>
      </c>
      <c r="I12" s="36">
        <v>31020.183333333334</v>
      </c>
      <c r="J12" s="36">
        <v>31262.366666666669</v>
      </c>
      <c r="K12" s="31">
        <v>30778</v>
      </c>
      <c r="L12" s="31">
        <v>30266</v>
      </c>
      <c r="M12" s="31">
        <v>2.5819999999999999E-2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5770.75</v>
      </c>
      <c r="D13" s="36">
        <v>5745.916666666667</v>
      </c>
      <c r="E13" s="36">
        <v>5699.8333333333339</v>
      </c>
      <c r="F13" s="36">
        <v>5628.916666666667</v>
      </c>
      <c r="G13" s="36">
        <v>5582.8333333333339</v>
      </c>
      <c r="H13" s="36">
        <v>5816.8333333333339</v>
      </c>
      <c r="I13" s="36">
        <v>5862.9166666666679</v>
      </c>
      <c r="J13" s="36">
        <v>5933.8333333333339</v>
      </c>
      <c r="K13" s="31">
        <v>5792</v>
      </c>
      <c r="L13" s="31">
        <v>5675</v>
      </c>
      <c r="M13" s="31">
        <v>2.8912800000000001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2638.8</v>
      </c>
      <c r="D14" s="36">
        <v>2636.9833333333331</v>
      </c>
      <c r="E14" s="36">
        <v>2617.1166666666663</v>
      </c>
      <c r="F14" s="36">
        <v>2595.4333333333334</v>
      </c>
      <c r="G14" s="36">
        <v>2575.5666666666666</v>
      </c>
      <c r="H14" s="36">
        <v>2658.6666666666661</v>
      </c>
      <c r="I14" s="36">
        <v>2678.5333333333328</v>
      </c>
      <c r="J14" s="36">
        <v>2700.2166666666658</v>
      </c>
      <c r="K14" s="31">
        <v>2656.85</v>
      </c>
      <c r="L14" s="31">
        <v>2615.3000000000002</v>
      </c>
      <c r="M14" s="31">
        <v>1.4966999999999999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3699.15</v>
      </c>
      <c r="D15" s="36">
        <v>3683.7166666666667</v>
      </c>
      <c r="E15" s="36">
        <v>3647.4333333333334</v>
      </c>
      <c r="F15" s="36">
        <v>3595.7166666666667</v>
      </c>
      <c r="G15" s="36">
        <v>3559.4333333333334</v>
      </c>
      <c r="H15" s="36">
        <v>3735.4333333333334</v>
      </c>
      <c r="I15" s="36">
        <v>3771.7166666666672</v>
      </c>
      <c r="J15" s="36">
        <v>3823.4333333333334</v>
      </c>
      <c r="K15" s="31">
        <v>3720</v>
      </c>
      <c r="L15" s="31">
        <v>3632</v>
      </c>
      <c r="M15" s="31">
        <v>0.61123000000000005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1582.65</v>
      </c>
      <c r="D16" s="36">
        <v>1572.5333333333335</v>
      </c>
      <c r="E16" s="36">
        <v>1555.166666666667</v>
      </c>
      <c r="F16" s="36">
        <v>1527.6833333333334</v>
      </c>
      <c r="G16" s="36">
        <v>1510.3166666666668</v>
      </c>
      <c r="H16" s="36">
        <v>1600.0166666666671</v>
      </c>
      <c r="I16" s="36">
        <v>1617.3833333333334</v>
      </c>
      <c r="J16" s="36">
        <v>1644.8666666666672</v>
      </c>
      <c r="K16" s="31">
        <v>1589.9</v>
      </c>
      <c r="L16" s="31">
        <v>1545.05</v>
      </c>
      <c r="M16" s="31">
        <v>4.94841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571.25</v>
      </c>
      <c r="D17" s="36">
        <v>570.9</v>
      </c>
      <c r="E17" s="36">
        <v>565.84999999999991</v>
      </c>
      <c r="F17" s="36">
        <v>560.44999999999993</v>
      </c>
      <c r="G17" s="36">
        <v>555.39999999999986</v>
      </c>
      <c r="H17" s="36">
        <v>576.29999999999995</v>
      </c>
      <c r="I17" s="36">
        <v>581.34999999999991</v>
      </c>
      <c r="J17" s="36">
        <v>586.75</v>
      </c>
      <c r="K17" s="31">
        <v>575.95000000000005</v>
      </c>
      <c r="L17" s="31">
        <v>565.5</v>
      </c>
      <c r="M17" s="31">
        <v>23.32771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476.1</v>
      </c>
      <c r="D18" s="36">
        <v>478.7</v>
      </c>
      <c r="E18" s="36">
        <v>472.4</v>
      </c>
      <c r="F18" s="36">
        <v>468.7</v>
      </c>
      <c r="G18" s="36">
        <v>462.4</v>
      </c>
      <c r="H18" s="36">
        <v>482.4</v>
      </c>
      <c r="I18" s="36">
        <v>488.70000000000005</v>
      </c>
      <c r="J18" s="36">
        <v>492.4</v>
      </c>
      <c r="K18" s="31">
        <v>485</v>
      </c>
      <c r="L18" s="31">
        <v>475</v>
      </c>
      <c r="M18" s="31">
        <v>1.21936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665.4</v>
      </c>
      <c r="D19" s="36">
        <v>661.43333333333339</v>
      </c>
      <c r="E19" s="36">
        <v>652.11666666666679</v>
      </c>
      <c r="F19" s="36">
        <v>638.83333333333337</v>
      </c>
      <c r="G19" s="36">
        <v>629.51666666666677</v>
      </c>
      <c r="H19" s="36">
        <v>674.71666666666681</v>
      </c>
      <c r="I19" s="36">
        <v>684.03333333333342</v>
      </c>
      <c r="J19" s="36">
        <v>697.31666666666683</v>
      </c>
      <c r="K19" s="31">
        <v>670.75</v>
      </c>
      <c r="L19" s="31">
        <v>648.15</v>
      </c>
      <c r="M19" s="31">
        <v>11.284940000000001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1414.8</v>
      </c>
      <c r="D20" s="36">
        <v>1419.8166666666668</v>
      </c>
      <c r="E20" s="36">
        <v>1399.6333333333337</v>
      </c>
      <c r="F20" s="36">
        <v>1384.4666666666669</v>
      </c>
      <c r="G20" s="36">
        <v>1364.2833333333338</v>
      </c>
      <c r="H20" s="36">
        <v>1434.9833333333336</v>
      </c>
      <c r="I20" s="36">
        <v>1455.1666666666665</v>
      </c>
      <c r="J20" s="36">
        <v>1470.3333333333335</v>
      </c>
      <c r="K20" s="31">
        <v>1440</v>
      </c>
      <c r="L20" s="31">
        <v>1404.65</v>
      </c>
      <c r="M20" s="31">
        <v>4.2027200000000002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27434.95</v>
      </c>
      <c r="D21" s="36">
        <v>27505.600000000002</v>
      </c>
      <c r="E21" s="36">
        <v>27243.000000000004</v>
      </c>
      <c r="F21" s="36">
        <v>27051.050000000003</v>
      </c>
      <c r="G21" s="36">
        <v>26788.450000000004</v>
      </c>
      <c r="H21" s="36">
        <v>27697.550000000003</v>
      </c>
      <c r="I21" s="36">
        <v>27960.15</v>
      </c>
      <c r="J21" s="36">
        <v>28152.100000000002</v>
      </c>
      <c r="K21" s="31">
        <v>27768.2</v>
      </c>
      <c r="L21" s="31">
        <v>27313.65</v>
      </c>
      <c r="M21" s="31">
        <v>4.5629999999999997E-2</v>
      </c>
      <c r="N21" s="1"/>
      <c r="O21" s="1"/>
    </row>
    <row r="22" spans="1:15" ht="12" customHeight="1">
      <c r="A22" s="33">
        <v>12</v>
      </c>
      <c r="B22" s="53" t="s">
        <v>886</v>
      </c>
      <c r="C22" s="31">
        <v>1069.5999999999999</v>
      </c>
      <c r="D22" s="36">
        <v>1069.0666666666666</v>
      </c>
      <c r="E22" s="36">
        <v>1059.5333333333333</v>
      </c>
      <c r="F22" s="36">
        <v>1049.4666666666667</v>
      </c>
      <c r="G22" s="36">
        <v>1039.9333333333334</v>
      </c>
      <c r="H22" s="36">
        <v>1079.1333333333332</v>
      </c>
      <c r="I22" s="36">
        <v>1088.6666666666665</v>
      </c>
      <c r="J22" s="36">
        <v>1098.7333333333331</v>
      </c>
      <c r="K22" s="31">
        <v>1078.5999999999999</v>
      </c>
      <c r="L22" s="31">
        <v>1059</v>
      </c>
      <c r="M22" s="31">
        <v>26.915230000000001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3226.55</v>
      </c>
      <c r="D23" s="36">
        <v>3236.1833333333329</v>
      </c>
      <c r="E23" s="36">
        <v>3210.3666666666659</v>
      </c>
      <c r="F23" s="36">
        <v>3194.1833333333329</v>
      </c>
      <c r="G23" s="36">
        <v>3168.3666666666659</v>
      </c>
      <c r="H23" s="36">
        <v>3252.3666666666659</v>
      </c>
      <c r="I23" s="36">
        <v>3278.1833333333325</v>
      </c>
      <c r="J23" s="36">
        <v>3294.3666666666659</v>
      </c>
      <c r="K23" s="31">
        <v>3262</v>
      </c>
      <c r="L23" s="31">
        <v>3220</v>
      </c>
      <c r="M23" s="31">
        <v>8.5632800000000007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1929.1</v>
      </c>
      <c r="D24" s="36">
        <v>1929.95</v>
      </c>
      <c r="E24" s="36">
        <v>1909.95</v>
      </c>
      <c r="F24" s="36">
        <v>1890.8</v>
      </c>
      <c r="G24" s="36">
        <v>1870.8</v>
      </c>
      <c r="H24" s="36">
        <v>1949.1000000000001</v>
      </c>
      <c r="I24" s="36">
        <v>1969.1000000000001</v>
      </c>
      <c r="J24" s="36">
        <v>1988.2500000000002</v>
      </c>
      <c r="K24" s="31">
        <v>1949.95</v>
      </c>
      <c r="L24" s="31">
        <v>1910.8</v>
      </c>
      <c r="M24" s="31">
        <v>5.1746600000000003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1325.45</v>
      </c>
      <c r="D25" s="36">
        <v>1325.2666666666667</v>
      </c>
      <c r="E25" s="36">
        <v>1315.1833333333334</v>
      </c>
      <c r="F25" s="36">
        <v>1304.9166666666667</v>
      </c>
      <c r="G25" s="36">
        <v>1294.8333333333335</v>
      </c>
      <c r="H25" s="36">
        <v>1335.5333333333333</v>
      </c>
      <c r="I25" s="36">
        <v>1345.6166666666668</v>
      </c>
      <c r="J25" s="36">
        <v>1355.8833333333332</v>
      </c>
      <c r="K25" s="31">
        <v>1335.35</v>
      </c>
      <c r="L25" s="31">
        <v>1315</v>
      </c>
      <c r="M25" s="31">
        <v>16.407859999999999</v>
      </c>
      <c r="N25" s="1"/>
      <c r="O25" s="1"/>
    </row>
    <row r="26" spans="1:15" ht="12.75" customHeight="1">
      <c r="A26" s="33">
        <v>16</v>
      </c>
      <c r="B26" s="53" t="s">
        <v>826</v>
      </c>
      <c r="C26" s="31">
        <v>566.85</v>
      </c>
      <c r="D26" s="36">
        <v>569.83333333333337</v>
      </c>
      <c r="E26" s="36">
        <v>562.01666666666677</v>
      </c>
      <c r="F26" s="36">
        <v>557.18333333333339</v>
      </c>
      <c r="G26" s="36">
        <v>549.36666666666679</v>
      </c>
      <c r="H26" s="36">
        <v>574.66666666666674</v>
      </c>
      <c r="I26" s="36">
        <v>582.48333333333335</v>
      </c>
      <c r="J26" s="36">
        <v>587.31666666666672</v>
      </c>
      <c r="K26" s="31">
        <v>577.65</v>
      </c>
      <c r="L26" s="31">
        <v>565</v>
      </c>
      <c r="M26" s="31">
        <v>13.23851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1009.2</v>
      </c>
      <c r="D27" s="36">
        <v>1009.35</v>
      </c>
      <c r="E27" s="36">
        <v>1000.85</v>
      </c>
      <c r="F27" s="36">
        <v>992.5</v>
      </c>
      <c r="G27" s="36">
        <v>984</v>
      </c>
      <c r="H27" s="36">
        <v>1017.7</v>
      </c>
      <c r="I27" s="36">
        <v>1026.2</v>
      </c>
      <c r="J27" s="36">
        <v>1034.5500000000002</v>
      </c>
      <c r="K27" s="31">
        <v>1017.85</v>
      </c>
      <c r="L27" s="31">
        <v>1001</v>
      </c>
      <c r="M27" s="31">
        <v>33.791670000000003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362.45</v>
      </c>
      <c r="D28" s="36">
        <v>363.75</v>
      </c>
      <c r="E28" s="36">
        <v>359.75</v>
      </c>
      <c r="F28" s="36">
        <v>357.05</v>
      </c>
      <c r="G28" s="36">
        <v>353.05</v>
      </c>
      <c r="H28" s="36">
        <v>366.45</v>
      </c>
      <c r="I28" s="36">
        <v>370.45</v>
      </c>
      <c r="J28" s="36">
        <v>373.15</v>
      </c>
      <c r="K28" s="31">
        <v>367.75</v>
      </c>
      <c r="L28" s="31">
        <v>361.05</v>
      </c>
      <c r="M28" s="31">
        <v>11.183210000000001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182.1</v>
      </c>
      <c r="D29" s="36">
        <v>183.21666666666667</v>
      </c>
      <c r="E29" s="36">
        <v>179.98333333333335</v>
      </c>
      <c r="F29" s="36">
        <v>177.86666666666667</v>
      </c>
      <c r="G29" s="36">
        <v>174.63333333333335</v>
      </c>
      <c r="H29" s="36">
        <v>185.33333333333334</v>
      </c>
      <c r="I29" s="36">
        <v>188.56666666666663</v>
      </c>
      <c r="J29" s="36">
        <v>190.68333333333334</v>
      </c>
      <c r="K29" s="31">
        <v>186.45</v>
      </c>
      <c r="L29" s="31">
        <v>181.1</v>
      </c>
      <c r="M29" s="31">
        <v>51.642119999999998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225.4</v>
      </c>
      <c r="D30" s="36">
        <v>226.48333333333335</v>
      </c>
      <c r="E30" s="36">
        <v>223.16666666666669</v>
      </c>
      <c r="F30" s="36">
        <v>220.93333333333334</v>
      </c>
      <c r="G30" s="36">
        <v>217.61666666666667</v>
      </c>
      <c r="H30" s="36">
        <v>228.7166666666667</v>
      </c>
      <c r="I30" s="36">
        <v>232.03333333333336</v>
      </c>
      <c r="J30" s="36">
        <v>234.26666666666671</v>
      </c>
      <c r="K30" s="31">
        <v>229.8</v>
      </c>
      <c r="L30" s="31">
        <v>224.25</v>
      </c>
      <c r="M30" s="31">
        <v>38.602780000000003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433.7</v>
      </c>
      <c r="D31" s="36">
        <v>439.55</v>
      </c>
      <c r="E31" s="36">
        <v>424.3</v>
      </c>
      <c r="F31" s="36">
        <v>414.9</v>
      </c>
      <c r="G31" s="36">
        <v>399.65</v>
      </c>
      <c r="H31" s="36">
        <v>448.95000000000005</v>
      </c>
      <c r="I31" s="36">
        <v>464.20000000000005</v>
      </c>
      <c r="J31" s="36">
        <v>473.60000000000008</v>
      </c>
      <c r="K31" s="31">
        <v>454.8</v>
      </c>
      <c r="L31" s="31">
        <v>430.15</v>
      </c>
      <c r="M31" s="31">
        <v>9.9916400000000003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836.2</v>
      </c>
      <c r="D32" s="36">
        <v>836.86666666666679</v>
      </c>
      <c r="E32" s="36">
        <v>829.38333333333355</v>
      </c>
      <c r="F32" s="36">
        <v>822.56666666666672</v>
      </c>
      <c r="G32" s="36">
        <v>815.08333333333348</v>
      </c>
      <c r="H32" s="36">
        <v>843.68333333333362</v>
      </c>
      <c r="I32" s="36">
        <v>851.16666666666674</v>
      </c>
      <c r="J32" s="36">
        <v>857.98333333333369</v>
      </c>
      <c r="K32" s="31">
        <v>844.35</v>
      </c>
      <c r="L32" s="31">
        <v>830.05</v>
      </c>
      <c r="M32" s="31">
        <v>0.72702999999999995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1095.0999999999999</v>
      </c>
      <c r="D33" s="36">
        <v>1091.6833333333334</v>
      </c>
      <c r="E33" s="36">
        <v>1077.4166666666667</v>
      </c>
      <c r="F33" s="36">
        <v>1059.7333333333333</v>
      </c>
      <c r="G33" s="36">
        <v>1045.4666666666667</v>
      </c>
      <c r="H33" s="36">
        <v>1109.3666666666668</v>
      </c>
      <c r="I33" s="36">
        <v>1123.6333333333332</v>
      </c>
      <c r="J33" s="36">
        <v>1141.3166666666668</v>
      </c>
      <c r="K33" s="31">
        <v>1105.95</v>
      </c>
      <c r="L33" s="31">
        <v>1074</v>
      </c>
      <c r="M33" s="31">
        <v>1.6648499999999999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2091.1</v>
      </c>
      <c r="D34" s="36">
        <v>2089.0666666666671</v>
      </c>
      <c r="E34" s="36">
        <v>2073.1333333333341</v>
      </c>
      <c r="F34" s="36">
        <v>2055.166666666667</v>
      </c>
      <c r="G34" s="36">
        <v>2039.233333333334</v>
      </c>
      <c r="H34" s="36">
        <v>2107.0333333333342</v>
      </c>
      <c r="I34" s="36">
        <v>2122.9666666666676</v>
      </c>
      <c r="J34" s="36">
        <v>2140.9333333333343</v>
      </c>
      <c r="K34" s="31">
        <v>2105</v>
      </c>
      <c r="L34" s="31">
        <v>2071.1</v>
      </c>
      <c r="M34" s="31">
        <v>1.2885800000000001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999.25</v>
      </c>
      <c r="D35" s="36">
        <v>1004.0833333333334</v>
      </c>
      <c r="E35" s="36">
        <v>989.76666666666677</v>
      </c>
      <c r="F35" s="36">
        <v>980.28333333333342</v>
      </c>
      <c r="G35" s="36">
        <v>965.96666666666681</v>
      </c>
      <c r="H35" s="36">
        <v>1013.5666666666667</v>
      </c>
      <c r="I35" s="36">
        <v>1027.8833333333332</v>
      </c>
      <c r="J35" s="36">
        <v>1037.3666666666668</v>
      </c>
      <c r="K35" s="31">
        <v>1018.4</v>
      </c>
      <c r="L35" s="31">
        <v>994.6</v>
      </c>
      <c r="M35" s="31">
        <v>1.85555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5144.3</v>
      </c>
      <c r="D36" s="36">
        <v>5168.75</v>
      </c>
      <c r="E36" s="36">
        <v>5112.5</v>
      </c>
      <c r="F36" s="36">
        <v>5080.7</v>
      </c>
      <c r="G36" s="36">
        <v>5024.45</v>
      </c>
      <c r="H36" s="36">
        <v>5200.55</v>
      </c>
      <c r="I36" s="36">
        <v>5256.8</v>
      </c>
      <c r="J36" s="36">
        <v>5288.6</v>
      </c>
      <c r="K36" s="31">
        <v>5225</v>
      </c>
      <c r="L36" s="31">
        <v>5136.95</v>
      </c>
      <c r="M36" s="31">
        <v>1.29528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2138.25</v>
      </c>
      <c r="D37" s="36">
        <v>2153.7000000000003</v>
      </c>
      <c r="E37" s="36">
        <v>2119.5500000000006</v>
      </c>
      <c r="F37" s="36">
        <v>2100.8500000000004</v>
      </c>
      <c r="G37" s="36">
        <v>2066.7000000000007</v>
      </c>
      <c r="H37" s="36">
        <v>2172.4000000000005</v>
      </c>
      <c r="I37" s="36">
        <v>2206.5500000000002</v>
      </c>
      <c r="J37" s="36">
        <v>2225.2500000000005</v>
      </c>
      <c r="K37" s="31">
        <v>2187.85</v>
      </c>
      <c r="L37" s="31">
        <v>2135</v>
      </c>
      <c r="M37" s="31">
        <v>0.55132999999999999</v>
      </c>
      <c r="N37" s="1"/>
      <c r="O37" s="1"/>
    </row>
    <row r="38" spans="1:15" ht="12.75" customHeight="1">
      <c r="A38" s="33">
        <v>28</v>
      </c>
      <c r="B38" s="53" t="s">
        <v>772</v>
      </c>
      <c r="C38" s="31">
        <v>82.2</v>
      </c>
      <c r="D38" s="36">
        <v>82.366666666666674</v>
      </c>
      <c r="E38" s="36">
        <v>81.133333333333354</v>
      </c>
      <c r="F38" s="36">
        <v>80.066666666666677</v>
      </c>
      <c r="G38" s="36">
        <v>78.833333333333357</v>
      </c>
      <c r="H38" s="36">
        <v>83.433333333333351</v>
      </c>
      <c r="I38" s="36">
        <v>84.666666666666671</v>
      </c>
      <c r="J38" s="36">
        <v>85.733333333333348</v>
      </c>
      <c r="K38" s="31">
        <v>83.6</v>
      </c>
      <c r="L38" s="31">
        <v>81.3</v>
      </c>
      <c r="M38" s="31">
        <v>16.959479999999999</v>
      </c>
      <c r="N38" s="1"/>
      <c r="O38" s="1"/>
    </row>
    <row r="39" spans="1:15" ht="12.75" customHeight="1">
      <c r="A39" s="33">
        <v>29</v>
      </c>
      <c r="B39" s="53" t="s">
        <v>887</v>
      </c>
      <c r="C39" s="31">
        <v>30.5</v>
      </c>
      <c r="D39" s="36">
        <v>30.3</v>
      </c>
      <c r="E39" s="36">
        <v>30.1</v>
      </c>
      <c r="F39" s="36">
        <v>29.7</v>
      </c>
      <c r="G39" s="36">
        <v>29.5</v>
      </c>
      <c r="H39" s="36">
        <v>30.700000000000003</v>
      </c>
      <c r="I39" s="36">
        <v>30.9</v>
      </c>
      <c r="J39" s="36">
        <v>31.300000000000004</v>
      </c>
      <c r="K39" s="31">
        <v>30.5</v>
      </c>
      <c r="L39" s="31">
        <v>29.9</v>
      </c>
      <c r="M39" s="31">
        <v>88.626599999999996</v>
      </c>
      <c r="N39" s="1"/>
      <c r="O39" s="1"/>
    </row>
    <row r="40" spans="1:15" ht="12.75" customHeight="1">
      <c r="A40" s="33">
        <v>30</v>
      </c>
      <c r="B40" s="53" t="s">
        <v>854</v>
      </c>
      <c r="C40" s="31">
        <v>869.35</v>
      </c>
      <c r="D40" s="36">
        <v>866.46666666666658</v>
      </c>
      <c r="E40" s="36">
        <v>847.93333333333317</v>
      </c>
      <c r="F40" s="36">
        <v>826.51666666666654</v>
      </c>
      <c r="G40" s="36">
        <v>807.98333333333312</v>
      </c>
      <c r="H40" s="36">
        <v>887.88333333333321</v>
      </c>
      <c r="I40" s="36">
        <v>906.41666666666674</v>
      </c>
      <c r="J40" s="36">
        <v>927.83333333333326</v>
      </c>
      <c r="K40" s="31">
        <v>885</v>
      </c>
      <c r="L40" s="31">
        <v>845.05</v>
      </c>
      <c r="M40" s="31">
        <v>7.7153200000000002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3649.55</v>
      </c>
      <c r="D41" s="36">
        <v>3657.6833333333329</v>
      </c>
      <c r="E41" s="36">
        <v>3615.3666666666659</v>
      </c>
      <c r="F41" s="36">
        <v>3581.1833333333329</v>
      </c>
      <c r="G41" s="36">
        <v>3538.8666666666659</v>
      </c>
      <c r="H41" s="36">
        <v>3691.8666666666659</v>
      </c>
      <c r="I41" s="36">
        <v>3734.1833333333325</v>
      </c>
      <c r="J41" s="36">
        <v>3768.3666666666659</v>
      </c>
      <c r="K41" s="31">
        <v>3700</v>
      </c>
      <c r="L41" s="31">
        <v>3623.5</v>
      </c>
      <c r="M41" s="31">
        <v>0.42973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603.15</v>
      </c>
      <c r="D42" s="36">
        <v>602.08333333333337</v>
      </c>
      <c r="E42" s="36">
        <v>597.56666666666672</v>
      </c>
      <c r="F42" s="36">
        <v>591.98333333333335</v>
      </c>
      <c r="G42" s="36">
        <v>587.4666666666667</v>
      </c>
      <c r="H42" s="36">
        <v>607.66666666666674</v>
      </c>
      <c r="I42" s="36">
        <v>612.18333333333339</v>
      </c>
      <c r="J42" s="36">
        <v>617.76666666666677</v>
      </c>
      <c r="K42" s="31">
        <v>606.6</v>
      </c>
      <c r="L42" s="31">
        <v>596.5</v>
      </c>
      <c r="M42" s="31">
        <v>23.934139999999999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2736.15</v>
      </c>
      <c r="D43" s="36">
        <v>2761.4500000000003</v>
      </c>
      <c r="E43" s="36">
        <v>2699.8000000000006</v>
      </c>
      <c r="F43" s="36">
        <v>2663.4500000000003</v>
      </c>
      <c r="G43" s="36">
        <v>2601.8000000000006</v>
      </c>
      <c r="H43" s="36">
        <v>2797.8000000000006</v>
      </c>
      <c r="I43" s="36">
        <v>2859.4500000000003</v>
      </c>
      <c r="J43" s="36">
        <v>2895.8000000000006</v>
      </c>
      <c r="K43" s="31">
        <v>2823.1</v>
      </c>
      <c r="L43" s="31">
        <v>2725.1</v>
      </c>
      <c r="M43" s="31">
        <v>2.6126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936.65</v>
      </c>
      <c r="D44" s="36">
        <v>937.05000000000007</v>
      </c>
      <c r="E44" s="36">
        <v>916.75000000000011</v>
      </c>
      <c r="F44" s="36">
        <v>896.85</v>
      </c>
      <c r="G44" s="36">
        <v>876.55000000000007</v>
      </c>
      <c r="H44" s="36">
        <v>956.95000000000016</v>
      </c>
      <c r="I44" s="36">
        <v>977.25000000000011</v>
      </c>
      <c r="J44" s="36">
        <v>997.1500000000002</v>
      </c>
      <c r="K44" s="31">
        <v>957.35</v>
      </c>
      <c r="L44" s="31">
        <v>917.15</v>
      </c>
      <c r="M44" s="31">
        <v>1.81166</v>
      </c>
      <c r="N44" s="1"/>
      <c r="O44" s="1"/>
    </row>
    <row r="45" spans="1:15" ht="12.75" customHeight="1">
      <c r="A45" s="33">
        <v>35</v>
      </c>
      <c r="B45" s="53" t="s">
        <v>828</v>
      </c>
      <c r="C45" s="31">
        <v>6090.05</v>
      </c>
      <c r="D45" s="36">
        <v>6101.0166666666664</v>
      </c>
      <c r="E45" s="36">
        <v>5986.083333333333</v>
      </c>
      <c r="F45" s="36">
        <v>5882.1166666666668</v>
      </c>
      <c r="G45" s="36">
        <v>5767.1833333333334</v>
      </c>
      <c r="H45" s="36">
        <v>6204.9833333333327</v>
      </c>
      <c r="I45" s="36">
        <v>6319.916666666667</v>
      </c>
      <c r="J45" s="36">
        <v>6423.8833333333323</v>
      </c>
      <c r="K45" s="31">
        <v>6215.95</v>
      </c>
      <c r="L45" s="31">
        <v>5997.05</v>
      </c>
      <c r="M45" s="31">
        <v>0.50936999999999999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6048.8</v>
      </c>
      <c r="D46" s="36">
        <v>6074.55</v>
      </c>
      <c r="E46" s="36">
        <v>6006.25</v>
      </c>
      <c r="F46" s="36">
        <v>5963.7</v>
      </c>
      <c r="G46" s="36">
        <v>5895.4</v>
      </c>
      <c r="H46" s="36">
        <v>6117.1</v>
      </c>
      <c r="I46" s="36">
        <v>6185.4000000000015</v>
      </c>
      <c r="J46" s="36">
        <v>6227.9500000000007</v>
      </c>
      <c r="K46" s="31">
        <v>6142.85</v>
      </c>
      <c r="L46" s="31">
        <v>6032</v>
      </c>
      <c r="M46" s="31">
        <v>7.3811200000000001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516.70000000000005</v>
      </c>
      <c r="D47" s="36">
        <v>522.91666666666663</v>
      </c>
      <c r="E47" s="36">
        <v>509.33333333333326</v>
      </c>
      <c r="F47" s="36">
        <v>501.96666666666658</v>
      </c>
      <c r="G47" s="36">
        <v>488.38333333333321</v>
      </c>
      <c r="H47" s="36">
        <v>530.2833333333333</v>
      </c>
      <c r="I47" s="36">
        <v>543.86666666666656</v>
      </c>
      <c r="J47" s="36">
        <v>551.23333333333335</v>
      </c>
      <c r="K47" s="31">
        <v>536.5</v>
      </c>
      <c r="L47" s="31">
        <v>515.54999999999995</v>
      </c>
      <c r="M47" s="31">
        <v>23.930230000000002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344.55</v>
      </c>
      <c r="D48" s="36">
        <v>341.51666666666665</v>
      </c>
      <c r="E48" s="36">
        <v>337.08333333333331</v>
      </c>
      <c r="F48" s="36">
        <v>329.61666666666667</v>
      </c>
      <c r="G48" s="36">
        <v>325.18333333333334</v>
      </c>
      <c r="H48" s="36">
        <v>348.98333333333329</v>
      </c>
      <c r="I48" s="36">
        <v>353.41666666666669</v>
      </c>
      <c r="J48" s="36">
        <v>360.88333333333327</v>
      </c>
      <c r="K48" s="31">
        <v>345.95</v>
      </c>
      <c r="L48" s="31">
        <v>334.05</v>
      </c>
      <c r="M48" s="31">
        <v>17.472439999999999</v>
      </c>
      <c r="N48" s="1"/>
      <c r="O48" s="1"/>
    </row>
    <row r="49" spans="1:15" ht="12.75" customHeight="1">
      <c r="A49" s="33">
        <v>39</v>
      </c>
      <c r="B49" s="53" t="s">
        <v>827</v>
      </c>
      <c r="C49" s="31">
        <v>687.95</v>
      </c>
      <c r="D49" s="36">
        <v>690</v>
      </c>
      <c r="E49" s="36">
        <v>677</v>
      </c>
      <c r="F49" s="36">
        <v>666.05</v>
      </c>
      <c r="G49" s="36">
        <v>653.04999999999995</v>
      </c>
      <c r="H49" s="36">
        <v>700.95</v>
      </c>
      <c r="I49" s="36">
        <v>713.95</v>
      </c>
      <c r="J49" s="36">
        <v>724.90000000000009</v>
      </c>
      <c r="K49" s="31">
        <v>703</v>
      </c>
      <c r="L49" s="31">
        <v>679.05</v>
      </c>
      <c r="M49" s="31">
        <v>4.5810899999999997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520.95000000000005</v>
      </c>
      <c r="D50" s="36">
        <v>522.65</v>
      </c>
      <c r="E50" s="36">
        <v>516.29999999999995</v>
      </c>
      <c r="F50" s="36">
        <v>511.65</v>
      </c>
      <c r="G50" s="36">
        <v>505.29999999999995</v>
      </c>
      <c r="H50" s="36">
        <v>527.29999999999995</v>
      </c>
      <c r="I50" s="36">
        <v>533.65000000000009</v>
      </c>
      <c r="J50" s="36">
        <v>538.29999999999995</v>
      </c>
      <c r="K50" s="31">
        <v>529</v>
      </c>
      <c r="L50" s="31">
        <v>518</v>
      </c>
      <c r="M50" s="31">
        <v>0.66591999999999996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171.05</v>
      </c>
      <c r="D51" s="36">
        <v>171.29999999999998</v>
      </c>
      <c r="E51" s="36">
        <v>170.34999999999997</v>
      </c>
      <c r="F51" s="36">
        <v>169.64999999999998</v>
      </c>
      <c r="G51" s="36">
        <v>168.69999999999996</v>
      </c>
      <c r="H51" s="36">
        <v>171.99999999999997</v>
      </c>
      <c r="I51" s="36">
        <v>172.94999999999996</v>
      </c>
      <c r="J51" s="36">
        <v>173.64999999999998</v>
      </c>
      <c r="K51" s="31">
        <v>172.25</v>
      </c>
      <c r="L51" s="31">
        <v>170.6</v>
      </c>
      <c r="M51" s="31">
        <v>56.326639999999998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2870.55</v>
      </c>
      <c r="D52" s="36">
        <v>2863.1833333333329</v>
      </c>
      <c r="E52" s="36">
        <v>2832.3666666666659</v>
      </c>
      <c r="F52" s="36">
        <v>2794.1833333333329</v>
      </c>
      <c r="G52" s="36">
        <v>2763.3666666666659</v>
      </c>
      <c r="H52" s="36">
        <v>2901.3666666666659</v>
      </c>
      <c r="I52" s="36">
        <v>2932.1833333333325</v>
      </c>
      <c r="J52" s="36">
        <v>2970.3666666666659</v>
      </c>
      <c r="K52" s="31">
        <v>2894</v>
      </c>
      <c r="L52" s="31">
        <v>2825</v>
      </c>
      <c r="M52" s="31">
        <v>15.64364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444.4</v>
      </c>
      <c r="D53" s="36">
        <v>446.93333333333334</v>
      </c>
      <c r="E53" s="36">
        <v>441.01666666666665</v>
      </c>
      <c r="F53" s="36">
        <v>437.63333333333333</v>
      </c>
      <c r="G53" s="36">
        <v>431.71666666666664</v>
      </c>
      <c r="H53" s="36">
        <v>450.31666666666666</v>
      </c>
      <c r="I53" s="36">
        <v>456.23333333333329</v>
      </c>
      <c r="J53" s="36">
        <v>459.61666666666667</v>
      </c>
      <c r="K53" s="31">
        <v>452.85</v>
      </c>
      <c r="L53" s="31">
        <v>443.55</v>
      </c>
      <c r="M53" s="31">
        <v>1.3843099999999999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2100.25</v>
      </c>
      <c r="D54" s="36">
        <v>2104.7666666666669</v>
      </c>
      <c r="E54" s="36">
        <v>2075.5333333333338</v>
      </c>
      <c r="F54" s="36">
        <v>2050.8166666666671</v>
      </c>
      <c r="G54" s="36">
        <v>2021.5833333333339</v>
      </c>
      <c r="H54" s="36">
        <v>2129.4833333333336</v>
      </c>
      <c r="I54" s="36">
        <v>2158.7166666666662</v>
      </c>
      <c r="J54" s="36">
        <v>2183.4333333333334</v>
      </c>
      <c r="K54" s="31">
        <v>2134</v>
      </c>
      <c r="L54" s="31">
        <v>2080.0500000000002</v>
      </c>
      <c r="M54" s="31">
        <v>4.1581099999999998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6105.5</v>
      </c>
      <c r="D55" s="36">
        <v>6112.2</v>
      </c>
      <c r="E55" s="36">
        <v>6033.5</v>
      </c>
      <c r="F55" s="36">
        <v>5961.5</v>
      </c>
      <c r="G55" s="36">
        <v>5882.8</v>
      </c>
      <c r="H55" s="36">
        <v>6184.2</v>
      </c>
      <c r="I55" s="36">
        <v>6262.8999999999987</v>
      </c>
      <c r="J55" s="36">
        <v>6334.9</v>
      </c>
      <c r="K55" s="31">
        <v>6190.9</v>
      </c>
      <c r="L55" s="31">
        <v>6040.2</v>
      </c>
      <c r="M55" s="31">
        <v>0.29116999999999998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1058.8499999999999</v>
      </c>
      <c r="D56" s="36">
        <v>1062.3166666666666</v>
      </c>
      <c r="E56" s="36">
        <v>1050.9833333333331</v>
      </c>
      <c r="F56" s="36">
        <v>1043.1166666666666</v>
      </c>
      <c r="G56" s="36">
        <v>1031.7833333333331</v>
      </c>
      <c r="H56" s="36">
        <v>1070.1833333333332</v>
      </c>
      <c r="I56" s="36">
        <v>1081.5166666666667</v>
      </c>
      <c r="J56" s="36">
        <v>1089.3833333333332</v>
      </c>
      <c r="K56" s="31">
        <v>1073.6500000000001</v>
      </c>
      <c r="L56" s="31">
        <v>1054.45</v>
      </c>
      <c r="M56" s="31">
        <v>11.68234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556.20000000000005</v>
      </c>
      <c r="D57" s="36">
        <v>550.6</v>
      </c>
      <c r="E57" s="36">
        <v>542.20000000000005</v>
      </c>
      <c r="F57" s="36">
        <v>528.20000000000005</v>
      </c>
      <c r="G57" s="36">
        <v>519.80000000000007</v>
      </c>
      <c r="H57" s="36">
        <v>564.6</v>
      </c>
      <c r="I57" s="36">
        <v>572.99999999999989</v>
      </c>
      <c r="J57" s="36">
        <v>587</v>
      </c>
      <c r="K57" s="31">
        <v>559</v>
      </c>
      <c r="L57" s="31">
        <v>536.6</v>
      </c>
      <c r="M57" s="31">
        <v>19.732710000000001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3925.95</v>
      </c>
      <c r="D58" s="36">
        <v>3915.2666666666664</v>
      </c>
      <c r="E58" s="36">
        <v>3887.8833333333328</v>
      </c>
      <c r="F58" s="36">
        <v>3849.8166666666662</v>
      </c>
      <c r="G58" s="36">
        <v>3822.4333333333325</v>
      </c>
      <c r="H58" s="36">
        <v>3953.333333333333</v>
      </c>
      <c r="I58" s="36">
        <v>3980.7166666666662</v>
      </c>
      <c r="J58" s="36">
        <v>4018.7833333333333</v>
      </c>
      <c r="K58" s="31">
        <v>3942.65</v>
      </c>
      <c r="L58" s="31">
        <v>3877.2</v>
      </c>
      <c r="M58" s="31">
        <v>3.3045900000000001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1111.45</v>
      </c>
      <c r="D59" s="36">
        <v>1115.3000000000002</v>
      </c>
      <c r="E59" s="36">
        <v>1103.7000000000003</v>
      </c>
      <c r="F59" s="36">
        <v>1095.95</v>
      </c>
      <c r="G59" s="36">
        <v>1084.3500000000001</v>
      </c>
      <c r="H59" s="36">
        <v>1123.0500000000004</v>
      </c>
      <c r="I59" s="36">
        <v>1134.6500000000003</v>
      </c>
      <c r="J59" s="36">
        <v>1142.4000000000005</v>
      </c>
      <c r="K59" s="31">
        <v>1126.9000000000001</v>
      </c>
      <c r="L59" s="31">
        <v>1107.55</v>
      </c>
      <c r="M59" s="31">
        <v>69.438789999999997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3216.9</v>
      </c>
      <c r="D60" s="36">
        <v>3220.3333333333335</v>
      </c>
      <c r="E60" s="36">
        <v>3181.6166666666668</v>
      </c>
      <c r="F60" s="36">
        <v>3146.3333333333335</v>
      </c>
      <c r="G60" s="36">
        <v>3107.6166666666668</v>
      </c>
      <c r="H60" s="36">
        <v>3255.6166666666668</v>
      </c>
      <c r="I60" s="36">
        <v>3294.333333333333</v>
      </c>
      <c r="J60" s="36">
        <v>3329.6166666666668</v>
      </c>
      <c r="K60" s="31">
        <v>3259.05</v>
      </c>
      <c r="L60" s="31">
        <v>3185.05</v>
      </c>
      <c r="M60" s="31">
        <v>2.09538</v>
      </c>
      <c r="N60" s="1"/>
      <c r="O60" s="1"/>
    </row>
    <row r="61" spans="1:15" ht="12.75" customHeight="1">
      <c r="A61" s="33">
        <v>51</v>
      </c>
      <c r="B61" s="53" t="s">
        <v>830</v>
      </c>
      <c r="C61" s="31">
        <v>345.65</v>
      </c>
      <c r="D61" s="36">
        <v>347.66666666666669</v>
      </c>
      <c r="E61" s="36">
        <v>340.63333333333338</v>
      </c>
      <c r="F61" s="36">
        <v>335.61666666666667</v>
      </c>
      <c r="G61" s="36">
        <v>328.58333333333337</v>
      </c>
      <c r="H61" s="36">
        <v>352.68333333333339</v>
      </c>
      <c r="I61" s="36">
        <v>359.7166666666667</v>
      </c>
      <c r="J61" s="36">
        <v>364.73333333333341</v>
      </c>
      <c r="K61" s="31">
        <v>354.7</v>
      </c>
      <c r="L61" s="31">
        <v>342.65</v>
      </c>
      <c r="M61" s="31">
        <v>7.5481100000000003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2243.85</v>
      </c>
      <c r="D62" s="36">
        <v>2261.0499999999997</v>
      </c>
      <c r="E62" s="36">
        <v>2222.7999999999993</v>
      </c>
      <c r="F62" s="36">
        <v>2201.7499999999995</v>
      </c>
      <c r="G62" s="36">
        <v>2163.4999999999991</v>
      </c>
      <c r="H62" s="36">
        <v>2282.0999999999995</v>
      </c>
      <c r="I62" s="36">
        <v>2320.3500000000004</v>
      </c>
      <c r="J62" s="36">
        <v>2341.3999999999996</v>
      </c>
      <c r="K62" s="31">
        <v>2299.3000000000002</v>
      </c>
      <c r="L62" s="31">
        <v>2240</v>
      </c>
      <c r="M62" s="31">
        <v>5.1683599999999998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8879.0499999999993</v>
      </c>
      <c r="D63" s="36">
        <v>8783.9833333333336</v>
      </c>
      <c r="E63" s="36">
        <v>8595.1166666666668</v>
      </c>
      <c r="F63" s="36">
        <v>8311.1833333333325</v>
      </c>
      <c r="G63" s="36">
        <v>8122.3166666666657</v>
      </c>
      <c r="H63" s="36">
        <v>9067.9166666666679</v>
      </c>
      <c r="I63" s="36">
        <v>9256.7833333333365</v>
      </c>
      <c r="J63" s="36">
        <v>9540.716666666669</v>
      </c>
      <c r="K63" s="31">
        <v>8972.85</v>
      </c>
      <c r="L63" s="31">
        <v>8500.0499999999993</v>
      </c>
      <c r="M63" s="31">
        <v>12.43547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6421.05</v>
      </c>
      <c r="D64" s="36">
        <v>6405.0166666666673</v>
      </c>
      <c r="E64" s="36">
        <v>6341.4333333333343</v>
      </c>
      <c r="F64" s="36">
        <v>6261.8166666666666</v>
      </c>
      <c r="G64" s="36">
        <v>6198.2333333333336</v>
      </c>
      <c r="H64" s="36">
        <v>6484.633333333335</v>
      </c>
      <c r="I64" s="36">
        <v>6548.216666666669</v>
      </c>
      <c r="J64" s="36">
        <v>6627.8333333333358</v>
      </c>
      <c r="K64" s="31">
        <v>6468.6</v>
      </c>
      <c r="L64" s="31">
        <v>6325.4</v>
      </c>
      <c r="M64" s="31">
        <v>14.69421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1582.8</v>
      </c>
      <c r="D65" s="36">
        <v>1576.5333333333335</v>
      </c>
      <c r="E65" s="36">
        <v>1563.416666666667</v>
      </c>
      <c r="F65" s="36">
        <v>1544.0333333333335</v>
      </c>
      <c r="G65" s="36">
        <v>1530.916666666667</v>
      </c>
      <c r="H65" s="36">
        <v>1595.916666666667</v>
      </c>
      <c r="I65" s="36">
        <v>1609.0333333333333</v>
      </c>
      <c r="J65" s="36">
        <v>1628.416666666667</v>
      </c>
      <c r="K65" s="31">
        <v>1589.65</v>
      </c>
      <c r="L65" s="31">
        <v>1557.15</v>
      </c>
      <c r="M65" s="31">
        <v>13.808400000000001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8665.15</v>
      </c>
      <c r="D66" s="36">
        <v>8687.6999999999989</v>
      </c>
      <c r="E66" s="36">
        <v>8587.4499999999971</v>
      </c>
      <c r="F66" s="36">
        <v>8509.7499999999982</v>
      </c>
      <c r="G66" s="36">
        <v>8409.4999999999964</v>
      </c>
      <c r="H66" s="36">
        <v>8765.3999999999978</v>
      </c>
      <c r="I66" s="36">
        <v>8865.6500000000015</v>
      </c>
      <c r="J66" s="36">
        <v>8943.3499999999985</v>
      </c>
      <c r="K66" s="31">
        <v>8787.9500000000007</v>
      </c>
      <c r="L66" s="31">
        <v>8610</v>
      </c>
      <c r="M66" s="31">
        <v>0.38773999999999997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2337.15</v>
      </c>
      <c r="D67" s="36">
        <v>2343.5666666666666</v>
      </c>
      <c r="E67" s="36">
        <v>2311.6333333333332</v>
      </c>
      <c r="F67" s="36">
        <v>2286.1166666666668</v>
      </c>
      <c r="G67" s="36">
        <v>2254.1833333333334</v>
      </c>
      <c r="H67" s="36">
        <v>2369.083333333333</v>
      </c>
      <c r="I67" s="36">
        <v>2401.0166666666664</v>
      </c>
      <c r="J67" s="36">
        <v>2426.5333333333328</v>
      </c>
      <c r="K67" s="31">
        <v>2375.5</v>
      </c>
      <c r="L67" s="31">
        <v>2318.0500000000002</v>
      </c>
      <c r="M67" s="31">
        <v>0.88122999999999996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2267.15</v>
      </c>
      <c r="D68" s="36">
        <v>2272.0499999999997</v>
      </c>
      <c r="E68" s="36">
        <v>2254.0999999999995</v>
      </c>
      <c r="F68" s="36">
        <v>2241.0499999999997</v>
      </c>
      <c r="G68" s="36">
        <v>2223.0999999999995</v>
      </c>
      <c r="H68" s="36">
        <v>2285.0999999999995</v>
      </c>
      <c r="I68" s="36">
        <v>2303.0499999999993</v>
      </c>
      <c r="J68" s="36">
        <v>2316.0999999999995</v>
      </c>
      <c r="K68" s="31">
        <v>2290</v>
      </c>
      <c r="L68" s="31">
        <v>2259</v>
      </c>
      <c r="M68" s="31">
        <v>1.37523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378.45</v>
      </c>
      <c r="D69" s="36">
        <v>377.7833333333333</v>
      </c>
      <c r="E69" s="36">
        <v>374.66666666666663</v>
      </c>
      <c r="F69" s="36">
        <v>370.88333333333333</v>
      </c>
      <c r="G69" s="36">
        <v>367.76666666666665</v>
      </c>
      <c r="H69" s="36">
        <v>381.56666666666661</v>
      </c>
      <c r="I69" s="36">
        <v>384.68333333333328</v>
      </c>
      <c r="J69" s="36">
        <v>388.46666666666658</v>
      </c>
      <c r="K69" s="31">
        <v>380.9</v>
      </c>
      <c r="L69" s="31">
        <v>374</v>
      </c>
      <c r="M69" s="31">
        <v>9.9285700000000006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195.05</v>
      </c>
      <c r="D70" s="36">
        <v>195.65</v>
      </c>
      <c r="E70" s="36">
        <v>193.95000000000002</v>
      </c>
      <c r="F70" s="36">
        <v>192.85000000000002</v>
      </c>
      <c r="G70" s="36">
        <v>191.15000000000003</v>
      </c>
      <c r="H70" s="36">
        <v>196.75</v>
      </c>
      <c r="I70" s="36">
        <v>198.45</v>
      </c>
      <c r="J70" s="36">
        <v>199.54999999999998</v>
      </c>
      <c r="K70" s="31">
        <v>197.35</v>
      </c>
      <c r="L70" s="31">
        <v>194.55</v>
      </c>
      <c r="M70" s="31">
        <v>51.892429999999997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281.75</v>
      </c>
      <c r="D71" s="36">
        <v>281.81666666666666</v>
      </c>
      <c r="E71" s="36">
        <v>279.13333333333333</v>
      </c>
      <c r="F71" s="36">
        <v>276.51666666666665</v>
      </c>
      <c r="G71" s="36">
        <v>273.83333333333331</v>
      </c>
      <c r="H71" s="36">
        <v>284.43333333333334</v>
      </c>
      <c r="I71" s="36">
        <v>287.11666666666662</v>
      </c>
      <c r="J71" s="36">
        <v>289.73333333333335</v>
      </c>
      <c r="K71" s="31">
        <v>284.5</v>
      </c>
      <c r="L71" s="31">
        <v>279.2</v>
      </c>
      <c r="M71" s="31">
        <v>109.94198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145.94999999999999</v>
      </c>
      <c r="D72" s="36">
        <v>146.21666666666667</v>
      </c>
      <c r="E72" s="36">
        <v>144.28333333333333</v>
      </c>
      <c r="F72" s="36">
        <v>142.61666666666667</v>
      </c>
      <c r="G72" s="36">
        <v>140.68333333333334</v>
      </c>
      <c r="H72" s="36">
        <v>147.88333333333333</v>
      </c>
      <c r="I72" s="36">
        <v>149.81666666666666</v>
      </c>
      <c r="J72" s="36">
        <v>151.48333333333332</v>
      </c>
      <c r="K72" s="31">
        <v>148.15</v>
      </c>
      <c r="L72" s="31">
        <v>144.55000000000001</v>
      </c>
      <c r="M72" s="31">
        <v>174.49960999999999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61.9</v>
      </c>
      <c r="D73" s="36">
        <v>62.266666666666659</v>
      </c>
      <c r="E73" s="36">
        <v>61.23333333333332</v>
      </c>
      <c r="F73" s="36">
        <v>60.566666666666663</v>
      </c>
      <c r="G73" s="36">
        <v>59.533333333333324</v>
      </c>
      <c r="H73" s="36">
        <v>62.933333333333316</v>
      </c>
      <c r="I73" s="36">
        <v>63.966666666666661</v>
      </c>
      <c r="J73" s="36">
        <v>64.633333333333312</v>
      </c>
      <c r="K73" s="31">
        <v>63.3</v>
      </c>
      <c r="L73" s="31">
        <v>61.6</v>
      </c>
      <c r="M73" s="31">
        <v>243.58834999999999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1450.45</v>
      </c>
      <c r="D74" s="36">
        <v>1445.6166666666668</v>
      </c>
      <c r="E74" s="36">
        <v>1436.6833333333336</v>
      </c>
      <c r="F74" s="36">
        <v>1422.9166666666667</v>
      </c>
      <c r="G74" s="36">
        <v>1413.9833333333336</v>
      </c>
      <c r="H74" s="36">
        <v>1459.3833333333337</v>
      </c>
      <c r="I74" s="36">
        <v>1468.3166666666671</v>
      </c>
      <c r="J74" s="36">
        <v>1482.0833333333337</v>
      </c>
      <c r="K74" s="31">
        <v>1454.55</v>
      </c>
      <c r="L74" s="31">
        <v>1431.85</v>
      </c>
      <c r="M74" s="31">
        <v>2.40421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5475.8</v>
      </c>
      <c r="D75" s="36">
        <v>5492.2833333333328</v>
      </c>
      <c r="E75" s="36">
        <v>5419.5666666666657</v>
      </c>
      <c r="F75" s="36">
        <v>5363.333333333333</v>
      </c>
      <c r="G75" s="36">
        <v>5290.6166666666659</v>
      </c>
      <c r="H75" s="36">
        <v>5548.5166666666655</v>
      </c>
      <c r="I75" s="36">
        <v>5621.2333333333327</v>
      </c>
      <c r="J75" s="36">
        <v>5677.4666666666653</v>
      </c>
      <c r="K75" s="31">
        <v>5565</v>
      </c>
      <c r="L75" s="31">
        <v>5436.05</v>
      </c>
      <c r="M75" s="31">
        <v>9.9650000000000002E-2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573.4</v>
      </c>
      <c r="D76" s="36">
        <v>575.66666666666663</v>
      </c>
      <c r="E76" s="36">
        <v>567.7833333333333</v>
      </c>
      <c r="F76" s="36">
        <v>562.16666666666663</v>
      </c>
      <c r="G76" s="36">
        <v>554.2833333333333</v>
      </c>
      <c r="H76" s="36">
        <v>581.2833333333333</v>
      </c>
      <c r="I76" s="36">
        <v>589.16666666666674</v>
      </c>
      <c r="J76" s="36">
        <v>594.7833333333333</v>
      </c>
      <c r="K76" s="31">
        <v>583.54999999999995</v>
      </c>
      <c r="L76" s="31">
        <v>570.04999999999995</v>
      </c>
      <c r="M76" s="31">
        <v>9.2855600000000003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1799.25</v>
      </c>
      <c r="D77" s="36">
        <v>1799.0166666666667</v>
      </c>
      <c r="E77" s="36">
        <v>1786.0333333333333</v>
      </c>
      <c r="F77" s="36">
        <v>1772.8166666666666</v>
      </c>
      <c r="G77" s="36">
        <v>1759.8333333333333</v>
      </c>
      <c r="H77" s="36">
        <v>1812.2333333333333</v>
      </c>
      <c r="I77" s="36">
        <v>1825.2166666666665</v>
      </c>
      <c r="J77" s="36">
        <v>1838.4333333333334</v>
      </c>
      <c r="K77" s="31">
        <v>1812</v>
      </c>
      <c r="L77" s="31">
        <v>1785.8</v>
      </c>
      <c r="M77" s="31">
        <v>4.9491899999999998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215.2</v>
      </c>
      <c r="D78" s="36">
        <v>214.38333333333333</v>
      </c>
      <c r="E78" s="36">
        <v>211.96666666666664</v>
      </c>
      <c r="F78" s="36">
        <v>208.73333333333332</v>
      </c>
      <c r="G78" s="36">
        <v>206.31666666666663</v>
      </c>
      <c r="H78" s="36">
        <v>217.61666666666665</v>
      </c>
      <c r="I78" s="36">
        <v>220.03333333333333</v>
      </c>
      <c r="J78" s="36">
        <v>223.26666666666665</v>
      </c>
      <c r="K78" s="31">
        <v>216.8</v>
      </c>
      <c r="L78" s="31">
        <v>211.15</v>
      </c>
      <c r="M78" s="31">
        <v>414.84037999999998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1178.8499999999999</v>
      </c>
      <c r="D79" s="36">
        <v>1180.9333333333332</v>
      </c>
      <c r="E79" s="36">
        <v>1168.2666666666664</v>
      </c>
      <c r="F79" s="36">
        <v>1157.6833333333332</v>
      </c>
      <c r="G79" s="36">
        <v>1145.0166666666664</v>
      </c>
      <c r="H79" s="36">
        <v>1191.5166666666664</v>
      </c>
      <c r="I79" s="36">
        <v>1204.1833333333329</v>
      </c>
      <c r="J79" s="36">
        <v>1214.7666666666664</v>
      </c>
      <c r="K79" s="31">
        <v>1193.5999999999999</v>
      </c>
      <c r="L79" s="31">
        <v>1170.3499999999999</v>
      </c>
      <c r="M79" s="31">
        <v>5.5707000000000004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257.5</v>
      </c>
      <c r="D80" s="36">
        <v>257.7833333333333</v>
      </c>
      <c r="E80" s="36">
        <v>254.51666666666659</v>
      </c>
      <c r="F80" s="36">
        <v>251.5333333333333</v>
      </c>
      <c r="G80" s="36">
        <v>248.26666666666659</v>
      </c>
      <c r="H80" s="36">
        <v>260.76666666666659</v>
      </c>
      <c r="I80" s="36">
        <v>264.03333333333325</v>
      </c>
      <c r="J80" s="36">
        <v>267.01666666666659</v>
      </c>
      <c r="K80" s="31">
        <v>261.05</v>
      </c>
      <c r="L80" s="31">
        <v>254.8</v>
      </c>
      <c r="M80" s="31">
        <v>261.24937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624.70000000000005</v>
      </c>
      <c r="D81" s="36">
        <v>629.2833333333333</v>
      </c>
      <c r="E81" s="36">
        <v>617.41666666666663</v>
      </c>
      <c r="F81" s="36">
        <v>610.13333333333333</v>
      </c>
      <c r="G81" s="36">
        <v>598.26666666666665</v>
      </c>
      <c r="H81" s="36">
        <v>636.56666666666661</v>
      </c>
      <c r="I81" s="36">
        <v>648.43333333333339</v>
      </c>
      <c r="J81" s="36">
        <v>655.71666666666658</v>
      </c>
      <c r="K81" s="31">
        <v>641.15</v>
      </c>
      <c r="L81" s="31">
        <v>622</v>
      </c>
      <c r="M81" s="31">
        <v>59.842869999999998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1199.7</v>
      </c>
      <c r="D82" s="36">
        <v>1200.9166666666667</v>
      </c>
      <c r="E82" s="36">
        <v>1188.2333333333336</v>
      </c>
      <c r="F82" s="36">
        <v>1176.7666666666669</v>
      </c>
      <c r="G82" s="36">
        <v>1164.0833333333337</v>
      </c>
      <c r="H82" s="36">
        <v>1212.3833333333334</v>
      </c>
      <c r="I82" s="36">
        <v>1225.0666666666664</v>
      </c>
      <c r="J82" s="36">
        <v>1236.5333333333333</v>
      </c>
      <c r="K82" s="31">
        <v>1213.5999999999999</v>
      </c>
      <c r="L82" s="31">
        <v>1189.45</v>
      </c>
      <c r="M82" s="31">
        <v>89.039810000000003</v>
      </c>
      <c r="N82" s="1"/>
      <c r="O82" s="1"/>
    </row>
    <row r="83" spans="1:15" ht="12.75" customHeight="1">
      <c r="A83" s="33">
        <v>73</v>
      </c>
      <c r="B83" s="53" t="s">
        <v>829</v>
      </c>
      <c r="C83" s="31">
        <v>533.85</v>
      </c>
      <c r="D83" s="36">
        <v>527.2833333333333</v>
      </c>
      <c r="E83" s="36">
        <v>515.56666666666661</v>
      </c>
      <c r="F83" s="36">
        <v>497.2833333333333</v>
      </c>
      <c r="G83" s="36">
        <v>485.56666666666661</v>
      </c>
      <c r="H83" s="36">
        <v>545.56666666666661</v>
      </c>
      <c r="I83" s="36">
        <v>557.2833333333333</v>
      </c>
      <c r="J83" s="36">
        <v>575.56666666666661</v>
      </c>
      <c r="K83" s="31">
        <v>539</v>
      </c>
      <c r="L83" s="31">
        <v>509</v>
      </c>
      <c r="M83" s="31">
        <v>2.3528199999999999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281.89999999999998</v>
      </c>
      <c r="D84" s="36">
        <v>281.0333333333333</v>
      </c>
      <c r="E84" s="36">
        <v>276.86666666666662</v>
      </c>
      <c r="F84" s="36">
        <v>271.83333333333331</v>
      </c>
      <c r="G84" s="36">
        <v>267.66666666666663</v>
      </c>
      <c r="H84" s="36">
        <v>286.06666666666661</v>
      </c>
      <c r="I84" s="36">
        <v>290.23333333333335</v>
      </c>
      <c r="J84" s="36">
        <v>295.26666666666659</v>
      </c>
      <c r="K84" s="31">
        <v>285.2</v>
      </c>
      <c r="L84" s="31">
        <v>276</v>
      </c>
      <c r="M84" s="31">
        <v>90.414249999999996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1541.15</v>
      </c>
      <c r="D85" s="36">
        <v>1545.45</v>
      </c>
      <c r="E85" s="36">
        <v>1520.7</v>
      </c>
      <c r="F85" s="36">
        <v>1500.25</v>
      </c>
      <c r="G85" s="36">
        <v>1475.5</v>
      </c>
      <c r="H85" s="36">
        <v>1565.9</v>
      </c>
      <c r="I85" s="36">
        <v>1590.65</v>
      </c>
      <c r="J85" s="36">
        <v>1611.1000000000001</v>
      </c>
      <c r="K85" s="31">
        <v>1570.2</v>
      </c>
      <c r="L85" s="31">
        <v>1525</v>
      </c>
      <c r="M85" s="31">
        <v>1.13164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772.6</v>
      </c>
      <c r="D86" s="36">
        <v>772.16666666666663</v>
      </c>
      <c r="E86" s="36">
        <v>765.7833333333333</v>
      </c>
      <c r="F86" s="36">
        <v>758.9666666666667</v>
      </c>
      <c r="G86" s="36">
        <v>752.58333333333337</v>
      </c>
      <c r="H86" s="36">
        <v>778.98333333333323</v>
      </c>
      <c r="I86" s="36">
        <v>785.36666666666667</v>
      </c>
      <c r="J86" s="36">
        <v>792.18333333333317</v>
      </c>
      <c r="K86" s="31">
        <v>778.55</v>
      </c>
      <c r="L86" s="31">
        <v>765.35</v>
      </c>
      <c r="M86" s="31">
        <v>13.66724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5902.8</v>
      </c>
      <c r="D87" s="36">
        <v>5898.1166666666659</v>
      </c>
      <c r="E87" s="36">
        <v>5866.7833333333319</v>
      </c>
      <c r="F87" s="36">
        <v>5830.7666666666664</v>
      </c>
      <c r="G87" s="36">
        <v>5799.4333333333325</v>
      </c>
      <c r="H87" s="36">
        <v>5934.1333333333314</v>
      </c>
      <c r="I87" s="36">
        <v>5965.4666666666653</v>
      </c>
      <c r="J87" s="36">
        <v>6001.4833333333308</v>
      </c>
      <c r="K87" s="31">
        <v>5929.45</v>
      </c>
      <c r="L87" s="31">
        <v>5862.1</v>
      </c>
      <c r="M87" s="31">
        <v>7.1910000000000002E-2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1323.9</v>
      </c>
      <c r="D88" s="36">
        <v>1301.6166666666668</v>
      </c>
      <c r="E88" s="36">
        <v>1268.2333333333336</v>
      </c>
      <c r="F88" s="36">
        <v>1212.5666666666668</v>
      </c>
      <c r="G88" s="36">
        <v>1179.1833333333336</v>
      </c>
      <c r="H88" s="36">
        <v>1357.2833333333335</v>
      </c>
      <c r="I88" s="36">
        <v>1390.6666666666667</v>
      </c>
      <c r="J88" s="36">
        <v>1446.3333333333335</v>
      </c>
      <c r="K88" s="31">
        <v>1335</v>
      </c>
      <c r="L88" s="31">
        <v>1245.95</v>
      </c>
      <c r="M88" s="31">
        <v>3.29291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1745.25</v>
      </c>
      <c r="D89" s="36">
        <v>1747.9833333333333</v>
      </c>
      <c r="E89" s="36">
        <v>1681.9666666666667</v>
      </c>
      <c r="F89" s="36">
        <v>1618.6833333333334</v>
      </c>
      <c r="G89" s="36">
        <v>1552.6666666666667</v>
      </c>
      <c r="H89" s="36">
        <v>1811.2666666666667</v>
      </c>
      <c r="I89" s="36">
        <v>1877.2833333333335</v>
      </c>
      <c r="J89" s="36">
        <v>1940.5666666666666</v>
      </c>
      <c r="K89" s="31">
        <v>1814</v>
      </c>
      <c r="L89" s="31">
        <v>1684.7</v>
      </c>
      <c r="M89" s="31">
        <v>2.6013999999999999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549.5</v>
      </c>
      <c r="D90" s="36">
        <v>550</v>
      </c>
      <c r="E90" s="36">
        <v>540.5</v>
      </c>
      <c r="F90" s="36">
        <v>531.5</v>
      </c>
      <c r="G90" s="36">
        <v>522</v>
      </c>
      <c r="H90" s="36">
        <v>559</v>
      </c>
      <c r="I90" s="36">
        <v>568.5</v>
      </c>
      <c r="J90" s="36">
        <v>577.5</v>
      </c>
      <c r="K90" s="31">
        <v>559.5</v>
      </c>
      <c r="L90" s="31">
        <v>541</v>
      </c>
      <c r="M90" s="31">
        <v>4.7955500000000004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29501</v>
      </c>
      <c r="D91" s="36">
        <v>29806.350000000002</v>
      </c>
      <c r="E91" s="36">
        <v>29144.650000000005</v>
      </c>
      <c r="F91" s="36">
        <v>28788.300000000003</v>
      </c>
      <c r="G91" s="36">
        <v>28126.600000000006</v>
      </c>
      <c r="H91" s="36">
        <v>30162.700000000004</v>
      </c>
      <c r="I91" s="36">
        <v>30824.400000000001</v>
      </c>
      <c r="J91" s="36">
        <v>31180.750000000004</v>
      </c>
      <c r="K91" s="31">
        <v>30468.05</v>
      </c>
      <c r="L91" s="31">
        <v>29450</v>
      </c>
      <c r="M91" s="31">
        <v>0.50512999999999997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914.8</v>
      </c>
      <c r="D92" s="36">
        <v>917.18333333333339</v>
      </c>
      <c r="E92" s="36">
        <v>895.66666666666674</v>
      </c>
      <c r="F92" s="36">
        <v>876.5333333333333</v>
      </c>
      <c r="G92" s="36">
        <v>855.01666666666665</v>
      </c>
      <c r="H92" s="36">
        <v>936.31666666666683</v>
      </c>
      <c r="I92" s="36">
        <v>957.83333333333348</v>
      </c>
      <c r="J92" s="36">
        <v>976.96666666666692</v>
      </c>
      <c r="K92" s="31">
        <v>938.7</v>
      </c>
      <c r="L92" s="31">
        <v>898.05</v>
      </c>
      <c r="M92" s="31">
        <v>3.9770799999999999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18.05</v>
      </c>
      <c r="D93" s="36">
        <v>18.183333333333334</v>
      </c>
      <c r="E93" s="36">
        <v>17.816666666666666</v>
      </c>
      <c r="F93" s="36">
        <v>17.583333333333332</v>
      </c>
      <c r="G93" s="36">
        <v>17.216666666666665</v>
      </c>
      <c r="H93" s="36">
        <v>18.416666666666668</v>
      </c>
      <c r="I93" s="36">
        <v>18.783333333333335</v>
      </c>
      <c r="J93" s="36">
        <v>19.016666666666669</v>
      </c>
      <c r="K93" s="31">
        <v>18.55</v>
      </c>
      <c r="L93" s="31">
        <v>17.95</v>
      </c>
      <c r="M93" s="31">
        <v>129.06273999999999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4889.1499999999996</v>
      </c>
      <c r="D94" s="36">
        <v>4875.416666666667</v>
      </c>
      <c r="E94" s="36">
        <v>4848.8333333333339</v>
      </c>
      <c r="F94" s="36">
        <v>4808.5166666666673</v>
      </c>
      <c r="G94" s="36">
        <v>4781.9333333333343</v>
      </c>
      <c r="H94" s="36">
        <v>4915.7333333333336</v>
      </c>
      <c r="I94" s="36">
        <v>4942.3166666666675</v>
      </c>
      <c r="J94" s="36">
        <v>4982.6333333333332</v>
      </c>
      <c r="K94" s="31">
        <v>4902</v>
      </c>
      <c r="L94" s="31">
        <v>4835.1000000000004</v>
      </c>
      <c r="M94" s="31">
        <v>2.1674699999999998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1747.45</v>
      </c>
      <c r="D95" s="36">
        <v>1750.8499999999997</v>
      </c>
      <c r="E95" s="36">
        <v>1734.6999999999994</v>
      </c>
      <c r="F95" s="36">
        <v>1721.9499999999996</v>
      </c>
      <c r="G95" s="36">
        <v>1705.7999999999993</v>
      </c>
      <c r="H95" s="36">
        <v>1763.5999999999995</v>
      </c>
      <c r="I95" s="36">
        <v>1779.7499999999995</v>
      </c>
      <c r="J95" s="36">
        <v>1792.4999999999995</v>
      </c>
      <c r="K95" s="31">
        <v>1767</v>
      </c>
      <c r="L95" s="31">
        <v>1738.1</v>
      </c>
      <c r="M95" s="31">
        <v>1.20133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613.29999999999995</v>
      </c>
      <c r="D96" s="36">
        <v>613.15</v>
      </c>
      <c r="E96" s="36">
        <v>606.59999999999991</v>
      </c>
      <c r="F96" s="36">
        <v>599.9</v>
      </c>
      <c r="G96" s="36">
        <v>593.34999999999991</v>
      </c>
      <c r="H96" s="36">
        <v>619.84999999999991</v>
      </c>
      <c r="I96" s="36">
        <v>626.39999999999986</v>
      </c>
      <c r="J96" s="36">
        <v>633.09999999999991</v>
      </c>
      <c r="K96" s="31">
        <v>619.70000000000005</v>
      </c>
      <c r="L96" s="31">
        <v>606.45000000000005</v>
      </c>
      <c r="M96" s="31">
        <v>1.72603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125.35</v>
      </c>
      <c r="D97" s="36">
        <v>126.23333333333333</v>
      </c>
      <c r="E97" s="36">
        <v>123.91666666666666</v>
      </c>
      <c r="F97" s="36">
        <v>122.48333333333332</v>
      </c>
      <c r="G97" s="36">
        <v>120.16666666666664</v>
      </c>
      <c r="H97" s="36">
        <v>127.66666666666667</v>
      </c>
      <c r="I97" s="36">
        <v>129.98333333333335</v>
      </c>
      <c r="J97" s="36">
        <v>131.41666666666669</v>
      </c>
      <c r="K97" s="31">
        <v>128.55000000000001</v>
      </c>
      <c r="L97" s="31">
        <v>124.8</v>
      </c>
      <c r="M97" s="31">
        <v>31.00807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457.65</v>
      </c>
      <c r="D98" s="36">
        <v>461.2166666666667</v>
      </c>
      <c r="E98" s="36">
        <v>451.43333333333339</v>
      </c>
      <c r="F98" s="36">
        <v>445.2166666666667</v>
      </c>
      <c r="G98" s="36">
        <v>435.43333333333339</v>
      </c>
      <c r="H98" s="36">
        <v>467.43333333333339</v>
      </c>
      <c r="I98" s="36">
        <v>477.2166666666667</v>
      </c>
      <c r="J98" s="36">
        <v>483.43333333333339</v>
      </c>
      <c r="K98" s="31">
        <v>471</v>
      </c>
      <c r="L98" s="31">
        <v>455</v>
      </c>
      <c r="M98" s="31">
        <v>25.615100000000002</v>
      </c>
      <c r="N98" s="1"/>
      <c r="O98" s="1"/>
    </row>
    <row r="99" spans="1:15" ht="12.75" customHeight="1">
      <c r="A99" s="33">
        <v>89</v>
      </c>
      <c r="B99" s="53" t="s">
        <v>825</v>
      </c>
      <c r="C99" s="31">
        <v>445.6</v>
      </c>
      <c r="D99" s="36">
        <v>445.55</v>
      </c>
      <c r="E99" s="36">
        <v>442.3</v>
      </c>
      <c r="F99" s="36">
        <v>439</v>
      </c>
      <c r="G99" s="36">
        <v>435.75</v>
      </c>
      <c r="H99" s="36">
        <v>448.85</v>
      </c>
      <c r="I99" s="36">
        <v>452.1</v>
      </c>
      <c r="J99" s="36">
        <v>455.40000000000003</v>
      </c>
      <c r="K99" s="31">
        <v>448.8</v>
      </c>
      <c r="L99" s="31">
        <v>442.25</v>
      </c>
      <c r="M99" s="31">
        <v>9.7057000000000002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4927.8500000000004</v>
      </c>
      <c r="D100" s="36">
        <v>4928.7</v>
      </c>
      <c r="E100" s="36">
        <v>4866.3999999999996</v>
      </c>
      <c r="F100" s="36">
        <v>4804.95</v>
      </c>
      <c r="G100" s="36">
        <v>4742.6499999999996</v>
      </c>
      <c r="H100" s="36">
        <v>4990.1499999999996</v>
      </c>
      <c r="I100" s="36">
        <v>5052.4500000000007</v>
      </c>
      <c r="J100" s="36">
        <v>5113.8999999999996</v>
      </c>
      <c r="K100" s="31">
        <v>4991</v>
      </c>
      <c r="L100" s="31">
        <v>4867.25</v>
      </c>
      <c r="M100" s="31">
        <v>0.35963000000000001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368.65</v>
      </c>
      <c r="D101" s="36">
        <v>367.95</v>
      </c>
      <c r="E101" s="36">
        <v>363.95</v>
      </c>
      <c r="F101" s="36">
        <v>359.25</v>
      </c>
      <c r="G101" s="36">
        <v>355.25</v>
      </c>
      <c r="H101" s="36">
        <v>372.65</v>
      </c>
      <c r="I101" s="36">
        <v>376.65</v>
      </c>
      <c r="J101" s="36">
        <v>381.34999999999997</v>
      </c>
      <c r="K101" s="31">
        <v>371.95</v>
      </c>
      <c r="L101" s="31">
        <v>363.25</v>
      </c>
      <c r="M101" s="31">
        <v>2.54739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246.8</v>
      </c>
      <c r="D102" s="36">
        <v>247.4</v>
      </c>
      <c r="E102" s="36">
        <v>245.4</v>
      </c>
      <c r="F102" s="36">
        <v>244</v>
      </c>
      <c r="G102" s="36">
        <v>242</v>
      </c>
      <c r="H102" s="36">
        <v>248.8</v>
      </c>
      <c r="I102" s="36">
        <v>250.8</v>
      </c>
      <c r="J102" s="36">
        <v>252.20000000000002</v>
      </c>
      <c r="K102" s="31">
        <v>249.4</v>
      </c>
      <c r="L102" s="31">
        <v>246</v>
      </c>
      <c r="M102" s="31">
        <v>3.9752000000000001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786.6</v>
      </c>
      <c r="D103" s="36">
        <v>787.11666666666679</v>
      </c>
      <c r="E103" s="36">
        <v>782.28333333333353</v>
      </c>
      <c r="F103" s="36">
        <v>777.9666666666667</v>
      </c>
      <c r="G103" s="36">
        <v>773.13333333333344</v>
      </c>
      <c r="H103" s="36">
        <v>791.43333333333362</v>
      </c>
      <c r="I103" s="36">
        <v>796.26666666666688</v>
      </c>
      <c r="J103" s="36">
        <v>800.58333333333371</v>
      </c>
      <c r="K103" s="31">
        <v>791.95</v>
      </c>
      <c r="L103" s="31">
        <v>782.8</v>
      </c>
      <c r="M103" s="31">
        <v>3.0665200000000001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597.95000000000005</v>
      </c>
      <c r="D104" s="36">
        <v>599.15</v>
      </c>
      <c r="E104" s="36">
        <v>592.79999999999995</v>
      </c>
      <c r="F104" s="36">
        <v>587.65</v>
      </c>
      <c r="G104" s="36">
        <v>581.29999999999995</v>
      </c>
      <c r="H104" s="36">
        <v>604.29999999999995</v>
      </c>
      <c r="I104" s="36">
        <v>610.65000000000009</v>
      </c>
      <c r="J104" s="36">
        <v>615.79999999999995</v>
      </c>
      <c r="K104" s="31">
        <v>605.5</v>
      </c>
      <c r="L104" s="31">
        <v>594</v>
      </c>
      <c r="M104" s="31">
        <v>59.321109999999997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247.55</v>
      </c>
      <c r="D105" s="36">
        <v>247.11666666666667</v>
      </c>
      <c r="E105" s="36">
        <v>237.83333333333337</v>
      </c>
      <c r="F105" s="36">
        <v>228.1166666666667</v>
      </c>
      <c r="G105" s="36">
        <v>218.8333333333334</v>
      </c>
      <c r="H105" s="36">
        <v>256.83333333333337</v>
      </c>
      <c r="I105" s="36">
        <v>266.11666666666667</v>
      </c>
      <c r="J105" s="36">
        <v>275.83333333333331</v>
      </c>
      <c r="K105" s="31">
        <v>256.39999999999998</v>
      </c>
      <c r="L105" s="31">
        <v>237.4</v>
      </c>
      <c r="M105" s="31">
        <v>17.970559999999999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1065.3</v>
      </c>
      <c r="D106" s="36">
        <v>1066.7333333333333</v>
      </c>
      <c r="E106" s="36">
        <v>1045.9666666666667</v>
      </c>
      <c r="F106" s="36">
        <v>1026.6333333333334</v>
      </c>
      <c r="G106" s="36">
        <v>1005.8666666666668</v>
      </c>
      <c r="H106" s="36">
        <v>1086.0666666666666</v>
      </c>
      <c r="I106" s="36">
        <v>1106.8333333333335</v>
      </c>
      <c r="J106" s="36">
        <v>1126.1666666666665</v>
      </c>
      <c r="K106" s="31">
        <v>1087.5</v>
      </c>
      <c r="L106" s="31">
        <v>1047.4000000000001</v>
      </c>
      <c r="M106" s="31">
        <v>2.8990499999999999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209.5</v>
      </c>
      <c r="D107" s="36">
        <v>209.70000000000002</v>
      </c>
      <c r="E107" s="36">
        <v>207.95000000000005</v>
      </c>
      <c r="F107" s="36">
        <v>206.40000000000003</v>
      </c>
      <c r="G107" s="36">
        <v>204.65000000000006</v>
      </c>
      <c r="H107" s="36">
        <v>211.25000000000003</v>
      </c>
      <c r="I107" s="36">
        <v>212.99999999999997</v>
      </c>
      <c r="J107" s="36">
        <v>214.55</v>
      </c>
      <c r="K107" s="31">
        <v>211.45</v>
      </c>
      <c r="L107" s="31">
        <v>208.15</v>
      </c>
      <c r="M107" s="31">
        <v>18.79889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2773.3</v>
      </c>
      <c r="D108" s="36">
        <v>2792.8666666666668</v>
      </c>
      <c r="E108" s="36">
        <v>2745.7333333333336</v>
      </c>
      <c r="F108" s="36">
        <v>2718.166666666667</v>
      </c>
      <c r="G108" s="36">
        <v>2671.0333333333338</v>
      </c>
      <c r="H108" s="36">
        <v>2820.4333333333334</v>
      </c>
      <c r="I108" s="36">
        <v>2867.5666666666666</v>
      </c>
      <c r="J108" s="36">
        <v>2895.1333333333332</v>
      </c>
      <c r="K108" s="31">
        <v>2840</v>
      </c>
      <c r="L108" s="31">
        <v>2765.3</v>
      </c>
      <c r="M108" s="31">
        <v>0.96548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64.349999999999994</v>
      </c>
      <c r="D109" s="36">
        <v>64.899999999999991</v>
      </c>
      <c r="E109" s="36">
        <v>63.499999999999986</v>
      </c>
      <c r="F109" s="36">
        <v>62.649999999999991</v>
      </c>
      <c r="G109" s="36">
        <v>61.249999999999986</v>
      </c>
      <c r="H109" s="36">
        <v>65.749999999999986</v>
      </c>
      <c r="I109" s="36">
        <v>67.149999999999991</v>
      </c>
      <c r="J109" s="36">
        <v>67.999999999999986</v>
      </c>
      <c r="K109" s="31">
        <v>66.3</v>
      </c>
      <c r="L109" s="31">
        <v>64.05</v>
      </c>
      <c r="M109" s="31">
        <v>179.45402000000001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1830.6</v>
      </c>
      <c r="D110" s="36">
        <v>1838.3500000000001</v>
      </c>
      <c r="E110" s="36">
        <v>1818.0500000000002</v>
      </c>
      <c r="F110" s="36">
        <v>1805.5</v>
      </c>
      <c r="G110" s="36">
        <v>1785.2</v>
      </c>
      <c r="H110" s="36">
        <v>1850.9000000000003</v>
      </c>
      <c r="I110" s="36">
        <v>1871.2</v>
      </c>
      <c r="J110" s="36">
        <v>1883.7500000000005</v>
      </c>
      <c r="K110" s="31">
        <v>1858.65</v>
      </c>
      <c r="L110" s="31">
        <v>1825.8</v>
      </c>
      <c r="M110" s="31">
        <v>4.8185700000000002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667.5</v>
      </c>
      <c r="D111" s="36">
        <v>665.18333333333328</v>
      </c>
      <c r="E111" s="36">
        <v>659.11666666666656</v>
      </c>
      <c r="F111" s="36">
        <v>650.73333333333323</v>
      </c>
      <c r="G111" s="36">
        <v>644.66666666666652</v>
      </c>
      <c r="H111" s="36">
        <v>673.56666666666661</v>
      </c>
      <c r="I111" s="36">
        <v>679.63333333333344</v>
      </c>
      <c r="J111" s="36">
        <v>688.01666666666665</v>
      </c>
      <c r="K111" s="31">
        <v>671.25</v>
      </c>
      <c r="L111" s="31">
        <v>656.8</v>
      </c>
      <c r="M111" s="31">
        <v>1.2075800000000001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1530.25</v>
      </c>
      <c r="D112" s="36">
        <v>1506.3333333333333</v>
      </c>
      <c r="E112" s="36">
        <v>1464.9166666666665</v>
      </c>
      <c r="F112" s="36">
        <v>1399.5833333333333</v>
      </c>
      <c r="G112" s="36">
        <v>1358.1666666666665</v>
      </c>
      <c r="H112" s="36">
        <v>1571.6666666666665</v>
      </c>
      <c r="I112" s="36">
        <v>1613.083333333333</v>
      </c>
      <c r="J112" s="36">
        <v>1678.4166666666665</v>
      </c>
      <c r="K112" s="31">
        <v>1547.75</v>
      </c>
      <c r="L112" s="31">
        <v>1441</v>
      </c>
      <c r="M112" s="31">
        <v>7.7030500000000002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7590.65</v>
      </c>
      <c r="D113" s="36">
        <v>7596.8499999999995</v>
      </c>
      <c r="E113" s="36">
        <v>7478.6999999999989</v>
      </c>
      <c r="F113" s="36">
        <v>7366.7499999999991</v>
      </c>
      <c r="G113" s="36">
        <v>7248.5999999999985</v>
      </c>
      <c r="H113" s="36">
        <v>7708.7999999999993</v>
      </c>
      <c r="I113" s="36">
        <v>7826.9499999999989</v>
      </c>
      <c r="J113" s="36">
        <v>7938.9</v>
      </c>
      <c r="K113" s="31">
        <v>7715</v>
      </c>
      <c r="L113" s="31">
        <v>7484.9</v>
      </c>
      <c r="M113" s="31">
        <v>0.23891999999999999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753.5</v>
      </c>
      <c r="D114" s="36">
        <v>764.61666666666667</v>
      </c>
      <c r="E114" s="36">
        <v>739.48333333333335</v>
      </c>
      <c r="F114" s="36">
        <v>725.4666666666667</v>
      </c>
      <c r="G114" s="36">
        <v>700.33333333333337</v>
      </c>
      <c r="H114" s="36">
        <v>778.63333333333333</v>
      </c>
      <c r="I114" s="36">
        <v>803.76666666666677</v>
      </c>
      <c r="J114" s="36">
        <v>817.7833333333333</v>
      </c>
      <c r="K114" s="31">
        <v>789.75</v>
      </c>
      <c r="L114" s="31">
        <v>750.6</v>
      </c>
      <c r="M114" s="31">
        <v>2.2529499999999998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372.75</v>
      </c>
      <c r="D115" s="36">
        <v>370.13333333333338</v>
      </c>
      <c r="E115" s="36">
        <v>361.86666666666679</v>
      </c>
      <c r="F115" s="36">
        <v>350.98333333333341</v>
      </c>
      <c r="G115" s="36">
        <v>342.71666666666681</v>
      </c>
      <c r="H115" s="36">
        <v>381.01666666666677</v>
      </c>
      <c r="I115" s="36">
        <v>389.2833333333333</v>
      </c>
      <c r="J115" s="36">
        <v>400.16666666666674</v>
      </c>
      <c r="K115" s="31">
        <v>378.4</v>
      </c>
      <c r="L115" s="31">
        <v>359.25</v>
      </c>
      <c r="M115" s="31">
        <v>65.399050000000003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452.1</v>
      </c>
      <c r="D116" s="36">
        <v>451.25</v>
      </c>
      <c r="E116" s="36">
        <v>447.9</v>
      </c>
      <c r="F116" s="36">
        <v>443.7</v>
      </c>
      <c r="G116" s="36">
        <v>440.34999999999997</v>
      </c>
      <c r="H116" s="36">
        <v>455.45</v>
      </c>
      <c r="I116" s="36">
        <v>458.8</v>
      </c>
      <c r="J116" s="36">
        <v>463</v>
      </c>
      <c r="K116" s="31">
        <v>454.6</v>
      </c>
      <c r="L116" s="31">
        <v>447.05</v>
      </c>
      <c r="M116" s="31">
        <v>0.76144000000000001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1080.05</v>
      </c>
      <c r="D117" s="36">
        <v>1071.05</v>
      </c>
      <c r="E117" s="36">
        <v>1040.0999999999999</v>
      </c>
      <c r="F117" s="36">
        <v>1000.1499999999999</v>
      </c>
      <c r="G117" s="36">
        <v>969.19999999999982</v>
      </c>
      <c r="H117" s="36">
        <v>1111</v>
      </c>
      <c r="I117" s="36">
        <v>1141.9500000000003</v>
      </c>
      <c r="J117" s="36">
        <v>1181.9000000000001</v>
      </c>
      <c r="K117" s="31">
        <v>1102</v>
      </c>
      <c r="L117" s="31">
        <v>1031.0999999999999</v>
      </c>
      <c r="M117" s="31">
        <v>0.52310999999999996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1083.25</v>
      </c>
      <c r="D118" s="36">
        <v>1069.8333333333333</v>
      </c>
      <c r="E118" s="36">
        <v>1049.9666666666665</v>
      </c>
      <c r="F118" s="36">
        <v>1016.6833333333332</v>
      </c>
      <c r="G118" s="36">
        <v>996.81666666666638</v>
      </c>
      <c r="H118" s="36">
        <v>1103.1166666666666</v>
      </c>
      <c r="I118" s="36">
        <v>1122.9833333333333</v>
      </c>
      <c r="J118" s="36">
        <v>1156.2666666666667</v>
      </c>
      <c r="K118" s="31">
        <v>1089.7</v>
      </c>
      <c r="L118" s="31">
        <v>1036.55</v>
      </c>
      <c r="M118" s="31">
        <v>47.046790000000001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1483.15</v>
      </c>
      <c r="D119" s="36">
        <v>1483.0333333333335</v>
      </c>
      <c r="E119" s="36">
        <v>1475.616666666667</v>
      </c>
      <c r="F119" s="36">
        <v>1468.0833333333335</v>
      </c>
      <c r="G119" s="36">
        <v>1460.666666666667</v>
      </c>
      <c r="H119" s="36">
        <v>1490.5666666666671</v>
      </c>
      <c r="I119" s="36">
        <v>1497.9833333333336</v>
      </c>
      <c r="J119" s="36">
        <v>1505.5166666666671</v>
      </c>
      <c r="K119" s="31">
        <v>1490.45</v>
      </c>
      <c r="L119" s="31">
        <v>1475.5</v>
      </c>
      <c r="M119" s="31">
        <v>15.69074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136.75</v>
      </c>
      <c r="D120" s="36">
        <v>136.88333333333335</v>
      </c>
      <c r="E120" s="36">
        <v>136.16666666666671</v>
      </c>
      <c r="F120" s="36">
        <v>135.58333333333337</v>
      </c>
      <c r="G120" s="36">
        <v>134.86666666666673</v>
      </c>
      <c r="H120" s="36">
        <v>137.4666666666667</v>
      </c>
      <c r="I120" s="36">
        <v>138.18333333333334</v>
      </c>
      <c r="J120" s="36">
        <v>138.76666666666668</v>
      </c>
      <c r="K120" s="31">
        <v>137.6</v>
      </c>
      <c r="L120" s="31">
        <v>136.30000000000001</v>
      </c>
      <c r="M120" s="31">
        <v>16.788019999999999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1375.25</v>
      </c>
      <c r="D121" s="36">
        <v>1382.3999999999999</v>
      </c>
      <c r="E121" s="36">
        <v>1363.8999999999996</v>
      </c>
      <c r="F121" s="36">
        <v>1352.5499999999997</v>
      </c>
      <c r="G121" s="36">
        <v>1334.0499999999995</v>
      </c>
      <c r="H121" s="36">
        <v>1393.7499999999998</v>
      </c>
      <c r="I121" s="36">
        <v>1412.2500000000002</v>
      </c>
      <c r="J121" s="36">
        <v>1423.6</v>
      </c>
      <c r="K121" s="31">
        <v>1400.9</v>
      </c>
      <c r="L121" s="31">
        <v>1371.05</v>
      </c>
      <c r="M121" s="31">
        <v>0.70821000000000001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458.6</v>
      </c>
      <c r="D122" s="36">
        <v>460.01666666666665</v>
      </c>
      <c r="E122" s="36">
        <v>454.63333333333333</v>
      </c>
      <c r="F122" s="36">
        <v>450.66666666666669</v>
      </c>
      <c r="G122" s="36">
        <v>445.28333333333336</v>
      </c>
      <c r="H122" s="36">
        <v>463.98333333333329</v>
      </c>
      <c r="I122" s="36">
        <v>469.36666666666662</v>
      </c>
      <c r="J122" s="36">
        <v>473.33333333333326</v>
      </c>
      <c r="K122" s="31">
        <v>465.4</v>
      </c>
      <c r="L122" s="31">
        <v>456.05</v>
      </c>
      <c r="M122" s="31">
        <v>96.808019999999999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867.2</v>
      </c>
      <c r="D123" s="36">
        <v>865.58333333333337</v>
      </c>
      <c r="E123" s="36">
        <v>855.4666666666667</v>
      </c>
      <c r="F123" s="36">
        <v>843.73333333333335</v>
      </c>
      <c r="G123" s="36">
        <v>833.61666666666667</v>
      </c>
      <c r="H123" s="36">
        <v>877.31666666666672</v>
      </c>
      <c r="I123" s="36">
        <v>887.43333333333328</v>
      </c>
      <c r="J123" s="36">
        <v>899.16666666666674</v>
      </c>
      <c r="K123" s="31">
        <v>875.7</v>
      </c>
      <c r="L123" s="31">
        <v>853.85</v>
      </c>
      <c r="M123" s="31">
        <v>10.11544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6253.7</v>
      </c>
      <c r="D124" s="36">
        <v>6289.583333333333</v>
      </c>
      <c r="E124" s="36">
        <v>6200.7166666666662</v>
      </c>
      <c r="F124" s="36">
        <v>6147.7333333333336</v>
      </c>
      <c r="G124" s="36">
        <v>6058.8666666666668</v>
      </c>
      <c r="H124" s="36">
        <v>6342.5666666666657</v>
      </c>
      <c r="I124" s="36">
        <v>6431.4333333333325</v>
      </c>
      <c r="J124" s="36">
        <v>6484.4166666666652</v>
      </c>
      <c r="K124" s="31">
        <v>6378.45</v>
      </c>
      <c r="L124" s="31">
        <v>6236.6</v>
      </c>
      <c r="M124" s="31">
        <v>2.33446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2578.6999999999998</v>
      </c>
      <c r="D125" s="36">
        <v>2567.6333333333332</v>
      </c>
      <c r="E125" s="36">
        <v>2536.2666666666664</v>
      </c>
      <c r="F125" s="36">
        <v>2493.833333333333</v>
      </c>
      <c r="G125" s="36">
        <v>2462.4666666666662</v>
      </c>
      <c r="H125" s="36">
        <v>2610.0666666666666</v>
      </c>
      <c r="I125" s="36">
        <v>2641.4333333333334</v>
      </c>
      <c r="J125" s="36">
        <v>2683.8666666666668</v>
      </c>
      <c r="K125" s="31">
        <v>2599</v>
      </c>
      <c r="L125" s="31">
        <v>2525.1999999999998</v>
      </c>
      <c r="M125" s="31">
        <v>2.3564799999999999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2901.9</v>
      </c>
      <c r="D126" s="36">
        <v>2930.6833333333329</v>
      </c>
      <c r="E126" s="36">
        <v>2853.4166666666661</v>
      </c>
      <c r="F126" s="36">
        <v>2804.9333333333329</v>
      </c>
      <c r="G126" s="36">
        <v>2727.6666666666661</v>
      </c>
      <c r="H126" s="36">
        <v>2979.1666666666661</v>
      </c>
      <c r="I126" s="36">
        <v>3056.4333333333334</v>
      </c>
      <c r="J126" s="36">
        <v>3104.9166666666661</v>
      </c>
      <c r="K126" s="31">
        <v>3007.95</v>
      </c>
      <c r="L126" s="31">
        <v>2882.2</v>
      </c>
      <c r="M126" s="31">
        <v>1.8202499999999999</v>
      </c>
      <c r="N126" s="1"/>
      <c r="O126" s="1"/>
    </row>
    <row r="127" spans="1:15" ht="12.75" customHeight="1">
      <c r="A127" s="33">
        <v>117</v>
      </c>
      <c r="B127" s="53" t="s">
        <v>888</v>
      </c>
      <c r="C127" s="31">
        <v>1532.3</v>
      </c>
      <c r="D127" s="36">
        <v>1506.8500000000001</v>
      </c>
      <c r="E127" s="36">
        <v>1415.9000000000003</v>
      </c>
      <c r="F127" s="36">
        <v>1299.5000000000002</v>
      </c>
      <c r="G127" s="36">
        <v>1208.5500000000004</v>
      </c>
      <c r="H127" s="36">
        <v>1623.2500000000002</v>
      </c>
      <c r="I127" s="36">
        <v>1714.2</v>
      </c>
      <c r="J127" s="36">
        <v>1830.6000000000001</v>
      </c>
      <c r="K127" s="31">
        <v>1597.8</v>
      </c>
      <c r="L127" s="31">
        <v>1390.45</v>
      </c>
      <c r="M127" s="31">
        <v>2.5197400000000001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964.7</v>
      </c>
      <c r="D128" s="36">
        <v>966.48333333333323</v>
      </c>
      <c r="E128" s="36">
        <v>957.26666666666642</v>
      </c>
      <c r="F128" s="36">
        <v>949.83333333333314</v>
      </c>
      <c r="G128" s="36">
        <v>940.61666666666633</v>
      </c>
      <c r="H128" s="36">
        <v>973.91666666666652</v>
      </c>
      <c r="I128" s="36">
        <v>983.13333333333344</v>
      </c>
      <c r="J128" s="36">
        <v>990.56666666666661</v>
      </c>
      <c r="K128" s="31">
        <v>975.7</v>
      </c>
      <c r="L128" s="31">
        <v>959.05</v>
      </c>
      <c r="M128" s="31">
        <v>7.6323999999999996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1114.55</v>
      </c>
      <c r="D129" s="36">
        <v>1113.1166666666668</v>
      </c>
      <c r="E129" s="36">
        <v>1103.2333333333336</v>
      </c>
      <c r="F129" s="36">
        <v>1091.9166666666667</v>
      </c>
      <c r="G129" s="36">
        <v>1082.0333333333335</v>
      </c>
      <c r="H129" s="36">
        <v>1124.4333333333336</v>
      </c>
      <c r="I129" s="36">
        <v>1134.3166666666668</v>
      </c>
      <c r="J129" s="36">
        <v>1145.6333333333337</v>
      </c>
      <c r="K129" s="31">
        <v>1123</v>
      </c>
      <c r="L129" s="31">
        <v>1101.8</v>
      </c>
      <c r="M129" s="31">
        <v>5.5862299999999996</v>
      </c>
      <c r="N129" s="1"/>
      <c r="O129" s="1"/>
    </row>
    <row r="130" spans="1:15" ht="12.75" customHeight="1">
      <c r="A130" s="33">
        <v>120</v>
      </c>
      <c r="B130" s="53" t="s">
        <v>831</v>
      </c>
      <c r="C130" s="31">
        <v>4131.05</v>
      </c>
      <c r="D130" s="36">
        <v>4122.333333333333</v>
      </c>
      <c r="E130" s="36">
        <v>4093.7166666666662</v>
      </c>
      <c r="F130" s="36">
        <v>4056.3833333333332</v>
      </c>
      <c r="G130" s="36">
        <v>4027.7666666666664</v>
      </c>
      <c r="H130" s="36">
        <v>4159.6666666666661</v>
      </c>
      <c r="I130" s="36">
        <v>4188.2833333333328</v>
      </c>
      <c r="J130" s="36">
        <v>4225.6166666666659</v>
      </c>
      <c r="K130" s="31">
        <v>4150.95</v>
      </c>
      <c r="L130" s="31">
        <v>4085</v>
      </c>
      <c r="M130" s="31">
        <v>0.30808000000000002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1396.55</v>
      </c>
      <c r="D131" s="36">
        <v>1380.4833333333333</v>
      </c>
      <c r="E131" s="36">
        <v>1351.4166666666667</v>
      </c>
      <c r="F131" s="36">
        <v>1306.2833333333333</v>
      </c>
      <c r="G131" s="36">
        <v>1277.2166666666667</v>
      </c>
      <c r="H131" s="36">
        <v>1425.6166666666668</v>
      </c>
      <c r="I131" s="36">
        <v>1454.6833333333334</v>
      </c>
      <c r="J131" s="36">
        <v>1499.8166666666668</v>
      </c>
      <c r="K131" s="31">
        <v>1409.55</v>
      </c>
      <c r="L131" s="31">
        <v>1335.35</v>
      </c>
      <c r="M131" s="31">
        <v>4.0620900000000004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290.64999999999998</v>
      </c>
      <c r="D132" s="36">
        <v>292.43333333333334</v>
      </c>
      <c r="E132" s="36">
        <v>288.16666666666669</v>
      </c>
      <c r="F132" s="36">
        <v>285.68333333333334</v>
      </c>
      <c r="G132" s="36">
        <v>281.41666666666669</v>
      </c>
      <c r="H132" s="36">
        <v>294.91666666666669</v>
      </c>
      <c r="I132" s="36">
        <v>299.18333333333334</v>
      </c>
      <c r="J132" s="36">
        <v>301.66666666666669</v>
      </c>
      <c r="K132" s="31">
        <v>296.7</v>
      </c>
      <c r="L132" s="31">
        <v>289.95</v>
      </c>
      <c r="M132" s="31">
        <v>19.388549999999999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2787</v>
      </c>
      <c r="D133" s="36">
        <v>2796.3833333333332</v>
      </c>
      <c r="E133" s="36">
        <v>2765.7666666666664</v>
      </c>
      <c r="F133" s="36">
        <v>2744.5333333333333</v>
      </c>
      <c r="G133" s="36">
        <v>2713.9166666666665</v>
      </c>
      <c r="H133" s="36">
        <v>2817.6166666666663</v>
      </c>
      <c r="I133" s="36">
        <v>2848.2333333333331</v>
      </c>
      <c r="J133" s="36">
        <v>2869.4666666666662</v>
      </c>
      <c r="K133" s="31">
        <v>2827</v>
      </c>
      <c r="L133" s="31">
        <v>2775.15</v>
      </c>
      <c r="M133" s="31">
        <v>4.7947800000000003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1987.75</v>
      </c>
      <c r="D134" s="36">
        <v>1975.5833333333333</v>
      </c>
      <c r="E134" s="36">
        <v>1956.1666666666665</v>
      </c>
      <c r="F134" s="36">
        <v>1924.5833333333333</v>
      </c>
      <c r="G134" s="36">
        <v>1905.1666666666665</v>
      </c>
      <c r="H134" s="36">
        <v>2007.1666666666665</v>
      </c>
      <c r="I134" s="36">
        <v>2026.583333333333</v>
      </c>
      <c r="J134" s="36">
        <v>2058.1666666666665</v>
      </c>
      <c r="K134" s="31">
        <v>1995</v>
      </c>
      <c r="L134" s="31">
        <v>1944</v>
      </c>
      <c r="M134" s="31">
        <v>1.33707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946.7</v>
      </c>
      <c r="D135" s="36">
        <v>945.83333333333337</v>
      </c>
      <c r="E135" s="36">
        <v>937.7166666666667</v>
      </c>
      <c r="F135" s="36">
        <v>928.73333333333335</v>
      </c>
      <c r="G135" s="36">
        <v>920.61666666666667</v>
      </c>
      <c r="H135" s="36">
        <v>954.81666666666672</v>
      </c>
      <c r="I135" s="36">
        <v>962.93333333333328</v>
      </c>
      <c r="J135" s="36">
        <v>971.91666666666674</v>
      </c>
      <c r="K135" s="31">
        <v>953.95</v>
      </c>
      <c r="L135" s="31">
        <v>936.85</v>
      </c>
      <c r="M135" s="31">
        <v>0.15312000000000001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920.3</v>
      </c>
      <c r="D136" s="36">
        <v>922.15</v>
      </c>
      <c r="E136" s="36">
        <v>915.3</v>
      </c>
      <c r="F136" s="36">
        <v>910.3</v>
      </c>
      <c r="G136" s="36">
        <v>903.44999999999993</v>
      </c>
      <c r="H136" s="36">
        <v>927.15</v>
      </c>
      <c r="I136" s="36">
        <v>934.00000000000011</v>
      </c>
      <c r="J136" s="36">
        <v>939</v>
      </c>
      <c r="K136" s="31">
        <v>929</v>
      </c>
      <c r="L136" s="31">
        <v>917.15</v>
      </c>
      <c r="M136" s="31">
        <v>21.082039999999999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535.25</v>
      </c>
      <c r="D137" s="36">
        <v>534.5</v>
      </c>
      <c r="E137" s="36">
        <v>531.25</v>
      </c>
      <c r="F137" s="36">
        <v>527.25</v>
      </c>
      <c r="G137" s="36">
        <v>524</v>
      </c>
      <c r="H137" s="36">
        <v>538.5</v>
      </c>
      <c r="I137" s="36">
        <v>541.75</v>
      </c>
      <c r="J137" s="36">
        <v>545.75</v>
      </c>
      <c r="K137" s="31">
        <v>537.75</v>
      </c>
      <c r="L137" s="31">
        <v>530.5</v>
      </c>
      <c r="M137" s="31">
        <v>8.9498099999999994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1961.2</v>
      </c>
      <c r="D138" s="36">
        <v>1955.4166666666667</v>
      </c>
      <c r="E138" s="36">
        <v>1936.8833333333334</v>
      </c>
      <c r="F138" s="36">
        <v>1912.5666666666666</v>
      </c>
      <c r="G138" s="36">
        <v>1894.0333333333333</v>
      </c>
      <c r="H138" s="36">
        <v>1979.7333333333336</v>
      </c>
      <c r="I138" s="36">
        <v>1998.2666666666669</v>
      </c>
      <c r="J138" s="36">
        <v>2022.5833333333337</v>
      </c>
      <c r="K138" s="31">
        <v>1973.95</v>
      </c>
      <c r="L138" s="31">
        <v>1931.1</v>
      </c>
      <c r="M138" s="31">
        <v>2.4207299999999998</v>
      </c>
      <c r="N138" s="1"/>
      <c r="O138" s="1"/>
    </row>
    <row r="139" spans="1:15" ht="12.75" customHeight="1">
      <c r="A139" s="33">
        <v>129</v>
      </c>
      <c r="B139" s="53" t="s">
        <v>832</v>
      </c>
      <c r="C139" s="31">
        <v>2698.1</v>
      </c>
      <c r="D139" s="36">
        <v>2720.2666666666664</v>
      </c>
      <c r="E139" s="36">
        <v>2642.833333333333</v>
      </c>
      <c r="F139" s="36">
        <v>2587.5666666666666</v>
      </c>
      <c r="G139" s="36">
        <v>2510.1333333333332</v>
      </c>
      <c r="H139" s="36">
        <v>2775.5333333333328</v>
      </c>
      <c r="I139" s="36">
        <v>2852.9666666666662</v>
      </c>
      <c r="J139" s="36">
        <v>2908.2333333333327</v>
      </c>
      <c r="K139" s="31">
        <v>2797.7</v>
      </c>
      <c r="L139" s="31">
        <v>2665</v>
      </c>
      <c r="M139" s="31">
        <v>3.1245599999999998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513.35</v>
      </c>
      <c r="D140" s="36">
        <v>513.08333333333337</v>
      </c>
      <c r="E140" s="36">
        <v>505.86666666666679</v>
      </c>
      <c r="F140" s="36">
        <v>498.38333333333344</v>
      </c>
      <c r="G140" s="36">
        <v>491.16666666666686</v>
      </c>
      <c r="H140" s="36">
        <v>520.56666666666672</v>
      </c>
      <c r="I140" s="36">
        <v>527.78333333333319</v>
      </c>
      <c r="J140" s="36">
        <v>535.26666666666665</v>
      </c>
      <c r="K140" s="31">
        <v>520.29999999999995</v>
      </c>
      <c r="L140" s="31">
        <v>505.6</v>
      </c>
      <c r="M140" s="31">
        <v>4.6337999999999999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2206.0500000000002</v>
      </c>
      <c r="D141" s="36">
        <v>2217.6833333333334</v>
      </c>
      <c r="E141" s="36">
        <v>2185.3666666666668</v>
      </c>
      <c r="F141" s="36">
        <v>2164.6833333333334</v>
      </c>
      <c r="G141" s="36">
        <v>2132.3666666666668</v>
      </c>
      <c r="H141" s="36">
        <v>2238.3666666666668</v>
      </c>
      <c r="I141" s="36">
        <v>2270.6833333333334</v>
      </c>
      <c r="J141" s="36">
        <v>2291.3666666666668</v>
      </c>
      <c r="K141" s="31">
        <v>2250</v>
      </c>
      <c r="L141" s="31">
        <v>2197</v>
      </c>
      <c r="M141" s="31">
        <v>2.4411800000000001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459.05</v>
      </c>
      <c r="D142" s="36">
        <v>458.88333333333338</v>
      </c>
      <c r="E142" s="36">
        <v>454.21666666666675</v>
      </c>
      <c r="F142" s="36">
        <v>449.38333333333338</v>
      </c>
      <c r="G142" s="36">
        <v>444.71666666666675</v>
      </c>
      <c r="H142" s="36">
        <v>463.71666666666675</v>
      </c>
      <c r="I142" s="36">
        <v>468.38333333333338</v>
      </c>
      <c r="J142" s="36">
        <v>473.21666666666675</v>
      </c>
      <c r="K142" s="31">
        <v>463.55</v>
      </c>
      <c r="L142" s="31">
        <v>454.05</v>
      </c>
      <c r="M142" s="31">
        <v>13.79359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136.55000000000001</v>
      </c>
      <c r="D143" s="36">
        <v>137.46666666666667</v>
      </c>
      <c r="E143" s="36">
        <v>135.08333333333334</v>
      </c>
      <c r="F143" s="36">
        <v>133.61666666666667</v>
      </c>
      <c r="G143" s="36">
        <v>131.23333333333335</v>
      </c>
      <c r="H143" s="36">
        <v>138.93333333333334</v>
      </c>
      <c r="I143" s="36">
        <v>141.31666666666666</v>
      </c>
      <c r="J143" s="36">
        <v>142.78333333333333</v>
      </c>
      <c r="K143" s="31">
        <v>139.85</v>
      </c>
      <c r="L143" s="31">
        <v>136</v>
      </c>
      <c r="M143" s="31">
        <v>14.067500000000001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155.75</v>
      </c>
      <c r="D144" s="36">
        <v>155.6</v>
      </c>
      <c r="E144" s="36">
        <v>153.85</v>
      </c>
      <c r="F144" s="36">
        <v>151.94999999999999</v>
      </c>
      <c r="G144" s="36">
        <v>150.19999999999999</v>
      </c>
      <c r="H144" s="36">
        <v>157.5</v>
      </c>
      <c r="I144" s="36">
        <v>159.25</v>
      </c>
      <c r="J144" s="36">
        <v>161.15</v>
      </c>
      <c r="K144" s="31">
        <v>157.35</v>
      </c>
      <c r="L144" s="31">
        <v>153.69999999999999</v>
      </c>
      <c r="M144" s="31">
        <v>41.0794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3601.6</v>
      </c>
      <c r="D145" s="36">
        <v>3586.0333333333333</v>
      </c>
      <c r="E145" s="36">
        <v>3552.0666666666666</v>
      </c>
      <c r="F145" s="36">
        <v>3502.5333333333333</v>
      </c>
      <c r="G145" s="36">
        <v>3468.5666666666666</v>
      </c>
      <c r="H145" s="36">
        <v>3635.5666666666666</v>
      </c>
      <c r="I145" s="36">
        <v>3669.5333333333328</v>
      </c>
      <c r="J145" s="36">
        <v>3719.0666666666666</v>
      </c>
      <c r="K145" s="31">
        <v>3620</v>
      </c>
      <c r="L145" s="31">
        <v>3536.5</v>
      </c>
      <c r="M145" s="31">
        <v>6.24261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7142.95</v>
      </c>
      <c r="D146" s="36">
        <v>7163.3500000000013</v>
      </c>
      <c r="E146" s="36">
        <v>7090.7000000000025</v>
      </c>
      <c r="F146" s="36">
        <v>7038.4500000000016</v>
      </c>
      <c r="G146" s="36">
        <v>6965.8000000000029</v>
      </c>
      <c r="H146" s="36">
        <v>7215.6000000000022</v>
      </c>
      <c r="I146" s="36">
        <v>7288.2500000000018</v>
      </c>
      <c r="J146" s="36">
        <v>7340.5000000000018</v>
      </c>
      <c r="K146" s="31">
        <v>7236</v>
      </c>
      <c r="L146" s="31">
        <v>7111.1</v>
      </c>
      <c r="M146" s="31">
        <v>2.7411500000000002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2179.0500000000002</v>
      </c>
      <c r="D147" s="36">
        <v>2190.7833333333333</v>
      </c>
      <c r="E147" s="36">
        <v>2163.2666666666664</v>
      </c>
      <c r="F147" s="36">
        <v>2147.4833333333331</v>
      </c>
      <c r="G147" s="36">
        <v>2119.9666666666662</v>
      </c>
      <c r="H147" s="36">
        <v>2206.5666666666666</v>
      </c>
      <c r="I147" s="36">
        <v>2234.0833333333339</v>
      </c>
      <c r="J147" s="36">
        <v>2249.8666666666668</v>
      </c>
      <c r="K147" s="31">
        <v>2218.3000000000002</v>
      </c>
      <c r="L147" s="31">
        <v>2175</v>
      </c>
      <c r="M147" s="31">
        <v>1.4528099999999999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6324.15</v>
      </c>
      <c r="D148" s="36">
        <v>6333.1166666666659</v>
      </c>
      <c r="E148" s="36">
        <v>6296.5333333333319</v>
      </c>
      <c r="F148" s="36">
        <v>6268.9166666666661</v>
      </c>
      <c r="G148" s="36">
        <v>6232.3333333333321</v>
      </c>
      <c r="H148" s="36">
        <v>6360.7333333333318</v>
      </c>
      <c r="I148" s="36">
        <v>6397.3166666666657</v>
      </c>
      <c r="J148" s="36">
        <v>6424.9333333333316</v>
      </c>
      <c r="K148" s="31">
        <v>6369.7</v>
      </c>
      <c r="L148" s="31">
        <v>6305.5</v>
      </c>
      <c r="M148" s="31">
        <v>2.3492000000000002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608.15</v>
      </c>
      <c r="D149" s="36">
        <v>610.33333333333337</v>
      </c>
      <c r="E149" s="36">
        <v>602.76666666666677</v>
      </c>
      <c r="F149" s="36">
        <v>597.38333333333344</v>
      </c>
      <c r="G149" s="36">
        <v>589.81666666666683</v>
      </c>
      <c r="H149" s="36">
        <v>615.7166666666667</v>
      </c>
      <c r="I149" s="36">
        <v>623.2833333333333</v>
      </c>
      <c r="J149" s="36">
        <v>628.66666666666663</v>
      </c>
      <c r="K149" s="31">
        <v>617.9</v>
      </c>
      <c r="L149" s="31">
        <v>604.95000000000005</v>
      </c>
      <c r="M149" s="31">
        <v>1.43506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424.85</v>
      </c>
      <c r="D150" s="36">
        <v>424.84999999999997</v>
      </c>
      <c r="E150" s="36">
        <v>420.04999999999995</v>
      </c>
      <c r="F150" s="36">
        <v>415.25</v>
      </c>
      <c r="G150" s="36">
        <v>410.45</v>
      </c>
      <c r="H150" s="36">
        <v>429.64999999999992</v>
      </c>
      <c r="I150" s="36">
        <v>434.45</v>
      </c>
      <c r="J150" s="36">
        <v>439.24999999999989</v>
      </c>
      <c r="K150" s="31">
        <v>429.65</v>
      </c>
      <c r="L150" s="31">
        <v>420.05</v>
      </c>
      <c r="M150" s="31">
        <v>4.2409800000000004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185.3</v>
      </c>
      <c r="D151" s="36">
        <v>185.53333333333333</v>
      </c>
      <c r="E151" s="36">
        <v>182.26666666666665</v>
      </c>
      <c r="F151" s="36">
        <v>179.23333333333332</v>
      </c>
      <c r="G151" s="36">
        <v>175.96666666666664</v>
      </c>
      <c r="H151" s="36">
        <v>188.56666666666666</v>
      </c>
      <c r="I151" s="36">
        <v>191.83333333333337</v>
      </c>
      <c r="J151" s="36">
        <v>194.86666666666667</v>
      </c>
      <c r="K151" s="31">
        <v>188.8</v>
      </c>
      <c r="L151" s="31">
        <v>182.5</v>
      </c>
      <c r="M151" s="31">
        <v>6.6295299999999999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47.35</v>
      </c>
      <c r="D152" s="36">
        <v>47.333333333333336</v>
      </c>
      <c r="E152" s="36">
        <v>46.516666666666673</v>
      </c>
      <c r="F152" s="36">
        <v>45.683333333333337</v>
      </c>
      <c r="G152" s="36">
        <v>44.866666666666674</v>
      </c>
      <c r="H152" s="36">
        <v>48.166666666666671</v>
      </c>
      <c r="I152" s="36">
        <v>48.983333333333334</v>
      </c>
      <c r="J152" s="36">
        <v>49.81666666666667</v>
      </c>
      <c r="K152" s="31">
        <v>48.15</v>
      </c>
      <c r="L152" s="31">
        <v>46.5</v>
      </c>
      <c r="M152" s="31">
        <v>245.49668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3785.25</v>
      </c>
      <c r="D153" s="36">
        <v>3784.7666666666664</v>
      </c>
      <c r="E153" s="36">
        <v>3759.5333333333328</v>
      </c>
      <c r="F153" s="36">
        <v>3733.8166666666666</v>
      </c>
      <c r="G153" s="36">
        <v>3708.583333333333</v>
      </c>
      <c r="H153" s="36">
        <v>3810.4833333333327</v>
      </c>
      <c r="I153" s="36">
        <v>3835.7166666666662</v>
      </c>
      <c r="J153" s="36">
        <v>3861.4333333333325</v>
      </c>
      <c r="K153" s="31">
        <v>3810</v>
      </c>
      <c r="L153" s="31">
        <v>3759.05</v>
      </c>
      <c r="M153" s="31">
        <v>7.34239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699.7</v>
      </c>
      <c r="D154" s="36">
        <v>700.16666666666663</v>
      </c>
      <c r="E154" s="36">
        <v>692.88333333333321</v>
      </c>
      <c r="F154" s="36">
        <v>686.06666666666661</v>
      </c>
      <c r="G154" s="36">
        <v>678.78333333333319</v>
      </c>
      <c r="H154" s="36">
        <v>706.98333333333323</v>
      </c>
      <c r="I154" s="36">
        <v>714.26666666666677</v>
      </c>
      <c r="J154" s="36">
        <v>721.08333333333326</v>
      </c>
      <c r="K154" s="31">
        <v>707.45</v>
      </c>
      <c r="L154" s="31">
        <v>693.35</v>
      </c>
      <c r="M154" s="31">
        <v>1.6065199999999999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450.2</v>
      </c>
      <c r="D155" s="36">
        <v>447.75</v>
      </c>
      <c r="E155" s="36">
        <v>443.45</v>
      </c>
      <c r="F155" s="36">
        <v>436.7</v>
      </c>
      <c r="G155" s="36">
        <v>432.4</v>
      </c>
      <c r="H155" s="36">
        <v>454.5</v>
      </c>
      <c r="I155" s="36">
        <v>458.79999999999995</v>
      </c>
      <c r="J155" s="36">
        <v>465.55</v>
      </c>
      <c r="K155" s="31">
        <v>452.05</v>
      </c>
      <c r="L155" s="31">
        <v>441</v>
      </c>
      <c r="M155" s="31">
        <v>6.7201000000000004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1820.95</v>
      </c>
      <c r="D156" s="36">
        <v>1810.2166666666665</v>
      </c>
      <c r="E156" s="36">
        <v>1791.7333333333329</v>
      </c>
      <c r="F156" s="36">
        <v>1762.5166666666664</v>
      </c>
      <c r="G156" s="36">
        <v>1744.0333333333328</v>
      </c>
      <c r="H156" s="36">
        <v>1839.4333333333329</v>
      </c>
      <c r="I156" s="36">
        <v>1857.9166666666665</v>
      </c>
      <c r="J156" s="36">
        <v>1887.133333333333</v>
      </c>
      <c r="K156" s="31">
        <v>1828.7</v>
      </c>
      <c r="L156" s="31">
        <v>1781</v>
      </c>
      <c r="M156" s="31">
        <v>1.6747000000000001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225.75</v>
      </c>
      <c r="D157" s="36">
        <v>225.76666666666665</v>
      </c>
      <c r="E157" s="36">
        <v>223.18333333333331</v>
      </c>
      <c r="F157" s="36">
        <v>220.61666666666665</v>
      </c>
      <c r="G157" s="36">
        <v>218.0333333333333</v>
      </c>
      <c r="H157" s="36">
        <v>228.33333333333331</v>
      </c>
      <c r="I157" s="36">
        <v>230.91666666666669</v>
      </c>
      <c r="J157" s="36">
        <v>233.48333333333332</v>
      </c>
      <c r="K157" s="31">
        <v>228.35</v>
      </c>
      <c r="L157" s="31">
        <v>223.2</v>
      </c>
      <c r="M157" s="31">
        <v>33.293810000000001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1143.4000000000001</v>
      </c>
      <c r="D158" s="36">
        <v>1144.3166666666666</v>
      </c>
      <c r="E158" s="36">
        <v>1124.5833333333333</v>
      </c>
      <c r="F158" s="36">
        <v>1105.7666666666667</v>
      </c>
      <c r="G158" s="36">
        <v>1086.0333333333333</v>
      </c>
      <c r="H158" s="36">
        <v>1163.1333333333332</v>
      </c>
      <c r="I158" s="36">
        <v>1182.8666666666668</v>
      </c>
      <c r="J158" s="36">
        <v>1201.6833333333332</v>
      </c>
      <c r="K158" s="31">
        <v>1164.05</v>
      </c>
      <c r="L158" s="31">
        <v>1125.5</v>
      </c>
      <c r="M158" s="31">
        <v>0.51083999999999996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96.9</v>
      </c>
      <c r="D159" s="36">
        <v>98.3</v>
      </c>
      <c r="E159" s="36">
        <v>94.85</v>
      </c>
      <c r="F159" s="36">
        <v>92.8</v>
      </c>
      <c r="G159" s="36">
        <v>89.35</v>
      </c>
      <c r="H159" s="36">
        <v>100.35</v>
      </c>
      <c r="I159" s="36">
        <v>103.80000000000001</v>
      </c>
      <c r="J159" s="36">
        <v>105.85</v>
      </c>
      <c r="K159" s="31">
        <v>101.75</v>
      </c>
      <c r="L159" s="31">
        <v>96.25</v>
      </c>
      <c r="M159" s="31">
        <v>51.054580000000001</v>
      </c>
      <c r="N159" s="1"/>
      <c r="O159" s="1"/>
    </row>
    <row r="160" spans="1:15" ht="12.75" customHeight="1">
      <c r="A160" s="33">
        <v>150</v>
      </c>
      <c r="B160" s="53" t="s">
        <v>833</v>
      </c>
      <c r="C160" s="31">
        <v>907.3</v>
      </c>
      <c r="D160" s="36">
        <v>903.19999999999993</v>
      </c>
      <c r="E160" s="36">
        <v>888.64999999999986</v>
      </c>
      <c r="F160" s="36">
        <v>869.99999999999989</v>
      </c>
      <c r="G160" s="36">
        <v>855.44999999999982</v>
      </c>
      <c r="H160" s="36">
        <v>921.84999999999991</v>
      </c>
      <c r="I160" s="36">
        <v>936.39999999999986</v>
      </c>
      <c r="J160" s="36">
        <v>955.05</v>
      </c>
      <c r="K160" s="31">
        <v>917.75</v>
      </c>
      <c r="L160" s="31">
        <v>884.55</v>
      </c>
      <c r="M160" s="31">
        <v>2.77359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2849.9</v>
      </c>
      <c r="D161" s="36">
        <v>2850.0166666666664</v>
      </c>
      <c r="E161" s="36">
        <v>2812.8833333333328</v>
      </c>
      <c r="F161" s="36">
        <v>2775.8666666666663</v>
      </c>
      <c r="G161" s="36">
        <v>2738.7333333333327</v>
      </c>
      <c r="H161" s="36">
        <v>2887.0333333333328</v>
      </c>
      <c r="I161" s="36">
        <v>2924.1666666666661</v>
      </c>
      <c r="J161" s="36">
        <v>2961.1833333333329</v>
      </c>
      <c r="K161" s="31">
        <v>2887.15</v>
      </c>
      <c r="L161" s="31">
        <v>2813</v>
      </c>
      <c r="M161" s="31">
        <v>3.4024800000000002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328.15</v>
      </c>
      <c r="D162" s="36">
        <v>327.10000000000002</v>
      </c>
      <c r="E162" s="36">
        <v>323.40000000000003</v>
      </c>
      <c r="F162" s="36">
        <v>318.65000000000003</v>
      </c>
      <c r="G162" s="36">
        <v>314.95000000000005</v>
      </c>
      <c r="H162" s="36">
        <v>331.85</v>
      </c>
      <c r="I162" s="36">
        <v>335.55000000000007</v>
      </c>
      <c r="J162" s="36">
        <v>340.3</v>
      </c>
      <c r="K162" s="31">
        <v>330.8</v>
      </c>
      <c r="L162" s="31">
        <v>322.35000000000002</v>
      </c>
      <c r="M162" s="31">
        <v>21.938140000000001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449.4</v>
      </c>
      <c r="D163" s="36">
        <v>450.95</v>
      </c>
      <c r="E163" s="36">
        <v>444.9</v>
      </c>
      <c r="F163" s="36">
        <v>440.4</v>
      </c>
      <c r="G163" s="36">
        <v>434.34999999999997</v>
      </c>
      <c r="H163" s="36">
        <v>455.45</v>
      </c>
      <c r="I163" s="36">
        <v>461.50000000000006</v>
      </c>
      <c r="J163" s="36">
        <v>466</v>
      </c>
      <c r="K163" s="31">
        <v>457</v>
      </c>
      <c r="L163" s="31">
        <v>446.45</v>
      </c>
      <c r="M163" s="31">
        <v>1.1591800000000001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156.6</v>
      </c>
      <c r="D164" s="36">
        <v>156.56666666666666</v>
      </c>
      <c r="E164" s="36">
        <v>154.33333333333331</v>
      </c>
      <c r="F164" s="36">
        <v>152.06666666666666</v>
      </c>
      <c r="G164" s="36">
        <v>149.83333333333331</v>
      </c>
      <c r="H164" s="36">
        <v>158.83333333333331</v>
      </c>
      <c r="I164" s="36">
        <v>161.06666666666666</v>
      </c>
      <c r="J164" s="36">
        <v>163.33333333333331</v>
      </c>
      <c r="K164" s="31">
        <v>158.80000000000001</v>
      </c>
      <c r="L164" s="31">
        <v>154.30000000000001</v>
      </c>
      <c r="M164" s="31">
        <v>26.366399999999999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156.35</v>
      </c>
      <c r="D165" s="36">
        <v>156.66666666666666</v>
      </c>
      <c r="E165" s="36">
        <v>155.33333333333331</v>
      </c>
      <c r="F165" s="36">
        <v>154.31666666666666</v>
      </c>
      <c r="G165" s="36">
        <v>152.98333333333332</v>
      </c>
      <c r="H165" s="36">
        <v>157.68333333333331</v>
      </c>
      <c r="I165" s="36">
        <v>159.01666666666662</v>
      </c>
      <c r="J165" s="36">
        <v>160.0333333333333</v>
      </c>
      <c r="K165" s="31">
        <v>158</v>
      </c>
      <c r="L165" s="31">
        <v>155.65</v>
      </c>
      <c r="M165" s="31">
        <v>70.389420000000001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711.1</v>
      </c>
      <c r="D166" s="36">
        <v>710.93333333333339</v>
      </c>
      <c r="E166" s="36">
        <v>692.96666666666681</v>
      </c>
      <c r="F166" s="36">
        <v>674.83333333333337</v>
      </c>
      <c r="G166" s="36">
        <v>656.86666666666679</v>
      </c>
      <c r="H166" s="36">
        <v>729.06666666666683</v>
      </c>
      <c r="I166" s="36">
        <v>747.03333333333353</v>
      </c>
      <c r="J166" s="36">
        <v>765.16666666666686</v>
      </c>
      <c r="K166" s="31">
        <v>728.9</v>
      </c>
      <c r="L166" s="31">
        <v>692.8</v>
      </c>
      <c r="M166" s="31">
        <v>6.7228399999999997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4233.95</v>
      </c>
      <c r="D167" s="36">
        <v>4246.25</v>
      </c>
      <c r="E167" s="36">
        <v>4200.7</v>
      </c>
      <c r="F167" s="36">
        <v>4167.45</v>
      </c>
      <c r="G167" s="36">
        <v>4121.8999999999996</v>
      </c>
      <c r="H167" s="36">
        <v>4279.5</v>
      </c>
      <c r="I167" s="36">
        <v>4325.0499999999993</v>
      </c>
      <c r="J167" s="36">
        <v>4358.3</v>
      </c>
      <c r="K167" s="31">
        <v>4291.8</v>
      </c>
      <c r="L167" s="31">
        <v>4213</v>
      </c>
      <c r="M167" s="31">
        <v>0.23388999999999999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906.4</v>
      </c>
      <c r="D168" s="36">
        <v>913.61666666666667</v>
      </c>
      <c r="E168" s="36">
        <v>893.83333333333337</v>
      </c>
      <c r="F168" s="36">
        <v>881.26666666666665</v>
      </c>
      <c r="G168" s="36">
        <v>861.48333333333335</v>
      </c>
      <c r="H168" s="36">
        <v>926.18333333333339</v>
      </c>
      <c r="I168" s="36">
        <v>945.9666666666667</v>
      </c>
      <c r="J168" s="36">
        <v>958.53333333333342</v>
      </c>
      <c r="K168" s="31">
        <v>933.4</v>
      </c>
      <c r="L168" s="31">
        <v>901.05</v>
      </c>
      <c r="M168" s="31">
        <v>3.5995300000000001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231.3</v>
      </c>
      <c r="D169" s="36">
        <v>229.53333333333333</v>
      </c>
      <c r="E169" s="36">
        <v>224.06666666666666</v>
      </c>
      <c r="F169" s="36">
        <v>216.83333333333334</v>
      </c>
      <c r="G169" s="36">
        <v>211.36666666666667</v>
      </c>
      <c r="H169" s="36">
        <v>236.76666666666665</v>
      </c>
      <c r="I169" s="36">
        <v>242.23333333333329</v>
      </c>
      <c r="J169" s="36">
        <v>249.46666666666664</v>
      </c>
      <c r="K169" s="31">
        <v>235</v>
      </c>
      <c r="L169" s="31">
        <v>222.3</v>
      </c>
      <c r="M169" s="31">
        <v>32.587040000000002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197.9</v>
      </c>
      <c r="D170" s="36">
        <v>197.70000000000002</v>
      </c>
      <c r="E170" s="36">
        <v>195.80000000000004</v>
      </c>
      <c r="F170" s="36">
        <v>193.70000000000002</v>
      </c>
      <c r="G170" s="36">
        <v>191.80000000000004</v>
      </c>
      <c r="H170" s="36">
        <v>199.80000000000004</v>
      </c>
      <c r="I170" s="36">
        <v>201.70000000000002</v>
      </c>
      <c r="J170" s="36">
        <v>203.80000000000004</v>
      </c>
      <c r="K170" s="31">
        <v>199.6</v>
      </c>
      <c r="L170" s="31">
        <v>195.6</v>
      </c>
      <c r="M170" s="31">
        <v>10.67902</v>
      </c>
      <c r="N170" s="1"/>
      <c r="O170" s="1"/>
    </row>
    <row r="171" spans="1:15" ht="12.75" customHeight="1">
      <c r="A171" s="33">
        <v>161</v>
      </c>
      <c r="B171" s="53" t="s">
        <v>834</v>
      </c>
      <c r="C171" s="31">
        <v>664.8</v>
      </c>
      <c r="D171" s="36">
        <v>666.56666666666672</v>
      </c>
      <c r="E171" s="36">
        <v>651.53333333333342</v>
      </c>
      <c r="F171" s="36">
        <v>638.26666666666665</v>
      </c>
      <c r="G171" s="36">
        <v>623.23333333333335</v>
      </c>
      <c r="H171" s="36">
        <v>679.83333333333348</v>
      </c>
      <c r="I171" s="36">
        <v>694.86666666666679</v>
      </c>
      <c r="J171" s="36">
        <v>708.13333333333355</v>
      </c>
      <c r="K171" s="31">
        <v>681.6</v>
      </c>
      <c r="L171" s="31">
        <v>653.29999999999995</v>
      </c>
      <c r="M171" s="31">
        <v>6.5292899999999996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397.35</v>
      </c>
      <c r="D172" s="36">
        <v>393.65000000000003</v>
      </c>
      <c r="E172" s="36">
        <v>384.50000000000006</v>
      </c>
      <c r="F172" s="36">
        <v>371.65000000000003</v>
      </c>
      <c r="G172" s="36">
        <v>362.50000000000006</v>
      </c>
      <c r="H172" s="36">
        <v>406.50000000000006</v>
      </c>
      <c r="I172" s="36">
        <v>415.65000000000003</v>
      </c>
      <c r="J172" s="36">
        <v>428.50000000000006</v>
      </c>
      <c r="K172" s="31">
        <v>402.8</v>
      </c>
      <c r="L172" s="31">
        <v>380.8</v>
      </c>
      <c r="M172" s="31">
        <v>44.291429999999998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1253.75</v>
      </c>
      <c r="D173" s="36">
        <v>1244.3666666666666</v>
      </c>
      <c r="E173" s="36">
        <v>1180.3833333333332</v>
      </c>
      <c r="F173" s="36">
        <v>1107.0166666666667</v>
      </c>
      <c r="G173" s="36">
        <v>1043.0333333333333</v>
      </c>
      <c r="H173" s="36">
        <v>1317.7333333333331</v>
      </c>
      <c r="I173" s="36">
        <v>1381.7166666666662</v>
      </c>
      <c r="J173" s="36">
        <v>1455.083333333333</v>
      </c>
      <c r="K173" s="31">
        <v>1308.3499999999999</v>
      </c>
      <c r="L173" s="31">
        <v>1171</v>
      </c>
      <c r="M173" s="31">
        <v>54.085389999999997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188.55</v>
      </c>
      <c r="D174" s="36">
        <v>189.53333333333333</v>
      </c>
      <c r="E174" s="36">
        <v>186.61666666666667</v>
      </c>
      <c r="F174" s="36">
        <v>184.68333333333334</v>
      </c>
      <c r="G174" s="36">
        <v>181.76666666666668</v>
      </c>
      <c r="H174" s="36">
        <v>191.46666666666667</v>
      </c>
      <c r="I174" s="36">
        <v>194.38333333333335</v>
      </c>
      <c r="J174" s="36">
        <v>196.31666666666666</v>
      </c>
      <c r="K174" s="31">
        <v>192.45</v>
      </c>
      <c r="L174" s="31">
        <v>187.6</v>
      </c>
      <c r="M174" s="31">
        <v>77.181110000000004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1309.95</v>
      </c>
      <c r="D175" s="36">
        <v>1313.6666666666667</v>
      </c>
      <c r="E175" s="36">
        <v>1295.6833333333334</v>
      </c>
      <c r="F175" s="36">
        <v>1281.4166666666667</v>
      </c>
      <c r="G175" s="36">
        <v>1263.4333333333334</v>
      </c>
      <c r="H175" s="36">
        <v>1327.9333333333334</v>
      </c>
      <c r="I175" s="36">
        <v>1345.9166666666665</v>
      </c>
      <c r="J175" s="36">
        <v>1360.1833333333334</v>
      </c>
      <c r="K175" s="31">
        <v>1331.65</v>
      </c>
      <c r="L175" s="31">
        <v>1299.4000000000001</v>
      </c>
      <c r="M175" s="31">
        <v>2.8338100000000002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84.5</v>
      </c>
      <c r="D176" s="36">
        <v>84.100000000000009</v>
      </c>
      <c r="E176" s="36">
        <v>83.050000000000011</v>
      </c>
      <c r="F176" s="36">
        <v>81.600000000000009</v>
      </c>
      <c r="G176" s="36">
        <v>80.550000000000011</v>
      </c>
      <c r="H176" s="36">
        <v>85.550000000000011</v>
      </c>
      <c r="I176" s="36">
        <v>86.6</v>
      </c>
      <c r="J176" s="36">
        <v>88.050000000000011</v>
      </c>
      <c r="K176" s="31">
        <v>85.15</v>
      </c>
      <c r="L176" s="31">
        <v>82.65</v>
      </c>
      <c r="M176" s="31">
        <v>141.35199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2496.5500000000002</v>
      </c>
      <c r="D177" s="36">
        <v>2497.1833333333334</v>
      </c>
      <c r="E177" s="36">
        <v>2469.3666666666668</v>
      </c>
      <c r="F177" s="36">
        <v>2442.1833333333334</v>
      </c>
      <c r="G177" s="36">
        <v>2414.3666666666668</v>
      </c>
      <c r="H177" s="36">
        <v>2524.3666666666668</v>
      </c>
      <c r="I177" s="36">
        <v>2552.1833333333334</v>
      </c>
      <c r="J177" s="36">
        <v>2579.3666666666668</v>
      </c>
      <c r="K177" s="31">
        <v>2525</v>
      </c>
      <c r="L177" s="31">
        <v>2470</v>
      </c>
      <c r="M177" s="31">
        <v>0.10352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366.85</v>
      </c>
      <c r="D178" s="36">
        <v>368.91666666666669</v>
      </c>
      <c r="E178" s="36">
        <v>361.43333333333339</v>
      </c>
      <c r="F178" s="36">
        <v>356.01666666666671</v>
      </c>
      <c r="G178" s="36">
        <v>348.53333333333342</v>
      </c>
      <c r="H178" s="36">
        <v>374.33333333333337</v>
      </c>
      <c r="I178" s="36">
        <v>381.81666666666661</v>
      </c>
      <c r="J178" s="36">
        <v>387.23333333333335</v>
      </c>
      <c r="K178" s="31">
        <v>376.4</v>
      </c>
      <c r="L178" s="31">
        <v>363.5</v>
      </c>
      <c r="M178" s="31">
        <v>17.581700000000001</v>
      </c>
      <c r="N178" s="1"/>
      <c r="O178" s="1"/>
    </row>
    <row r="179" spans="1:15" ht="12.75" customHeight="1">
      <c r="A179" s="33">
        <v>169</v>
      </c>
      <c r="B179" s="53" t="s">
        <v>889</v>
      </c>
      <c r="C179" s="31">
        <v>6517.8</v>
      </c>
      <c r="D179" s="36">
        <v>6519.8</v>
      </c>
      <c r="E179" s="36">
        <v>6464.6</v>
      </c>
      <c r="F179" s="36">
        <v>6411.4000000000005</v>
      </c>
      <c r="G179" s="36">
        <v>6356.2000000000007</v>
      </c>
      <c r="H179" s="36">
        <v>6573</v>
      </c>
      <c r="I179" s="36">
        <v>6628.1999999999989</v>
      </c>
      <c r="J179" s="36">
        <v>6681.4</v>
      </c>
      <c r="K179" s="31">
        <v>6575</v>
      </c>
      <c r="L179" s="31">
        <v>6466.6</v>
      </c>
      <c r="M179" s="31">
        <v>5.7540000000000001E-2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1765.2</v>
      </c>
      <c r="D180" s="36">
        <v>1757</v>
      </c>
      <c r="E180" s="36">
        <v>1734.45</v>
      </c>
      <c r="F180" s="36">
        <v>1703.7</v>
      </c>
      <c r="G180" s="36">
        <v>1681.15</v>
      </c>
      <c r="H180" s="36">
        <v>1787.75</v>
      </c>
      <c r="I180" s="36">
        <v>1810.3000000000002</v>
      </c>
      <c r="J180" s="36">
        <v>1841.05</v>
      </c>
      <c r="K180" s="31">
        <v>1779.55</v>
      </c>
      <c r="L180" s="31">
        <v>1726.25</v>
      </c>
      <c r="M180" s="31">
        <v>2.2452200000000002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2049.9499999999998</v>
      </c>
      <c r="D181" s="36">
        <v>2052.4500000000003</v>
      </c>
      <c r="E181" s="36">
        <v>2024.3500000000004</v>
      </c>
      <c r="F181" s="36">
        <v>1998.75</v>
      </c>
      <c r="G181" s="36">
        <v>1970.65</v>
      </c>
      <c r="H181" s="36">
        <v>2078.0500000000006</v>
      </c>
      <c r="I181" s="36">
        <v>2106.15</v>
      </c>
      <c r="J181" s="36">
        <v>2131.7500000000009</v>
      </c>
      <c r="K181" s="31">
        <v>2080.5500000000002</v>
      </c>
      <c r="L181" s="31">
        <v>2026.85</v>
      </c>
      <c r="M181" s="31">
        <v>1.4815700000000001</v>
      </c>
      <c r="N181" s="1"/>
      <c r="O181" s="1"/>
    </row>
    <row r="182" spans="1:15" ht="12.75" customHeight="1">
      <c r="A182" s="33">
        <v>172</v>
      </c>
      <c r="B182" s="53" t="s">
        <v>890</v>
      </c>
      <c r="C182" s="31">
        <v>765.45</v>
      </c>
      <c r="D182" s="36">
        <v>756.43333333333339</v>
      </c>
      <c r="E182" s="36">
        <v>742.66666666666674</v>
      </c>
      <c r="F182" s="36">
        <v>719.88333333333333</v>
      </c>
      <c r="G182" s="36">
        <v>706.11666666666667</v>
      </c>
      <c r="H182" s="36">
        <v>779.21666666666681</v>
      </c>
      <c r="I182" s="36">
        <v>792.98333333333346</v>
      </c>
      <c r="J182" s="36">
        <v>815.76666666666688</v>
      </c>
      <c r="K182" s="31">
        <v>770.2</v>
      </c>
      <c r="L182" s="31">
        <v>733.65</v>
      </c>
      <c r="M182" s="31">
        <v>2.36965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955.25</v>
      </c>
      <c r="D183" s="36">
        <v>948.85</v>
      </c>
      <c r="E183" s="36">
        <v>933.40000000000009</v>
      </c>
      <c r="F183" s="36">
        <v>911.55000000000007</v>
      </c>
      <c r="G183" s="36">
        <v>896.10000000000014</v>
      </c>
      <c r="H183" s="36">
        <v>970.7</v>
      </c>
      <c r="I183" s="36">
        <v>986.15000000000009</v>
      </c>
      <c r="J183" s="36">
        <v>1008</v>
      </c>
      <c r="K183" s="31">
        <v>964.3</v>
      </c>
      <c r="L183" s="31">
        <v>927</v>
      </c>
      <c r="M183" s="31">
        <v>17.493480000000002</v>
      </c>
      <c r="N183" s="1"/>
      <c r="O183" s="1"/>
    </row>
    <row r="184" spans="1:15" ht="12.75" customHeight="1">
      <c r="A184" s="33">
        <v>174</v>
      </c>
      <c r="B184" s="53" t="s">
        <v>838</v>
      </c>
      <c r="C184" s="31">
        <v>1254.95</v>
      </c>
      <c r="D184" s="36">
        <v>1253.6333333333334</v>
      </c>
      <c r="E184" s="36">
        <v>1228.3166666666668</v>
      </c>
      <c r="F184" s="36">
        <v>1201.6833333333334</v>
      </c>
      <c r="G184" s="36">
        <v>1176.3666666666668</v>
      </c>
      <c r="H184" s="36">
        <v>1280.2666666666669</v>
      </c>
      <c r="I184" s="36">
        <v>1305.5833333333335</v>
      </c>
      <c r="J184" s="36">
        <v>1332.2166666666669</v>
      </c>
      <c r="K184" s="31">
        <v>1278.95</v>
      </c>
      <c r="L184" s="31">
        <v>1227</v>
      </c>
      <c r="M184" s="31">
        <v>4.1170099999999996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1100.05</v>
      </c>
      <c r="D185" s="36">
        <v>1097.5833333333333</v>
      </c>
      <c r="E185" s="36">
        <v>1085.2166666666665</v>
      </c>
      <c r="F185" s="36">
        <v>1070.3833333333332</v>
      </c>
      <c r="G185" s="36">
        <v>1058.0166666666664</v>
      </c>
      <c r="H185" s="36">
        <v>1112.4166666666665</v>
      </c>
      <c r="I185" s="36">
        <v>1124.7833333333333</v>
      </c>
      <c r="J185" s="36">
        <v>1139.6166666666666</v>
      </c>
      <c r="K185" s="31">
        <v>1109.95</v>
      </c>
      <c r="L185" s="31">
        <v>1082.75</v>
      </c>
      <c r="M185" s="31">
        <v>0.64534000000000002</v>
      </c>
      <c r="N185" s="1"/>
      <c r="O185" s="1"/>
    </row>
    <row r="186" spans="1:15" ht="12.75" customHeight="1">
      <c r="A186" s="33">
        <v>176</v>
      </c>
      <c r="B186" s="53" t="s">
        <v>891</v>
      </c>
      <c r="C186" s="31">
        <v>744.85</v>
      </c>
      <c r="D186" s="36">
        <v>747.5</v>
      </c>
      <c r="E186" s="36">
        <v>736.1</v>
      </c>
      <c r="F186" s="36">
        <v>727.35</v>
      </c>
      <c r="G186" s="36">
        <v>715.95</v>
      </c>
      <c r="H186" s="36">
        <v>756.25</v>
      </c>
      <c r="I186" s="36">
        <v>767.65000000000009</v>
      </c>
      <c r="J186" s="36">
        <v>776.4</v>
      </c>
      <c r="K186" s="31">
        <v>758.9</v>
      </c>
      <c r="L186" s="31">
        <v>738.75</v>
      </c>
      <c r="M186" s="31">
        <v>2.2774899999999998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3298.1</v>
      </c>
      <c r="D187" s="36">
        <v>3261.5499999999997</v>
      </c>
      <c r="E187" s="36">
        <v>3184.5499999999993</v>
      </c>
      <c r="F187" s="36">
        <v>3070.9999999999995</v>
      </c>
      <c r="G187" s="36">
        <v>2993.9999999999991</v>
      </c>
      <c r="H187" s="36">
        <v>3375.0999999999995</v>
      </c>
      <c r="I187" s="36">
        <v>3452.1000000000004</v>
      </c>
      <c r="J187" s="36">
        <v>3565.6499999999996</v>
      </c>
      <c r="K187" s="31">
        <v>3338.55</v>
      </c>
      <c r="L187" s="31">
        <v>3148</v>
      </c>
      <c r="M187" s="31">
        <v>1.2456799999999999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1234.25</v>
      </c>
      <c r="D188" s="36">
        <v>1234.8</v>
      </c>
      <c r="E188" s="36">
        <v>1227.5999999999999</v>
      </c>
      <c r="F188" s="36">
        <v>1220.95</v>
      </c>
      <c r="G188" s="36">
        <v>1213.75</v>
      </c>
      <c r="H188" s="36">
        <v>1241.4499999999998</v>
      </c>
      <c r="I188" s="36">
        <v>1248.6500000000001</v>
      </c>
      <c r="J188" s="36">
        <v>1255.2999999999997</v>
      </c>
      <c r="K188" s="31">
        <v>1242</v>
      </c>
      <c r="L188" s="31">
        <v>1228.1500000000001</v>
      </c>
      <c r="M188" s="31">
        <v>5.7617599999999998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817.25</v>
      </c>
      <c r="D189" s="36">
        <v>807.96666666666658</v>
      </c>
      <c r="E189" s="36">
        <v>790.33333333333314</v>
      </c>
      <c r="F189" s="36">
        <v>763.41666666666652</v>
      </c>
      <c r="G189" s="36">
        <v>745.78333333333308</v>
      </c>
      <c r="H189" s="36">
        <v>834.88333333333321</v>
      </c>
      <c r="I189" s="36">
        <v>852.51666666666665</v>
      </c>
      <c r="J189" s="36">
        <v>879.43333333333328</v>
      </c>
      <c r="K189" s="31">
        <v>825.6</v>
      </c>
      <c r="L189" s="31">
        <v>781.05</v>
      </c>
      <c r="M189" s="31">
        <v>1.4499599999999999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2465.4499999999998</v>
      </c>
      <c r="D190" s="36">
        <v>2462.4666666666667</v>
      </c>
      <c r="E190" s="36">
        <v>2442.9833333333336</v>
      </c>
      <c r="F190" s="36">
        <v>2420.5166666666669</v>
      </c>
      <c r="G190" s="36">
        <v>2401.0333333333338</v>
      </c>
      <c r="H190" s="36">
        <v>2484.9333333333334</v>
      </c>
      <c r="I190" s="36">
        <v>2504.4166666666661</v>
      </c>
      <c r="J190" s="36">
        <v>2526.8833333333332</v>
      </c>
      <c r="K190" s="31">
        <v>2481.9499999999998</v>
      </c>
      <c r="L190" s="31">
        <v>2440</v>
      </c>
      <c r="M190" s="31">
        <v>4.2062200000000001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458</v>
      </c>
      <c r="D191" s="36">
        <v>458.63333333333338</v>
      </c>
      <c r="E191" s="36">
        <v>455.41666666666674</v>
      </c>
      <c r="F191" s="36">
        <v>452.83333333333337</v>
      </c>
      <c r="G191" s="36">
        <v>449.61666666666673</v>
      </c>
      <c r="H191" s="36">
        <v>461.21666666666675</v>
      </c>
      <c r="I191" s="36">
        <v>464.43333333333334</v>
      </c>
      <c r="J191" s="36">
        <v>467.01666666666677</v>
      </c>
      <c r="K191" s="31">
        <v>461.85</v>
      </c>
      <c r="L191" s="31">
        <v>456.05</v>
      </c>
      <c r="M191" s="31">
        <v>5.8444399999999996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638.70000000000005</v>
      </c>
      <c r="D192" s="36">
        <v>626.23333333333335</v>
      </c>
      <c r="E192" s="36">
        <v>608.4666666666667</v>
      </c>
      <c r="F192" s="36">
        <v>578.23333333333335</v>
      </c>
      <c r="G192" s="36">
        <v>560.4666666666667</v>
      </c>
      <c r="H192" s="36">
        <v>656.4666666666667</v>
      </c>
      <c r="I192" s="36">
        <v>674.23333333333335</v>
      </c>
      <c r="J192" s="36">
        <v>704.4666666666667</v>
      </c>
      <c r="K192" s="31">
        <v>644</v>
      </c>
      <c r="L192" s="31">
        <v>596</v>
      </c>
      <c r="M192" s="31">
        <v>50.020020000000002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2228.1</v>
      </c>
      <c r="D193" s="36">
        <v>2228.8166666666666</v>
      </c>
      <c r="E193" s="36">
        <v>2207.2833333333333</v>
      </c>
      <c r="F193" s="36">
        <v>2186.4666666666667</v>
      </c>
      <c r="G193" s="36">
        <v>2164.9333333333334</v>
      </c>
      <c r="H193" s="36">
        <v>2249.6333333333332</v>
      </c>
      <c r="I193" s="36">
        <v>2271.1666666666661</v>
      </c>
      <c r="J193" s="36">
        <v>2291.9833333333331</v>
      </c>
      <c r="K193" s="31">
        <v>2250.35</v>
      </c>
      <c r="L193" s="31">
        <v>2208</v>
      </c>
      <c r="M193" s="31">
        <v>5.1977900000000004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1007.85</v>
      </c>
      <c r="D194" s="36">
        <v>1003.9</v>
      </c>
      <c r="E194" s="36">
        <v>989.8</v>
      </c>
      <c r="F194" s="36">
        <v>971.75</v>
      </c>
      <c r="G194" s="36">
        <v>957.65</v>
      </c>
      <c r="H194" s="36">
        <v>1021.9499999999999</v>
      </c>
      <c r="I194" s="36">
        <v>1036.0500000000002</v>
      </c>
      <c r="J194" s="36">
        <v>1054.0999999999999</v>
      </c>
      <c r="K194" s="31">
        <v>1018</v>
      </c>
      <c r="L194" s="31">
        <v>985.85</v>
      </c>
      <c r="M194" s="31">
        <v>1.8809100000000001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2038.45</v>
      </c>
      <c r="D195" s="36">
        <v>2044.4833333333333</v>
      </c>
      <c r="E195" s="36">
        <v>2018.9666666666667</v>
      </c>
      <c r="F195" s="36">
        <v>1999.4833333333333</v>
      </c>
      <c r="G195" s="36">
        <v>1973.9666666666667</v>
      </c>
      <c r="H195" s="36">
        <v>2063.9666666666667</v>
      </c>
      <c r="I195" s="36">
        <v>2089.4833333333336</v>
      </c>
      <c r="J195" s="36">
        <v>2108.9666666666667</v>
      </c>
      <c r="K195" s="31">
        <v>2070</v>
      </c>
      <c r="L195" s="31">
        <v>2025</v>
      </c>
      <c r="M195" s="31">
        <v>1.2803599999999999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786.5</v>
      </c>
      <c r="D196" s="36">
        <v>792.23333333333323</v>
      </c>
      <c r="E196" s="36">
        <v>775.46666666666647</v>
      </c>
      <c r="F196" s="36">
        <v>764.43333333333328</v>
      </c>
      <c r="G196" s="36">
        <v>747.66666666666652</v>
      </c>
      <c r="H196" s="36">
        <v>803.26666666666642</v>
      </c>
      <c r="I196" s="36">
        <v>820.03333333333308</v>
      </c>
      <c r="J196" s="36">
        <v>831.06666666666638</v>
      </c>
      <c r="K196" s="31">
        <v>809</v>
      </c>
      <c r="L196" s="31">
        <v>781.2</v>
      </c>
      <c r="M196" s="31">
        <v>0.82650999999999997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390.3</v>
      </c>
      <c r="D197" s="36">
        <v>390.7166666666667</v>
      </c>
      <c r="E197" s="36">
        <v>386.18333333333339</v>
      </c>
      <c r="F197" s="36">
        <v>382.06666666666672</v>
      </c>
      <c r="G197" s="36">
        <v>377.53333333333342</v>
      </c>
      <c r="H197" s="36">
        <v>394.83333333333337</v>
      </c>
      <c r="I197" s="36">
        <v>399.36666666666667</v>
      </c>
      <c r="J197" s="36">
        <v>403.48333333333335</v>
      </c>
      <c r="K197" s="31">
        <v>395.25</v>
      </c>
      <c r="L197" s="31">
        <v>386.6</v>
      </c>
      <c r="M197" s="31">
        <v>1.61765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3537</v>
      </c>
      <c r="D198" s="36">
        <v>3554.25</v>
      </c>
      <c r="E198" s="36">
        <v>3501.6</v>
      </c>
      <c r="F198" s="36">
        <v>3466.2</v>
      </c>
      <c r="G198" s="36">
        <v>3413.5499999999997</v>
      </c>
      <c r="H198" s="36">
        <v>3589.65</v>
      </c>
      <c r="I198" s="36">
        <v>3642.2999999999997</v>
      </c>
      <c r="J198" s="36">
        <v>3677.7000000000003</v>
      </c>
      <c r="K198" s="31">
        <v>3606.9</v>
      </c>
      <c r="L198" s="31">
        <v>3518.85</v>
      </c>
      <c r="M198" s="31">
        <v>0.30375999999999997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570.75</v>
      </c>
      <c r="D199" s="36">
        <v>568.11666666666667</v>
      </c>
      <c r="E199" s="36">
        <v>562.33333333333337</v>
      </c>
      <c r="F199" s="36">
        <v>553.91666666666674</v>
      </c>
      <c r="G199" s="36">
        <v>548.13333333333344</v>
      </c>
      <c r="H199" s="36">
        <v>576.5333333333333</v>
      </c>
      <c r="I199" s="36">
        <v>582.31666666666661</v>
      </c>
      <c r="J199" s="36">
        <v>590.73333333333323</v>
      </c>
      <c r="K199" s="31">
        <v>573.9</v>
      </c>
      <c r="L199" s="31">
        <v>559.70000000000005</v>
      </c>
      <c r="M199" s="31">
        <v>5.4838800000000001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630.29999999999995</v>
      </c>
      <c r="D200" s="36">
        <v>630.46666666666658</v>
      </c>
      <c r="E200" s="36">
        <v>619.28333333333319</v>
      </c>
      <c r="F200" s="36">
        <v>608.26666666666665</v>
      </c>
      <c r="G200" s="36">
        <v>597.08333333333326</v>
      </c>
      <c r="H200" s="36">
        <v>641.48333333333312</v>
      </c>
      <c r="I200" s="36">
        <v>652.66666666666652</v>
      </c>
      <c r="J200" s="36">
        <v>663.68333333333305</v>
      </c>
      <c r="K200" s="31">
        <v>641.65</v>
      </c>
      <c r="L200" s="31">
        <v>619.45000000000005</v>
      </c>
      <c r="M200" s="31">
        <v>12.823840000000001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206.9</v>
      </c>
      <c r="D201" s="36">
        <v>205.41666666666666</v>
      </c>
      <c r="E201" s="36">
        <v>203.08333333333331</v>
      </c>
      <c r="F201" s="36">
        <v>199.26666666666665</v>
      </c>
      <c r="G201" s="36">
        <v>196.93333333333331</v>
      </c>
      <c r="H201" s="36">
        <v>209.23333333333332</v>
      </c>
      <c r="I201" s="36">
        <v>211.56666666666663</v>
      </c>
      <c r="J201" s="36">
        <v>215.38333333333333</v>
      </c>
      <c r="K201" s="31">
        <v>207.75</v>
      </c>
      <c r="L201" s="31">
        <v>201.6</v>
      </c>
      <c r="M201" s="31">
        <v>33.145339999999997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216.5</v>
      </c>
      <c r="D202" s="36">
        <v>217.04999999999998</v>
      </c>
      <c r="E202" s="36">
        <v>213.09999999999997</v>
      </c>
      <c r="F202" s="36">
        <v>209.7</v>
      </c>
      <c r="G202" s="36">
        <v>205.74999999999997</v>
      </c>
      <c r="H202" s="36">
        <v>220.44999999999996</v>
      </c>
      <c r="I202" s="36">
        <v>224.39999999999995</v>
      </c>
      <c r="J202" s="36">
        <v>227.79999999999995</v>
      </c>
      <c r="K202" s="31">
        <v>221</v>
      </c>
      <c r="L202" s="31">
        <v>213.65</v>
      </c>
      <c r="M202" s="31">
        <v>33.937550000000002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364.9</v>
      </c>
      <c r="D203" s="36">
        <v>363.63333333333338</v>
      </c>
      <c r="E203" s="36">
        <v>360.36666666666679</v>
      </c>
      <c r="F203" s="36">
        <v>355.83333333333343</v>
      </c>
      <c r="G203" s="36">
        <v>352.56666666666683</v>
      </c>
      <c r="H203" s="36">
        <v>368.16666666666674</v>
      </c>
      <c r="I203" s="36">
        <v>371.43333333333328</v>
      </c>
      <c r="J203" s="36">
        <v>375.9666666666667</v>
      </c>
      <c r="K203" s="31">
        <v>366.9</v>
      </c>
      <c r="L203" s="31">
        <v>359.1</v>
      </c>
      <c r="M203" s="31">
        <v>4.8440200000000004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1700.7</v>
      </c>
      <c r="D204" s="36">
        <v>1691.3833333333332</v>
      </c>
      <c r="E204" s="36">
        <v>1661.7666666666664</v>
      </c>
      <c r="F204" s="36">
        <v>1622.8333333333333</v>
      </c>
      <c r="G204" s="36">
        <v>1593.2166666666665</v>
      </c>
      <c r="H204" s="36">
        <v>1730.3166666666664</v>
      </c>
      <c r="I204" s="36">
        <v>1759.9333333333332</v>
      </c>
      <c r="J204" s="36">
        <v>1798.8666666666663</v>
      </c>
      <c r="K204" s="31">
        <v>1721</v>
      </c>
      <c r="L204" s="31">
        <v>1652.45</v>
      </c>
      <c r="M204" s="31">
        <v>3.4864299999999999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1637.65</v>
      </c>
      <c r="D205" s="36">
        <v>1640.7666666666664</v>
      </c>
      <c r="E205" s="36">
        <v>1626.9833333333329</v>
      </c>
      <c r="F205" s="36">
        <v>1616.3166666666664</v>
      </c>
      <c r="G205" s="36">
        <v>1602.5333333333328</v>
      </c>
      <c r="H205" s="36">
        <v>1651.4333333333329</v>
      </c>
      <c r="I205" s="36">
        <v>1665.2166666666667</v>
      </c>
      <c r="J205" s="36">
        <v>1675.883333333333</v>
      </c>
      <c r="K205" s="31">
        <v>1654.55</v>
      </c>
      <c r="L205" s="31">
        <v>1630.1</v>
      </c>
      <c r="M205" s="31">
        <v>31.812390000000001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3745.8</v>
      </c>
      <c r="D206" s="36">
        <v>3754.5833333333335</v>
      </c>
      <c r="E206" s="36">
        <v>3721.2166666666672</v>
      </c>
      <c r="F206" s="36">
        <v>3696.6333333333337</v>
      </c>
      <c r="G206" s="36">
        <v>3663.2666666666673</v>
      </c>
      <c r="H206" s="36">
        <v>3779.166666666667</v>
      </c>
      <c r="I206" s="36">
        <v>3812.5333333333328</v>
      </c>
      <c r="J206" s="36">
        <v>3837.1166666666668</v>
      </c>
      <c r="K206" s="31">
        <v>3787.95</v>
      </c>
      <c r="L206" s="31">
        <v>3730</v>
      </c>
      <c r="M206" s="31">
        <v>1.4575499999999999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1446.1</v>
      </c>
      <c r="D207" s="36">
        <v>1446.1833333333332</v>
      </c>
      <c r="E207" s="36">
        <v>1441.3166666666664</v>
      </c>
      <c r="F207" s="36">
        <v>1436.5333333333333</v>
      </c>
      <c r="G207" s="36">
        <v>1431.6666666666665</v>
      </c>
      <c r="H207" s="36">
        <v>1450.9666666666662</v>
      </c>
      <c r="I207" s="36">
        <v>1455.833333333333</v>
      </c>
      <c r="J207" s="36">
        <v>1460.6166666666661</v>
      </c>
      <c r="K207" s="31">
        <v>1451.05</v>
      </c>
      <c r="L207" s="31">
        <v>1441.4</v>
      </c>
      <c r="M207" s="31">
        <v>246.74023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621.95000000000005</v>
      </c>
      <c r="D208" s="36">
        <v>619.21666666666658</v>
      </c>
      <c r="E208" s="36">
        <v>614.28333333333319</v>
      </c>
      <c r="F208" s="36">
        <v>606.61666666666656</v>
      </c>
      <c r="G208" s="36">
        <v>601.68333333333317</v>
      </c>
      <c r="H208" s="36">
        <v>626.88333333333321</v>
      </c>
      <c r="I208" s="36">
        <v>631.81666666666661</v>
      </c>
      <c r="J208" s="36">
        <v>639.48333333333323</v>
      </c>
      <c r="K208" s="31">
        <v>624.15</v>
      </c>
      <c r="L208" s="31">
        <v>611.54999999999995</v>
      </c>
      <c r="M208" s="31">
        <v>36.820630000000001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102.55</v>
      </c>
      <c r="D209" s="36">
        <v>103.26666666666665</v>
      </c>
      <c r="E209" s="36">
        <v>101.3833333333333</v>
      </c>
      <c r="F209" s="36">
        <v>100.21666666666664</v>
      </c>
      <c r="G209" s="36">
        <v>98.333333333333286</v>
      </c>
      <c r="H209" s="36">
        <v>104.43333333333331</v>
      </c>
      <c r="I209" s="36">
        <v>106.31666666666666</v>
      </c>
      <c r="J209" s="36">
        <v>107.48333333333332</v>
      </c>
      <c r="K209" s="31">
        <v>105.15</v>
      </c>
      <c r="L209" s="31">
        <v>102.1</v>
      </c>
      <c r="M209" s="31">
        <v>134.37190000000001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487.3</v>
      </c>
      <c r="D210" s="36">
        <v>488.43333333333334</v>
      </c>
      <c r="E210" s="36">
        <v>482.86666666666667</v>
      </c>
      <c r="F210" s="36">
        <v>478.43333333333334</v>
      </c>
      <c r="G210" s="36">
        <v>472.86666666666667</v>
      </c>
      <c r="H210" s="36">
        <v>492.86666666666667</v>
      </c>
      <c r="I210" s="36">
        <v>498.43333333333339</v>
      </c>
      <c r="J210" s="36">
        <v>502.86666666666667</v>
      </c>
      <c r="K210" s="31">
        <v>494</v>
      </c>
      <c r="L210" s="31">
        <v>484</v>
      </c>
      <c r="M210" s="31">
        <v>0.54093999999999998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831.4</v>
      </c>
      <c r="D211" s="36">
        <v>830.13333333333333</v>
      </c>
      <c r="E211" s="36">
        <v>826.26666666666665</v>
      </c>
      <c r="F211" s="36">
        <v>821.13333333333333</v>
      </c>
      <c r="G211" s="36">
        <v>817.26666666666665</v>
      </c>
      <c r="H211" s="36">
        <v>835.26666666666665</v>
      </c>
      <c r="I211" s="36">
        <v>839.13333333333321</v>
      </c>
      <c r="J211" s="36">
        <v>844.26666666666665</v>
      </c>
      <c r="K211" s="31">
        <v>834</v>
      </c>
      <c r="L211" s="31">
        <v>825</v>
      </c>
      <c r="M211" s="31">
        <v>1.93083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1543.15</v>
      </c>
      <c r="D212" s="36">
        <v>1540.3333333333333</v>
      </c>
      <c r="E212" s="36">
        <v>1517.8666666666666</v>
      </c>
      <c r="F212" s="36">
        <v>1492.5833333333333</v>
      </c>
      <c r="G212" s="36">
        <v>1470.1166666666666</v>
      </c>
      <c r="H212" s="36">
        <v>1565.6166666666666</v>
      </c>
      <c r="I212" s="36">
        <v>1588.0833333333333</v>
      </c>
      <c r="J212" s="36">
        <v>1613.3666666666666</v>
      </c>
      <c r="K212" s="31">
        <v>1562.8</v>
      </c>
      <c r="L212" s="31">
        <v>1515.05</v>
      </c>
      <c r="M212" s="31">
        <v>14.62696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4652.8999999999996</v>
      </c>
      <c r="D213" s="36">
        <v>4659.2333333333336</v>
      </c>
      <c r="E213" s="36">
        <v>4614.4666666666672</v>
      </c>
      <c r="F213" s="36">
        <v>4576.0333333333338</v>
      </c>
      <c r="G213" s="36">
        <v>4531.2666666666673</v>
      </c>
      <c r="H213" s="36">
        <v>4697.666666666667</v>
      </c>
      <c r="I213" s="36">
        <v>4742.4333333333334</v>
      </c>
      <c r="J213" s="36">
        <v>4780.8666666666668</v>
      </c>
      <c r="K213" s="31">
        <v>4704</v>
      </c>
      <c r="L213" s="31">
        <v>4620.8</v>
      </c>
      <c r="M213" s="31">
        <v>6.8493399999999998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536.70000000000005</v>
      </c>
      <c r="D214" s="36">
        <v>535.6</v>
      </c>
      <c r="E214" s="36">
        <v>530.35</v>
      </c>
      <c r="F214" s="36">
        <v>524</v>
      </c>
      <c r="G214" s="36">
        <v>518.75</v>
      </c>
      <c r="H214" s="36">
        <v>541.95000000000005</v>
      </c>
      <c r="I214" s="36">
        <v>547.20000000000005</v>
      </c>
      <c r="J214" s="36">
        <v>553.55000000000007</v>
      </c>
      <c r="K214" s="31">
        <v>540.85</v>
      </c>
      <c r="L214" s="31">
        <v>529.25</v>
      </c>
      <c r="M214" s="31">
        <v>79.090599999999995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3317.3</v>
      </c>
      <c r="D215" s="36">
        <v>3302.1166666666668</v>
      </c>
      <c r="E215" s="36">
        <v>3270.2333333333336</v>
      </c>
      <c r="F215" s="36">
        <v>3223.166666666667</v>
      </c>
      <c r="G215" s="36">
        <v>3191.2833333333338</v>
      </c>
      <c r="H215" s="36">
        <v>3349.1833333333334</v>
      </c>
      <c r="I215" s="36">
        <v>3381.0666666666666</v>
      </c>
      <c r="J215" s="36">
        <v>3428.1333333333332</v>
      </c>
      <c r="K215" s="31">
        <v>3334</v>
      </c>
      <c r="L215" s="31">
        <v>3255.05</v>
      </c>
      <c r="M215" s="31">
        <v>22.514099999999999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280</v>
      </c>
      <c r="D216" s="36">
        <v>281.5</v>
      </c>
      <c r="E216" s="36">
        <v>277</v>
      </c>
      <c r="F216" s="36">
        <v>274</v>
      </c>
      <c r="G216" s="36">
        <v>269.5</v>
      </c>
      <c r="H216" s="36">
        <v>284.5</v>
      </c>
      <c r="I216" s="36">
        <v>289</v>
      </c>
      <c r="J216" s="36">
        <v>292</v>
      </c>
      <c r="K216" s="31">
        <v>286</v>
      </c>
      <c r="L216" s="31">
        <v>278.5</v>
      </c>
      <c r="M216" s="31">
        <v>46.980739999999997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508.5</v>
      </c>
      <c r="D217" s="36">
        <v>510.13333333333338</v>
      </c>
      <c r="E217" s="36">
        <v>501.76666666666677</v>
      </c>
      <c r="F217" s="36">
        <v>495.03333333333336</v>
      </c>
      <c r="G217" s="36">
        <v>486.66666666666674</v>
      </c>
      <c r="H217" s="36">
        <v>516.86666666666679</v>
      </c>
      <c r="I217" s="36">
        <v>525.23333333333346</v>
      </c>
      <c r="J217" s="36">
        <v>531.96666666666681</v>
      </c>
      <c r="K217" s="31">
        <v>518.5</v>
      </c>
      <c r="L217" s="31">
        <v>503.4</v>
      </c>
      <c r="M217" s="31">
        <v>42.46754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2419.5500000000002</v>
      </c>
      <c r="D218" s="36">
        <v>2416.1833333333334</v>
      </c>
      <c r="E218" s="36">
        <v>2406.3666666666668</v>
      </c>
      <c r="F218" s="36">
        <v>2393.1833333333334</v>
      </c>
      <c r="G218" s="36">
        <v>2383.3666666666668</v>
      </c>
      <c r="H218" s="36">
        <v>2429.3666666666668</v>
      </c>
      <c r="I218" s="36">
        <v>2439.1833333333334</v>
      </c>
      <c r="J218" s="36">
        <v>2452.3666666666668</v>
      </c>
      <c r="K218" s="31">
        <v>2426</v>
      </c>
      <c r="L218" s="31">
        <v>2403</v>
      </c>
      <c r="M218" s="31">
        <v>18.207039999999999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310.95</v>
      </c>
      <c r="D219" s="36">
        <v>310.59999999999997</v>
      </c>
      <c r="E219" s="36">
        <v>308.39999999999992</v>
      </c>
      <c r="F219" s="36">
        <v>305.84999999999997</v>
      </c>
      <c r="G219" s="36">
        <v>303.64999999999992</v>
      </c>
      <c r="H219" s="36">
        <v>313.14999999999992</v>
      </c>
      <c r="I219" s="36">
        <v>315.34999999999997</v>
      </c>
      <c r="J219" s="36">
        <v>317.89999999999992</v>
      </c>
      <c r="K219" s="31">
        <v>312.8</v>
      </c>
      <c r="L219" s="31">
        <v>308.05</v>
      </c>
      <c r="M219" s="31">
        <v>3.1048100000000001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6548.8</v>
      </c>
      <c r="D220" s="36">
        <v>6481.2833333333328</v>
      </c>
      <c r="E220" s="36">
        <v>6366.5666666666657</v>
      </c>
      <c r="F220" s="36">
        <v>6184.333333333333</v>
      </c>
      <c r="G220" s="36">
        <v>6069.6166666666659</v>
      </c>
      <c r="H220" s="36">
        <v>6663.5166666666655</v>
      </c>
      <c r="I220" s="36">
        <v>6778.2333333333327</v>
      </c>
      <c r="J220" s="36">
        <v>6960.4666666666653</v>
      </c>
      <c r="K220" s="31">
        <v>6596</v>
      </c>
      <c r="L220" s="31">
        <v>6299.05</v>
      </c>
      <c r="M220" s="31">
        <v>0.34921999999999997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868.8</v>
      </c>
      <c r="D221" s="36">
        <v>870.7833333333333</v>
      </c>
      <c r="E221" s="36">
        <v>833.91666666666663</v>
      </c>
      <c r="F221" s="36">
        <v>799.0333333333333</v>
      </c>
      <c r="G221" s="36">
        <v>762.16666666666663</v>
      </c>
      <c r="H221" s="36">
        <v>905.66666666666663</v>
      </c>
      <c r="I221" s="36">
        <v>942.53333333333342</v>
      </c>
      <c r="J221" s="36">
        <v>977.41666666666663</v>
      </c>
      <c r="K221" s="31">
        <v>907.65</v>
      </c>
      <c r="L221" s="31">
        <v>835.9</v>
      </c>
      <c r="M221" s="31">
        <v>5.9908599999999996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37935.699999999997</v>
      </c>
      <c r="D222" s="36">
        <v>37778.9</v>
      </c>
      <c r="E222" s="36">
        <v>37556.800000000003</v>
      </c>
      <c r="F222" s="36">
        <v>37177.9</v>
      </c>
      <c r="G222" s="36">
        <v>36955.800000000003</v>
      </c>
      <c r="H222" s="36">
        <v>38157.800000000003</v>
      </c>
      <c r="I222" s="36">
        <v>38379.899999999994</v>
      </c>
      <c r="J222" s="36">
        <v>38758.800000000003</v>
      </c>
      <c r="K222" s="31">
        <v>38001</v>
      </c>
      <c r="L222" s="31">
        <v>37400</v>
      </c>
      <c r="M222" s="31">
        <v>2.24E-2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202.45</v>
      </c>
      <c r="D223" s="36">
        <v>201.35</v>
      </c>
      <c r="E223" s="36">
        <v>197.7</v>
      </c>
      <c r="F223" s="36">
        <v>192.95</v>
      </c>
      <c r="G223" s="36">
        <v>189.29999999999998</v>
      </c>
      <c r="H223" s="36">
        <v>206.1</v>
      </c>
      <c r="I223" s="36">
        <v>209.75000000000003</v>
      </c>
      <c r="J223" s="36">
        <v>214.5</v>
      </c>
      <c r="K223" s="31">
        <v>205</v>
      </c>
      <c r="L223" s="31">
        <v>196.6</v>
      </c>
      <c r="M223" s="31">
        <v>183.74012999999999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1087.95</v>
      </c>
      <c r="D224" s="36">
        <v>1088.55</v>
      </c>
      <c r="E224" s="36">
        <v>1082.0999999999999</v>
      </c>
      <c r="F224" s="36">
        <v>1076.25</v>
      </c>
      <c r="G224" s="36">
        <v>1069.8</v>
      </c>
      <c r="H224" s="36">
        <v>1094.3999999999999</v>
      </c>
      <c r="I224" s="36">
        <v>1100.8500000000001</v>
      </c>
      <c r="J224" s="36">
        <v>1106.6999999999998</v>
      </c>
      <c r="K224" s="31">
        <v>1095</v>
      </c>
      <c r="L224" s="31">
        <v>1082.7</v>
      </c>
      <c r="M224" s="31">
        <v>99.639259999999993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1666.15</v>
      </c>
      <c r="D225" s="36">
        <v>1658.5</v>
      </c>
      <c r="E225" s="36">
        <v>1647</v>
      </c>
      <c r="F225" s="36">
        <v>1627.85</v>
      </c>
      <c r="G225" s="36">
        <v>1616.35</v>
      </c>
      <c r="H225" s="36">
        <v>1677.65</v>
      </c>
      <c r="I225" s="36">
        <v>1689.15</v>
      </c>
      <c r="J225" s="36">
        <v>1708.3000000000002</v>
      </c>
      <c r="K225" s="31">
        <v>1670</v>
      </c>
      <c r="L225" s="31">
        <v>1639.35</v>
      </c>
      <c r="M225" s="31">
        <v>9.0785699999999991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583.6</v>
      </c>
      <c r="D226" s="36">
        <v>580.75</v>
      </c>
      <c r="E226" s="36">
        <v>566.5</v>
      </c>
      <c r="F226" s="36">
        <v>549.4</v>
      </c>
      <c r="G226" s="36">
        <v>535.15</v>
      </c>
      <c r="H226" s="36">
        <v>597.85</v>
      </c>
      <c r="I226" s="36">
        <v>612.1</v>
      </c>
      <c r="J226" s="36">
        <v>629.20000000000005</v>
      </c>
      <c r="K226" s="31">
        <v>595</v>
      </c>
      <c r="L226" s="31">
        <v>563.65</v>
      </c>
      <c r="M226" s="31">
        <v>29.709209999999999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792</v>
      </c>
      <c r="D227" s="36">
        <v>799.81666666666661</v>
      </c>
      <c r="E227" s="36">
        <v>780.73333333333323</v>
      </c>
      <c r="F227" s="36">
        <v>769.46666666666658</v>
      </c>
      <c r="G227" s="36">
        <v>750.38333333333321</v>
      </c>
      <c r="H227" s="36">
        <v>811.08333333333326</v>
      </c>
      <c r="I227" s="36">
        <v>830.16666666666674</v>
      </c>
      <c r="J227" s="36">
        <v>841.43333333333328</v>
      </c>
      <c r="K227" s="31">
        <v>818.9</v>
      </c>
      <c r="L227" s="31">
        <v>788.55</v>
      </c>
      <c r="M227" s="31">
        <v>5.3012899999999998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85.5</v>
      </c>
      <c r="D228" s="36">
        <v>85.850000000000009</v>
      </c>
      <c r="E228" s="36">
        <v>84.850000000000023</v>
      </c>
      <c r="F228" s="36">
        <v>84.200000000000017</v>
      </c>
      <c r="G228" s="36">
        <v>83.200000000000031</v>
      </c>
      <c r="H228" s="36">
        <v>86.500000000000014</v>
      </c>
      <c r="I228" s="36">
        <v>87.499999999999986</v>
      </c>
      <c r="J228" s="36">
        <v>88.15</v>
      </c>
      <c r="K228" s="31">
        <v>86.85</v>
      </c>
      <c r="L228" s="31">
        <v>85.2</v>
      </c>
      <c r="M228" s="31">
        <v>51.465440000000001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80.8</v>
      </c>
      <c r="D229" s="36">
        <v>81.216666666666669</v>
      </c>
      <c r="E229" s="36">
        <v>80.233333333333334</v>
      </c>
      <c r="F229" s="36">
        <v>79.666666666666671</v>
      </c>
      <c r="G229" s="36">
        <v>78.683333333333337</v>
      </c>
      <c r="H229" s="36">
        <v>81.783333333333331</v>
      </c>
      <c r="I229" s="36">
        <v>82.76666666666668</v>
      </c>
      <c r="J229" s="36">
        <v>83.333333333333329</v>
      </c>
      <c r="K229" s="31">
        <v>82.2</v>
      </c>
      <c r="L229" s="31">
        <v>80.650000000000006</v>
      </c>
      <c r="M229" s="31">
        <v>195.32765000000001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115.4</v>
      </c>
      <c r="D230" s="36">
        <v>115.76666666666667</v>
      </c>
      <c r="E230" s="36">
        <v>114.83333333333333</v>
      </c>
      <c r="F230" s="36">
        <v>114.26666666666667</v>
      </c>
      <c r="G230" s="36">
        <v>113.33333333333333</v>
      </c>
      <c r="H230" s="36">
        <v>116.33333333333333</v>
      </c>
      <c r="I230" s="36">
        <v>117.26666666666667</v>
      </c>
      <c r="J230" s="36">
        <v>117.83333333333333</v>
      </c>
      <c r="K230" s="31">
        <v>116.7</v>
      </c>
      <c r="L230" s="31">
        <v>115.2</v>
      </c>
      <c r="M230" s="31">
        <v>38.437959999999997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420.25</v>
      </c>
      <c r="D231" s="36">
        <v>411.06666666666666</v>
      </c>
      <c r="E231" s="36">
        <v>401.73333333333335</v>
      </c>
      <c r="F231" s="36">
        <v>383.2166666666667</v>
      </c>
      <c r="G231" s="36">
        <v>373.88333333333338</v>
      </c>
      <c r="H231" s="36">
        <v>429.58333333333331</v>
      </c>
      <c r="I231" s="36">
        <v>438.91666666666669</v>
      </c>
      <c r="J231" s="36">
        <v>457.43333333333328</v>
      </c>
      <c r="K231" s="31">
        <v>420.4</v>
      </c>
      <c r="L231" s="31">
        <v>392.55</v>
      </c>
      <c r="M231" s="31">
        <v>163.27216000000001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61.3</v>
      </c>
      <c r="D232" s="36">
        <v>62.066666666666663</v>
      </c>
      <c r="E232" s="36">
        <v>60.333333333333329</v>
      </c>
      <c r="F232" s="36">
        <v>59.366666666666667</v>
      </c>
      <c r="G232" s="36">
        <v>57.633333333333333</v>
      </c>
      <c r="H232" s="36">
        <v>63.033333333333324</v>
      </c>
      <c r="I232" s="36">
        <v>64.766666666666652</v>
      </c>
      <c r="J232" s="36">
        <v>65.73333333333332</v>
      </c>
      <c r="K232" s="31">
        <v>63.8</v>
      </c>
      <c r="L232" s="31">
        <v>61.1</v>
      </c>
      <c r="M232" s="31">
        <v>121.80543</v>
      </c>
      <c r="N232" s="1"/>
      <c r="O232" s="1"/>
    </row>
    <row r="233" spans="1:15" ht="12.75" customHeight="1">
      <c r="A233" s="33">
        <v>223</v>
      </c>
      <c r="B233" s="53" t="s">
        <v>815</v>
      </c>
      <c r="C233" s="31">
        <v>223.6</v>
      </c>
      <c r="D233" s="36">
        <v>223.41666666666666</v>
      </c>
      <c r="E233" s="36">
        <v>219.93333333333331</v>
      </c>
      <c r="F233" s="36">
        <v>216.26666666666665</v>
      </c>
      <c r="G233" s="36">
        <v>212.7833333333333</v>
      </c>
      <c r="H233" s="36">
        <v>227.08333333333331</v>
      </c>
      <c r="I233" s="36">
        <v>230.56666666666666</v>
      </c>
      <c r="J233" s="36">
        <v>234.23333333333332</v>
      </c>
      <c r="K233" s="31">
        <v>226.9</v>
      </c>
      <c r="L233" s="31">
        <v>219.75</v>
      </c>
      <c r="M233" s="31">
        <v>60.661969999999997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413.55</v>
      </c>
      <c r="D234" s="36">
        <v>410.7166666666667</v>
      </c>
      <c r="E234" s="36">
        <v>406.48333333333341</v>
      </c>
      <c r="F234" s="36">
        <v>399.41666666666669</v>
      </c>
      <c r="G234" s="36">
        <v>395.18333333333339</v>
      </c>
      <c r="H234" s="36">
        <v>417.78333333333342</v>
      </c>
      <c r="I234" s="36">
        <v>422.01666666666677</v>
      </c>
      <c r="J234" s="36">
        <v>429.08333333333343</v>
      </c>
      <c r="K234" s="31">
        <v>414.95</v>
      </c>
      <c r="L234" s="31">
        <v>403.65</v>
      </c>
      <c r="M234" s="31">
        <v>230.20545000000001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280.25</v>
      </c>
      <c r="D235" s="36">
        <v>282.40000000000003</v>
      </c>
      <c r="E235" s="36">
        <v>276.85000000000008</v>
      </c>
      <c r="F235" s="36">
        <v>273.45000000000005</v>
      </c>
      <c r="G235" s="36">
        <v>267.90000000000009</v>
      </c>
      <c r="H235" s="36">
        <v>285.80000000000007</v>
      </c>
      <c r="I235" s="36">
        <v>291.35000000000002</v>
      </c>
      <c r="J235" s="36">
        <v>294.75000000000006</v>
      </c>
      <c r="K235" s="31">
        <v>287.95</v>
      </c>
      <c r="L235" s="31">
        <v>279</v>
      </c>
      <c r="M235" s="31">
        <v>8.4971700000000006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225.55</v>
      </c>
      <c r="D236" s="36">
        <v>225.76666666666668</v>
      </c>
      <c r="E236" s="36">
        <v>223.13333333333335</v>
      </c>
      <c r="F236" s="36">
        <v>220.71666666666667</v>
      </c>
      <c r="G236" s="36">
        <v>218.08333333333334</v>
      </c>
      <c r="H236" s="36">
        <v>228.18333333333337</v>
      </c>
      <c r="I236" s="36">
        <v>230.81666666666669</v>
      </c>
      <c r="J236" s="36">
        <v>233.23333333333338</v>
      </c>
      <c r="K236" s="31">
        <v>228.4</v>
      </c>
      <c r="L236" s="31">
        <v>223.35</v>
      </c>
      <c r="M236" s="31">
        <v>12.59979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182.3</v>
      </c>
      <c r="D237" s="36">
        <v>183.26666666666668</v>
      </c>
      <c r="E237" s="36">
        <v>180.13333333333335</v>
      </c>
      <c r="F237" s="36">
        <v>177.96666666666667</v>
      </c>
      <c r="G237" s="36">
        <v>174.83333333333334</v>
      </c>
      <c r="H237" s="36">
        <v>185.43333333333337</v>
      </c>
      <c r="I237" s="36">
        <v>188.56666666666669</v>
      </c>
      <c r="J237" s="36">
        <v>190.73333333333338</v>
      </c>
      <c r="K237" s="31">
        <v>186.4</v>
      </c>
      <c r="L237" s="31">
        <v>181.1</v>
      </c>
      <c r="M237" s="31">
        <v>70.127080000000007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2609.25</v>
      </c>
      <c r="D238" s="36">
        <v>2611.0499999999997</v>
      </c>
      <c r="E238" s="36">
        <v>2582.2999999999993</v>
      </c>
      <c r="F238" s="36">
        <v>2555.3499999999995</v>
      </c>
      <c r="G238" s="36">
        <v>2526.599999999999</v>
      </c>
      <c r="H238" s="36">
        <v>2637.9999999999995</v>
      </c>
      <c r="I238" s="36">
        <v>2666.7500000000005</v>
      </c>
      <c r="J238" s="36">
        <v>2693.7</v>
      </c>
      <c r="K238" s="31">
        <v>2639.8</v>
      </c>
      <c r="L238" s="31">
        <v>2584.1</v>
      </c>
      <c r="M238" s="31">
        <v>0.72177999999999998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545.45000000000005</v>
      </c>
      <c r="D239" s="36">
        <v>544.11666666666667</v>
      </c>
      <c r="E239" s="36">
        <v>539.33333333333337</v>
      </c>
      <c r="F239" s="36">
        <v>533.2166666666667</v>
      </c>
      <c r="G239" s="36">
        <v>528.43333333333339</v>
      </c>
      <c r="H239" s="36">
        <v>550.23333333333335</v>
      </c>
      <c r="I239" s="36">
        <v>555.01666666666665</v>
      </c>
      <c r="J239" s="36">
        <v>561.13333333333333</v>
      </c>
      <c r="K239" s="31">
        <v>548.9</v>
      </c>
      <c r="L239" s="31">
        <v>538</v>
      </c>
      <c r="M239" s="31">
        <v>15.888680000000001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147.85</v>
      </c>
      <c r="D240" s="36">
        <v>148.41666666666666</v>
      </c>
      <c r="E240" s="36">
        <v>146.58333333333331</v>
      </c>
      <c r="F240" s="36">
        <v>145.31666666666666</v>
      </c>
      <c r="G240" s="36">
        <v>143.48333333333332</v>
      </c>
      <c r="H240" s="36">
        <v>149.68333333333331</v>
      </c>
      <c r="I240" s="36">
        <v>151.51666666666662</v>
      </c>
      <c r="J240" s="36">
        <v>152.7833333333333</v>
      </c>
      <c r="K240" s="31">
        <v>150.25</v>
      </c>
      <c r="L240" s="31">
        <v>147.15</v>
      </c>
      <c r="M240" s="31">
        <v>62.504809999999999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587.70000000000005</v>
      </c>
      <c r="D241" s="36">
        <v>584.13333333333333</v>
      </c>
      <c r="E241" s="36">
        <v>578.56666666666661</v>
      </c>
      <c r="F241" s="36">
        <v>569.43333333333328</v>
      </c>
      <c r="G241" s="36">
        <v>563.86666666666656</v>
      </c>
      <c r="H241" s="36">
        <v>593.26666666666665</v>
      </c>
      <c r="I241" s="36">
        <v>598.83333333333348</v>
      </c>
      <c r="J241" s="36">
        <v>607.9666666666667</v>
      </c>
      <c r="K241" s="31">
        <v>589.70000000000005</v>
      </c>
      <c r="L241" s="31">
        <v>575</v>
      </c>
      <c r="M241" s="31">
        <v>28.531110000000002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174.6</v>
      </c>
      <c r="D242" s="36">
        <v>175.65</v>
      </c>
      <c r="E242" s="36">
        <v>172.95000000000002</v>
      </c>
      <c r="F242" s="36">
        <v>171.3</v>
      </c>
      <c r="G242" s="36">
        <v>168.60000000000002</v>
      </c>
      <c r="H242" s="36">
        <v>177.3</v>
      </c>
      <c r="I242" s="36">
        <v>180</v>
      </c>
      <c r="J242" s="36">
        <v>181.65</v>
      </c>
      <c r="K242" s="31">
        <v>178.35</v>
      </c>
      <c r="L242" s="31">
        <v>174</v>
      </c>
      <c r="M242" s="31">
        <v>178.80714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66.05</v>
      </c>
      <c r="D243" s="36">
        <v>66.466666666666654</v>
      </c>
      <c r="E243" s="36">
        <v>65.283333333333303</v>
      </c>
      <c r="F243" s="36">
        <v>64.516666666666652</v>
      </c>
      <c r="G243" s="36">
        <v>63.3333333333333</v>
      </c>
      <c r="H243" s="36">
        <v>67.233333333333306</v>
      </c>
      <c r="I243" s="36">
        <v>68.416666666666671</v>
      </c>
      <c r="J243" s="36">
        <v>69.183333333333309</v>
      </c>
      <c r="K243" s="31">
        <v>67.650000000000006</v>
      </c>
      <c r="L243" s="31">
        <v>65.7</v>
      </c>
      <c r="M243" s="31">
        <v>126.11496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937.2</v>
      </c>
      <c r="D244" s="36">
        <v>937.93333333333339</v>
      </c>
      <c r="E244" s="36">
        <v>929.41666666666674</v>
      </c>
      <c r="F244" s="36">
        <v>921.63333333333333</v>
      </c>
      <c r="G244" s="36">
        <v>913.11666666666667</v>
      </c>
      <c r="H244" s="36">
        <v>945.71666666666681</v>
      </c>
      <c r="I244" s="36">
        <v>954.23333333333346</v>
      </c>
      <c r="J244" s="36">
        <v>962.01666666666688</v>
      </c>
      <c r="K244" s="31">
        <v>946.45</v>
      </c>
      <c r="L244" s="31">
        <v>930.15</v>
      </c>
      <c r="M244" s="31">
        <v>15.655139999999999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143.69999999999999</v>
      </c>
      <c r="D245" s="36">
        <v>142.58333333333334</v>
      </c>
      <c r="E245" s="36">
        <v>140.76666666666668</v>
      </c>
      <c r="F245" s="36">
        <v>137.83333333333334</v>
      </c>
      <c r="G245" s="36">
        <v>136.01666666666668</v>
      </c>
      <c r="H245" s="36">
        <v>145.51666666666668</v>
      </c>
      <c r="I245" s="36">
        <v>147.33333333333334</v>
      </c>
      <c r="J245" s="36">
        <v>150.26666666666668</v>
      </c>
      <c r="K245" s="31">
        <v>144.4</v>
      </c>
      <c r="L245" s="31">
        <v>139.65</v>
      </c>
      <c r="M245" s="31">
        <v>240.18294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1363.55</v>
      </c>
      <c r="D246" s="36">
        <v>1374.1666666666667</v>
      </c>
      <c r="E246" s="36">
        <v>1349.3833333333334</v>
      </c>
      <c r="F246" s="36">
        <v>1335.2166666666667</v>
      </c>
      <c r="G246" s="36">
        <v>1310.4333333333334</v>
      </c>
      <c r="H246" s="36">
        <v>1388.3333333333335</v>
      </c>
      <c r="I246" s="36">
        <v>1413.1166666666668</v>
      </c>
      <c r="J246" s="36">
        <v>1427.2833333333335</v>
      </c>
      <c r="K246" s="31">
        <v>1398.95</v>
      </c>
      <c r="L246" s="31">
        <v>1360</v>
      </c>
      <c r="M246" s="31">
        <v>0.40087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430.1</v>
      </c>
      <c r="D247" s="36">
        <v>424.7166666666667</v>
      </c>
      <c r="E247" s="36">
        <v>416.58333333333337</v>
      </c>
      <c r="F247" s="36">
        <v>403.06666666666666</v>
      </c>
      <c r="G247" s="36">
        <v>394.93333333333334</v>
      </c>
      <c r="H247" s="36">
        <v>438.23333333333341</v>
      </c>
      <c r="I247" s="36">
        <v>446.36666666666673</v>
      </c>
      <c r="J247" s="36">
        <v>459.88333333333344</v>
      </c>
      <c r="K247" s="31">
        <v>432.85</v>
      </c>
      <c r="L247" s="31">
        <v>411.2</v>
      </c>
      <c r="M247" s="31">
        <v>40.248150000000003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255.4</v>
      </c>
      <c r="D248" s="36">
        <v>255.43333333333331</v>
      </c>
      <c r="E248" s="36">
        <v>252.51666666666659</v>
      </c>
      <c r="F248" s="36">
        <v>249.6333333333333</v>
      </c>
      <c r="G248" s="36">
        <v>246.71666666666658</v>
      </c>
      <c r="H248" s="36">
        <v>258.31666666666661</v>
      </c>
      <c r="I248" s="36">
        <v>261.23333333333329</v>
      </c>
      <c r="J248" s="36">
        <v>264.11666666666662</v>
      </c>
      <c r="K248" s="31">
        <v>258.35000000000002</v>
      </c>
      <c r="L248" s="31">
        <v>252.55</v>
      </c>
      <c r="M248" s="31">
        <v>96.193029999999993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1563.75</v>
      </c>
      <c r="D249" s="36">
        <v>1560.4333333333334</v>
      </c>
      <c r="E249" s="36">
        <v>1549.3666666666668</v>
      </c>
      <c r="F249" s="36">
        <v>1534.9833333333333</v>
      </c>
      <c r="G249" s="36">
        <v>1523.9166666666667</v>
      </c>
      <c r="H249" s="36">
        <v>1574.8166666666668</v>
      </c>
      <c r="I249" s="36">
        <v>1585.8833333333334</v>
      </c>
      <c r="J249" s="36">
        <v>1600.2666666666669</v>
      </c>
      <c r="K249" s="31">
        <v>1571.5</v>
      </c>
      <c r="L249" s="31">
        <v>1546.05</v>
      </c>
      <c r="M249" s="31">
        <v>22.851759999999999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40.15</v>
      </c>
      <c r="D250" s="36">
        <v>39.583333333333336</v>
      </c>
      <c r="E250" s="36">
        <v>37.766666666666673</v>
      </c>
      <c r="F250" s="36">
        <v>35.38333333333334</v>
      </c>
      <c r="G250" s="36">
        <v>33.566666666666677</v>
      </c>
      <c r="H250" s="36">
        <v>41.966666666666669</v>
      </c>
      <c r="I250" s="36">
        <v>43.783333333333331</v>
      </c>
      <c r="J250" s="36">
        <v>46.166666666666664</v>
      </c>
      <c r="K250" s="31">
        <v>41.4</v>
      </c>
      <c r="L250" s="31">
        <v>37.200000000000003</v>
      </c>
      <c r="M250" s="31">
        <v>1848.9230399999999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5088.5</v>
      </c>
      <c r="D251" s="36">
        <v>5081.5</v>
      </c>
      <c r="E251" s="36">
        <v>5033</v>
      </c>
      <c r="F251" s="36">
        <v>4977.5</v>
      </c>
      <c r="G251" s="36">
        <v>4929</v>
      </c>
      <c r="H251" s="36">
        <v>5137</v>
      </c>
      <c r="I251" s="36">
        <v>5185.5</v>
      </c>
      <c r="J251" s="36">
        <v>5241</v>
      </c>
      <c r="K251" s="31">
        <v>5130</v>
      </c>
      <c r="L251" s="31">
        <v>5026</v>
      </c>
      <c r="M251" s="31">
        <v>3.3487100000000001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1616.45</v>
      </c>
      <c r="D252" s="36">
        <v>1616.3666666666668</v>
      </c>
      <c r="E252" s="36">
        <v>1604.2833333333335</v>
      </c>
      <c r="F252" s="36">
        <v>1592.1166666666668</v>
      </c>
      <c r="G252" s="36">
        <v>1580.0333333333335</v>
      </c>
      <c r="H252" s="36">
        <v>1628.5333333333335</v>
      </c>
      <c r="I252" s="36">
        <v>1640.6166666666666</v>
      </c>
      <c r="J252" s="36">
        <v>1652.7833333333335</v>
      </c>
      <c r="K252" s="31">
        <v>1628.45</v>
      </c>
      <c r="L252" s="31">
        <v>1604.2</v>
      </c>
      <c r="M252" s="31">
        <v>63.48359</v>
      </c>
      <c r="N252" s="1"/>
      <c r="O252" s="1"/>
    </row>
    <row r="253" spans="1:15" ht="12.75" customHeight="1">
      <c r="A253" s="33">
        <v>243</v>
      </c>
      <c r="B253" s="53" t="s">
        <v>835</v>
      </c>
      <c r="C253" s="31">
        <v>3644.9</v>
      </c>
      <c r="D253" s="36">
        <v>3645.5499999999997</v>
      </c>
      <c r="E253" s="36">
        <v>3581.0999999999995</v>
      </c>
      <c r="F253" s="36">
        <v>3517.2999999999997</v>
      </c>
      <c r="G253" s="36">
        <v>3452.8499999999995</v>
      </c>
      <c r="H253" s="36">
        <v>3709.3499999999995</v>
      </c>
      <c r="I253" s="36">
        <v>3773.7999999999993</v>
      </c>
      <c r="J253" s="36">
        <v>3837.5999999999995</v>
      </c>
      <c r="K253" s="31">
        <v>3710</v>
      </c>
      <c r="L253" s="31">
        <v>3581.75</v>
      </c>
      <c r="M253" s="31">
        <v>0.20280000000000001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1090.45</v>
      </c>
      <c r="D254" s="36">
        <v>1091.4833333333333</v>
      </c>
      <c r="E254" s="36">
        <v>1075.9666666666667</v>
      </c>
      <c r="F254" s="36">
        <v>1061.4833333333333</v>
      </c>
      <c r="G254" s="36">
        <v>1045.9666666666667</v>
      </c>
      <c r="H254" s="36">
        <v>1105.9666666666667</v>
      </c>
      <c r="I254" s="36">
        <v>1121.4833333333336</v>
      </c>
      <c r="J254" s="36">
        <v>1135.9666666666667</v>
      </c>
      <c r="K254" s="31">
        <v>1107</v>
      </c>
      <c r="L254" s="31">
        <v>1077</v>
      </c>
      <c r="M254" s="31">
        <v>3.5645799999999999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3105.7</v>
      </c>
      <c r="D255" s="36">
        <v>3104.4666666666667</v>
      </c>
      <c r="E255" s="36">
        <v>3082.2333333333336</v>
      </c>
      <c r="F255" s="36">
        <v>3058.7666666666669</v>
      </c>
      <c r="G255" s="36">
        <v>3036.5333333333338</v>
      </c>
      <c r="H255" s="36">
        <v>3127.9333333333334</v>
      </c>
      <c r="I255" s="36">
        <v>3150.1666666666661</v>
      </c>
      <c r="J255" s="36">
        <v>3173.6333333333332</v>
      </c>
      <c r="K255" s="31">
        <v>3126.7</v>
      </c>
      <c r="L255" s="31">
        <v>3081</v>
      </c>
      <c r="M255" s="31">
        <v>3.40788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1187.55</v>
      </c>
      <c r="D256" s="36">
        <v>1188.7</v>
      </c>
      <c r="E256" s="36">
        <v>1170</v>
      </c>
      <c r="F256" s="36">
        <v>1152.45</v>
      </c>
      <c r="G256" s="36">
        <v>1133.75</v>
      </c>
      <c r="H256" s="36">
        <v>1206.25</v>
      </c>
      <c r="I256" s="36">
        <v>1224.9500000000003</v>
      </c>
      <c r="J256" s="36">
        <v>1242.5</v>
      </c>
      <c r="K256" s="31">
        <v>1207.4000000000001</v>
      </c>
      <c r="L256" s="31">
        <v>1171.1500000000001</v>
      </c>
      <c r="M256" s="31">
        <v>1.3405100000000001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1588</v>
      </c>
      <c r="D257" s="36">
        <v>1584</v>
      </c>
      <c r="E257" s="36">
        <v>1569.05</v>
      </c>
      <c r="F257" s="36">
        <v>1550.1</v>
      </c>
      <c r="G257" s="36">
        <v>1535.1499999999999</v>
      </c>
      <c r="H257" s="36">
        <v>1602.95</v>
      </c>
      <c r="I257" s="36">
        <v>1617.8999999999999</v>
      </c>
      <c r="J257" s="36">
        <v>1636.8500000000001</v>
      </c>
      <c r="K257" s="31">
        <v>1598.95</v>
      </c>
      <c r="L257" s="31">
        <v>1565.05</v>
      </c>
      <c r="M257" s="31">
        <v>0.43586000000000003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4262.6000000000004</v>
      </c>
      <c r="D258" s="36">
        <v>4280.5333333333338</v>
      </c>
      <c r="E258" s="36">
        <v>4233.0666666666675</v>
      </c>
      <c r="F258" s="36">
        <v>4203.5333333333338</v>
      </c>
      <c r="G258" s="36">
        <v>4156.0666666666675</v>
      </c>
      <c r="H258" s="36">
        <v>4310.0666666666675</v>
      </c>
      <c r="I258" s="36">
        <v>4357.5333333333328</v>
      </c>
      <c r="J258" s="36">
        <v>4387.0666666666675</v>
      </c>
      <c r="K258" s="31">
        <v>4328</v>
      </c>
      <c r="L258" s="31">
        <v>4251</v>
      </c>
      <c r="M258" s="31">
        <v>0.92454999999999998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1897.8</v>
      </c>
      <c r="D259" s="36">
        <v>1925.3500000000001</v>
      </c>
      <c r="E259" s="36">
        <v>1862.4500000000003</v>
      </c>
      <c r="F259" s="36">
        <v>1827.1000000000001</v>
      </c>
      <c r="G259" s="36">
        <v>1764.2000000000003</v>
      </c>
      <c r="H259" s="36">
        <v>1960.7000000000003</v>
      </c>
      <c r="I259" s="36">
        <v>2023.6000000000004</v>
      </c>
      <c r="J259" s="36">
        <v>2058.9500000000003</v>
      </c>
      <c r="K259" s="31">
        <v>1988.25</v>
      </c>
      <c r="L259" s="31">
        <v>1890</v>
      </c>
      <c r="M259" s="31">
        <v>1.8317399999999999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892.3</v>
      </c>
      <c r="D260" s="36">
        <v>897.26666666666677</v>
      </c>
      <c r="E260" s="36">
        <v>880.03333333333353</v>
      </c>
      <c r="F260" s="36">
        <v>867.76666666666677</v>
      </c>
      <c r="G260" s="36">
        <v>850.53333333333353</v>
      </c>
      <c r="H260" s="36">
        <v>909.53333333333353</v>
      </c>
      <c r="I260" s="36">
        <v>926.76666666666688</v>
      </c>
      <c r="J260" s="36">
        <v>939.03333333333353</v>
      </c>
      <c r="K260" s="31">
        <v>914.5</v>
      </c>
      <c r="L260" s="31">
        <v>885</v>
      </c>
      <c r="M260" s="31">
        <v>1.46875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372</v>
      </c>
      <c r="D261" s="36">
        <v>373.7</v>
      </c>
      <c r="E261" s="36">
        <v>369.5</v>
      </c>
      <c r="F261" s="36">
        <v>367</v>
      </c>
      <c r="G261" s="36">
        <v>362.8</v>
      </c>
      <c r="H261" s="36">
        <v>376.2</v>
      </c>
      <c r="I261" s="36">
        <v>380.39999999999992</v>
      </c>
      <c r="J261" s="36">
        <v>382.9</v>
      </c>
      <c r="K261" s="31">
        <v>377.9</v>
      </c>
      <c r="L261" s="31">
        <v>371.2</v>
      </c>
      <c r="M261" s="31">
        <v>3.2623099999999998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87.95</v>
      </c>
      <c r="D262" s="36">
        <v>86.966666666666654</v>
      </c>
      <c r="E262" s="36">
        <v>85.133333333333312</v>
      </c>
      <c r="F262" s="36">
        <v>82.316666666666663</v>
      </c>
      <c r="G262" s="36">
        <v>80.48333333333332</v>
      </c>
      <c r="H262" s="36">
        <v>89.783333333333303</v>
      </c>
      <c r="I262" s="36">
        <v>91.616666666666646</v>
      </c>
      <c r="J262" s="36">
        <v>94.433333333333294</v>
      </c>
      <c r="K262" s="31">
        <v>88.8</v>
      </c>
      <c r="L262" s="31">
        <v>84.15</v>
      </c>
      <c r="M262" s="31">
        <v>254.04275000000001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515.25</v>
      </c>
      <c r="D263" s="36">
        <v>517.66666666666663</v>
      </c>
      <c r="E263" s="36">
        <v>508.33333333333326</v>
      </c>
      <c r="F263" s="36">
        <v>501.41666666666663</v>
      </c>
      <c r="G263" s="36">
        <v>492.08333333333326</v>
      </c>
      <c r="H263" s="36">
        <v>524.58333333333326</v>
      </c>
      <c r="I263" s="36">
        <v>533.91666666666652</v>
      </c>
      <c r="J263" s="36">
        <v>540.83333333333326</v>
      </c>
      <c r="K263" s="31">
        <v>527</v>
      </c>
      <c r="L263" s="31">
        <v>510.75</v>
      </c>
      <c r="M263" s="31">
        <v>15.51197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830</v>
      </c>
      <c r="D264" s="36">
        <v>830.98333333333323</v>
      </c>
      <c r="E264" s="36">
        <v>817.06666666666649</v>
      </c>
      <c r="F264" s="36">
        <v>804.13333333333321</v>
      </c>
      <c r="G264" s="36">
        <v>790.21666666666647</v>
      </c>
      <c r="H264" s="36">
        <v>843.91666666666652</v>
      </c>
      <c r="I264" s="36">
        <v>857.83333333333326</v>
      </c>
      <c r="J264" s="36">
        <v>870.76666666666654</v>
      </c>
      <c r="K264" s="31">
        <v>844.9</v>
      </c>
      <c r="L264" s="31">
        <v>818.05</v>
      </c>
      <c r="M264" s="31">
        <v>50.748460000000001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130.25</v>
      </c>
      <c r="D265" s="36">
        <v>130.45000000000002</v>
      </c>
      <c r="E265" s="36">
        <v>127.40000000000003</v>
      </c>
      <c r="F265" s="36">
        <v>124.55000000000001</v>
      </c>
      <c r="G265" s="36">
        <v>121.50000000000003</v>
      </c>
      <c r="H265" s="36">
        <v>133.30000000000004</v>
      </c>
      <c r="I265" s="36">
        <v>136.35000000000005</v>
      </c>
      <c r="J265" s="36">
        <v>139.20000000000005</v>
      </c>
      <c r="K265" s="31">
        <v>133.5</v>
      </c>
      <c r="L265" s="31">
        <v>127.6</v>
      </c>
      <c r="M265" s="31">
        <v>81.167420000000007</v>
      </c>
      <c r="N265" s="1"/>
      <c r="O265" s="1"/>
    </row>
    <row r="266" spans="1:15" ht="12.75" customHeight="1">
      <c r="A266" s="33">
        <v>256</v>
      </c>
      <c r="B266" s="53" t="s">
        <v>892</v>
      </c>
      <c r="C266" s="31">
        <v>465.95</v>
      </c>
      <c r="D266" s="36">
        <v>467.68333333333334</v>
      </c>
      <c r="E266" s="36">
        <v>461.41666666666669</v>
      </c>
      <c r="F266" s="36">
        <v>456.88333333333333</v>
      </c>
      <c r="G266" s="36">
        <v>450.61666666666667</v>
      </c>
      <c r="H266" s="36">
        <v>472.2166666666667</v>
      </c>
      <c r="I266" s="36">
        <v>478.48333333333335</v>
      </c>
      <c r="J266" s="36">
        <v>483.01666666666671</v>
      </c>
      <c r="K266" s="31">
        <v>473.95</v>
      </c>
      <c r="L266" s="31">
        <v>463.15</v>
      </c>
      <c r="M266" s="31">
        <v>4.3115899999999998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691.75</v>
      </c>
      <c r="D267" s="36">
        <v>694.43333333333339</v>
      </c>
      <c r="E267" s="36">
        <v>684.31666666666683</v>
      </c>
      <c r="F267" s="36">
        <v>676.88333333333344</v>
      </c>
      <c r="G267" s="36">
        <v>666.76666666666688</v>
      </c>
      <c r="H267" s="36">
        <v>701.86666666666679</v>
      </c>
      <c r="I267" s="36">
        <v>711.98333333333335</v>
      </c>
      <c r="J267" s="36">
        <v>719.41666666666674</v>
      </c>
      <c r="K267" s="31">
        <v>704.55</v>
      </c>
      <c r="L267" s="31">
        <v>687</v>
      </c>
      <c r="M267" s="31">
        <v>17.583649999999999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839</v>
      </c>
      <c r="D268" s="36">
        <v>840.73333333333323</v>
      </c>
      <c r="E268" s="36">
        <v>830.46666666666647</v>
      </c>
      <c r="F268" s="36">
        <v>821.93333333333328</v>
      </c>
      <c r="G268" s="36">
        <v>811.66666666666652</v>
      </c>
      <c r="H268" s="36">
        <v>849.26666666666642</v>
      </c>
      <c r="I268" s="36">
        <v>859.53333333333308</v>
      </c>
      <c r="J268" s="36">
        <v>868.06666666666638</v>
      </c>
      <c r="K268" s="31">
        <v>851</v>
      </c>
      <c r="L268" s="31">
        <v>832.2</v>
      </c>
      <c r="M268" s="31">
        <v>21.760870000000001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453.4</v>
      </c>
      <c r="D269" s="36">
        <v>453.95</v>
      </c>
      <c r="E269" s="36">
        <v>446.45</v>
      </c>
      <c r="F269" s="36">
        <v>439.5</v>
      </c>
      <c r="G269" s="36">
        <v>432</v>
      </c>
      <c r="H269" s="36">
        <v>460.9</v>
      </c>
      <c r="I269" s="36">
        <v>468.4</v>
      </c>
      <c r="J269" s="36">
        <v>475.34999999999997</v>
      </c>
      <c r="K269" s="31">
        <v>461.45</v>
      </c>
      <c r="L269" s="31">
        <v>447</v>
      </c>
      <c r="M269" s="31">
        <v>24.6191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472.65</v>
      </c>
      <c r="D270" s="36">
        <v>474.61666666666662</v>
      </c>
      <c r="E270" s="36">
        <v>466.28333333333325</v>
      </c>
      <c r="F270" s="36">
        <v>459.91666666666663</v>
      </c>
      <c r="G270" s="36">
        <v>451.58333333333326</v>
      </c>
      <c r="H270" s="36">
        <v>480.98333333333323</v>
      </c>
      <c r="I270" s="36">
        <v>489.31666666666661</v>
      </c>
      <c r="J270" s="36">
        <v>495.68333333333322</v>
      </c>
      <c r="K270" s="31">
        <v>482.95</v>
      </c>
      <c r="L270" s="31">
        <v>468.25</v>
      </c>
      <c r="M270" s="31">
        <v>2.48569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589.15</v>
      </c>
      <c r="D271" s="36">
        <v>592.23333333333323</v>
      </c>
      <c r="E271" s="36">
        <v>577.56666666666649</v>
      </c>
      <c r="F271" s="36">
        <v>565.98333333333323</v>
      </c>
      <c r="G271" s="36">
        <v>551.31666666666649</v>
      </c>
      <c r="H271" s="36">
        <v>603.81666666666649</v>
      </c>
      <c r="I271" s="36">
        <v>618.48333333333323</v>
      </c>
      <c r="J271" s="36">
        <v>630.06666666666649</v>
      </c>
      <c r="K271" s="31">
        <v>606.9</v>
      </c>
      <c r="L271" s="31">
        <v>580.65</v>
      </c>
      <c r="M271" s="31">
        <v>2.3237399999999999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879.4</v>
      </c>
      <c r="D272" s="36">
        <v>882.13333333333333</v>
      </c>
      <c r="E272" s="36">
        <v>874.26666666666665</v>
      </c>
      <c r="F272" s="36">
        <v>869.13333333333333</v>
      </c>
      <c r="G272" s="36">
        <v>861.26666666666665</v>
      </c>
      <c r="H272" s="36">
        <v>887.26666666666665</v>
      </c>
      <c r="I272" s="36">
        <v>895.13333333333321</v>
      </c>
      <c r="J272" s="36">
        <v>900.26666666666665</v>
      </c>
      <c r="K272" s="31">
        <v>890</v>
      </c>
      <c r="L272" s="31">
        <v>877</v>
      </c>
      <c r="M272" s="31">
        <v>0.74973000000000001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429.5</v>
      </c>
      <c r="D273" s="36">
        <v>427.45</v>
      </c>
      <c r="E273" s="36">
        <v>421.9</v>
      </c>
      <c r="F273" s="36">
        <v>414.3</v>
      </c>
      <c r="G273" s="36">
        <v>408.75</v>
      </c>
      <c r="H273" s="36">
        <v>435.04999999999995</v>
      </c>
      <c r="I273" s="36">
        <v>440.6</v>
      </c>
      <c r="J273" s="36">
        <v>448.19999999999993</v>
      </c>
      <c r="K273" s="31">
        <v>433</v>
      </c>
      <c r="L273" s="31">
        <v>419.85</v>
      </c>
      <c r="M273" s="31">
        <v>12.227270000000001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795.4</v>
      </c>
      <c r="D274" s="36">
        <v>796.21666666666658</v>
      </c>
      <c r="E274" s="36">
        <v>780.98333333333312</v>
      </c>
      <c r="F274" s="36">
        <v>766.56666666666649</v>
      </c>
      <c r="G274" s="36">
        <v>751.33333333333303</v>
      </c>
      <c r="H274" s="36">
        <v>810.63333333333321</v>
      </c>
      <c r="I274" s="36">
        <v>825.86666666666656</v>
      </c>
      <c r="J274" s="36">
        <v>840.2833333333333</v>
      </c>
      <c r="K274" s="31">
        <v>811.45</v>
      </c>
      <c r="L274" s="31">
        <v>781.8</v>
      </c>
      <c r="M274" s="31">
        <v>3.2910400000000002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3394.75</v>
      </c>
      <c r="D275" s="36">
        <v>3366.1</v>
      </c>
      <c r="E275" s="36">
        <v>3322.2</v>
      </c>
      <c r="F275" s="36">
        <v>3249.65</v>
      </c>
      <c r="G275" s="36">
        <v>3205.75</v>
      </c>
      <c r="H275" s="36">
        <v>3438.6499999999996</v>
      </c>
      <c r="I275" s="36">
        <v>3482.55</v>
      </c>
      <c r="J275" s="36">
        <v>3555.0999999999995</v>
      </c>
      <c r="K275" s="31">
        <v>3410</v>
      </c>
      <c r="L275" s="31">
        <v>3293.55</v>
      </c>
      <c r="M275" s="31">
        <v>1.9879599999999999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276.8</v>
      </c>
      <c r="D276" s="36">
        <v>276.61666666666662</v>
      </c>
      <c r="E276" s="36">
        <v>272.23333333333323</v>
      </c>
      <c r="F276" s="36">
        <v>267.66666666666663</v>
      </c>
      <c r="G276" s="36">
        <v>263.28333333333325</v>
      </c>
      <c r="H276" s="36">
        <v>281.18333333333322</v>
      </c>
      <c r="I276" s="36">
        <v>285.56666666666655</v>
      </c>
      <c r="J276" s="36">
        <v>290.13333333333321</v>
      </c>
      <c r="K276" s="31">
        <v>281</v>
      </c>
      <c r="L276" s="31">
        <v>272.05</v>
      </c>
      <c r="M276" s="31">
        <v>7.5202600000000004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1496.3</v>
      </c>
      <c r="D277" s="36">
        <v>1501.4833333333333</v>
      </c>
      <c r="E277" s="36">
        <v>1481.4166666666667</v>
      </c>
      <c r="F277" s="36">
        <v>1466.5333333333333</v>
      </c>
      <c r="G277" s="36">
        <v>1446.4666666666667</v>
      </c>
      <c r="H277" s="36">
        <v>1516.3666666666668</v>
      </c>
      <c r="I277" s="36">
        <v>1536.4333333333334</v>
      </c>
      <c r="J277" s="36">
        <v>1551.3166666666668</v>
      </c>
      <c r="K277" s="31">
        <v>1521.55</v>
      </c>
      <c r="L277" s="31">
        <v>1486.6</v>
      </c>
      <c r="M277" s="31">
        <v>3.8952399999999998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298.3</v>
      </c>
      <c r="D278" s="36">
        <v>300.34999999999997</v>
      </c>
      <c r="E278" s="36">
        <v>293.94999999999993</v>
      </c>
      <c r="F278" s="36">
        <v>289.59999999999997</v>
      </c>
      <c r="G278" s="36">
        <v>283.19999999999993</v>
      </c>
      <c r="H278" s="36">
        <v>304.69999999999993</v>
      </c>
      <c r="I278" s="36">
        <v>311.09999999999991</v>
      </c>
      <c r="J278" s="36">
        <v>315.44999999999993</v>
      </c>
      <c r="K278" s="31">
        <v>306.75</v>
      </c>
      <c r="L278" s="31">
        <v>296</v>
      </c>
      <c r="M278" s="31">
        <v>8.4206000000000003</v>
      </c>
      <c r="N278" s="1"/>
      <c r="O278" s="1"/>
    </row>
    <row r="279" spans="1:15" ht="12.75" customHeight="1">
      <c r="A279" s="33">
        <v>269</v>
      </c>
      <c r="B279" s="53" t="s">
        <v>837</v>
      </c>
      <c r="C279" s="31">
        <v>3809.9</v>
      </c>
      <c r="D279" s="36">
        <v>3781.9500000000003</v>
      </c>
      <c r="E279" s="36">
        <v>3732.9500000000007</v>
      </c>
      <c r="F279" s="36">
        <v>3656.0000000000005</v>
      </c>
      <c r="G279" s="36">
        <v>3607.0000000000009</v>
      </c>
      <c r="H279" s="36">
        <v>3858.9000000000005</v>
      </c>
      <c r="I279" s="36">
        <v>3907.8999999999996</v>
      </c>
      <c r="J279" s="36">
        <v>3984.8500000000004</v>
      </c>
      <c r="K279" s="31">
        <v>3830.95</v>
      </c>
      <c r="L279" s="31">
        <v>3705</v>
      </c>
      <c r="M279" s="31">
        <v>0.44934000000000002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1234.7</v>
      </c>
      <c r="D280" s="36">
        <v>1246.6499999999999</v>
      </c>
      <c r="E280" s="36">
        <v>1211.0499999999997</v>
      </c>
      <c r="F280" s="36">
        <v>1187.3999999999999</v>
      </c>
      <c r="G280" s="36">
        <v>1151.7999999999997</v>
      </c>
      <c r="H280" s="36">
        <v>1270.2999999999997</v>
      </c>
      <c r="I280" s="36">
        <v>1305.8999999999996</v>
      </c>
      <c r="J280" s="36">
        <v>1329.5499999999997</v>
      </c>
      <c r="K280" s="31">
        <v>1282.25</v>
      </c>
      <c r="L280" s="31">
        <v>1223</v>
      </c>
      <c r="M280" s="31">
        <v>1.1488100000000001</v>
      </c>
      <c r="N280" s="1"/>
      <c r="O280" s="1"/>
    </row>
    <row r="281" spans="1:15" ht="12.75" customHeight="1">
      <c r="A281" s="33">
        <v>271</v>
      </c>
      <c r="B281" s="53" t="s">
        <v>824</v>
      </c>
      <c r="C281" s="31">
        <v>1051.1500000000001</v>
      </c>
      <c r="D281" s="36">
        <v>1036.3</v>
      </c>
      <c r="E281" s="36">
        <v>1000.5999999999999</v>
      </c>
      <c r="F281" s="36">
        <v>950.05</v>
      </c>
      <c r="G281" s="36">
        <v>914.34999999999991</v>
      </c>
      <c r="H281" s="36">
        <v>1086.8499999999999</v>
      </c>
      <c r="I281" s="36">
        <v>1122.5500000000002</v>
      </c>
      <c r="J281" s="36">
        <v>1173.0999999999999</v>
      </c>
      <c r="K281" s="31">
        <v>1072</v>
      </c>
      <c r="L281" s="31">
        <v>985.75</v>
      </c>
      <c r="M281" s="31">
        <v>6.7556399999999996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409.45</v>
      </c>
      <c r="D282" s="36">
        <v>408.96666666666664</v>
      </c>
      <c r="E282" s="36">
        <v>405.5333333333333</v>
      </c>
      <c r="F282" s="36">
        <v>401.61666666666667</v>
      </c>
      <c r="G282" s="36">
        <v>398.18333333333334</v>
      </c>
      <c r="H282" s="36">
        <v>412.88333333333327</v>
      </c>
      <c r="I282" s="36">
        <v>416.31666666666655</v>
      </c>
      <c r="J282" s="36">
        <v>420.23333333333323</v>
      </c>
      <c r="K282" s="31">
        <v>412.4</v>
      </c>
      <c r="L282" s="31">
        <v>405.05</v>
      </c>
      <c r="M282" s="31">
        <v>10.56298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284.05</v>
      </c>
      <c r="D283" s="36">
        <v>285.91666666666669</v>
      </c>
      <c r="E283" s="36">
        <v>281.33333333333337</v>
      </c>
      <c r="F283" s="36">
        <v>278.61666666666667</v>
      </c>
      <c r="G283" s="36">
        <v>274.03333333333336</v>
      </c>
      <c r="H283" s="36">
        <v>288.63333333333338</v>
      </c>
      <c r="I283" s="36">
        <v>293.21666666666675</v>
      </c>
      <c r="J283" s="36">
        <v>295.93333333333339</v>
      </c>
      <c r="K283" s="31">
        <v>290.5</v>
      </c>
      <c r="L283" s="31">
        <v>283.2</v>
      </c>
      <c r="M283" s="31">
        <v>2.7340300000000002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177.85</v>
      </c>
      <c r="D284" s="36">
        <v>178.76666666666665</v>
      </c>
      <c r="E284" s="36">
        <v>176.08333333333331</v>
      </c>
      <c r="F284" s="36">
        <v>174.31666666666666</v>
      </c>
      <c r="G284" s="36">
        <v>171.63333333333333</v>
      </c>
      <c r="H284" s="36">
        <v>180.5333333333333</v>
      </c>
      <c r="I284" s="36">
        <v>183.21666666666664</v>
      </c>
      <c r="J284" s="36">
        <v>184.98333333333329</v>
      </c>
      <c r="K284" s="31">
        <v>181.45</v>
      </c>
      <c r="L284" s="31">
        <v>177</v>
      </c>
      <c r="M284" s="31">
        <v>10.954650000000001</v>
      </c>
      <c r="N284" s="1"/>
      <c r="O284" s="1"/>
    </row>
    <row r="285" spans="1:15" ht="12.75" customHeight="1">
      <c r="A285" s="33">
        <v>275</v>
      </c>
      <c r="B285" s="53" t="s">
        <v>893</v>
      </c>
      <c r="C285" s="31">
        <v>3112.75</v>
      </c>
      <c r="D285" s="36">
        <v>3102.5500000000006</v>
      </c>
      <c r="E285" s="36">
        <v>3062.5000000000014</v>
      </c>
      <c r="F285" s="36">
        <v>3012.2500000000009</v>
      </c>
      <c r="G285" s="36">
        <v>2972.2000000000016</v>
      </c>
      <c r="H285" s="36">
        <v>3152.8000000000011</v>
      </c>
      <c r="I285" s="36">
        <v>3192.8500000000004</v>
      </c>
      <c r="J285" s="36">
        <v>3243.1000000000008</v>
      </c>
      <c r="K285" s="31">
        <v>3142.6</v>
      </c>
      <c r="L285" s="31">
        <v>3052.3</v>
      </c>
      <c r="M285" s="31">
        <v>1.45733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702.2</v>
      </c>
      <c r="D286" s="36">
        <v>703.81666666666672</v>
      </c>
      <c r="E286" s="36">
        <v>692.28333333333342</v>
      </c>
      <c r="F286" s="36">
        <v>682.36666666666667</v>
      </c>
      <c r="G286" s="36">
        <v>670.83333333333337</v>
      </c>
      <c r="H286" s="36">
        <v>713.73333333333346</v>
      </c>
      <c r="I286" s="36">
        <v>725.26666666666677</v>
      </c>
      <c r="J286" s="36">
        <v>735.18333333333351</v>
      </c>
      <c r="K286" s="31">
        <v>715.35</v>
      </c>
      <c r="L286" s="31">
        <v>693.9</v>
      </c>
      <c r="M286" s="31">
        <v>2.3390499999999999</v>
      </c>
      <c r="N286" s="1"/>
      <c r="O286" s="1"/>
    </row>
    <row r="287" spans="1:15" ht="12.75" customHeight="1">
      <c r="A287" s="33">
        <v>277</v>
      </c>
      <c r="B287" s="53" t="s">
        <v>836</v>
      </c>
      <c r="C287" s="31">
        <v>651.25</v>
      </c>
      <c r="D287" s="36">
        <v>647.33333333333337</v>
      </c>
      <c r="E287" s="36">
        <v>636.91666666666674</v>
      </c>
      <c r="F287" s="36">
        <v>622.58333333333337</v>
      </c>
      <c r="G287" s="36">
        <v>612.16666666666674</v>
      </c>
      <c r="H287" s="36">
        <v>661.66666666666674</v>
      </c>
      <c r="I287" s="36">
        <v>672.08333333333348</v>
      </c>
      <c r="J287" s="36">
        <v>686.41666666666674</v>
      </c>
      <c r="K287" s="31">
        <v>657.75</v>
      </c>
      <c r="L287" s="31">
        <v>633</v>
      </c>
      <c r="M287" s="31">
        <v>3.9614199999999999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1748.05</v>
      </c>
      <c r="D288" s="36">
        <v>1752.6499999999999</v>
      </c>
      <c r="E288" s="36">
        <v>1740.3999999999996</v>
      </c>
      <c r="F288" s="36">
        <v>1732.7499999999998</v>
      </c>
      <c r="G288" s="36">
        <v>1720.4999999999995</v>
      </c>
      <c r="H288" s="36">
        <v>1760.2999999999997</v>
      </c>
      <c r="I288" s="36">
        <v>1772.5500000000002</v>
      </c>
      <c r="J288" s="36">
        <v>1780.1999999999998</v>
      </c>
      <c r="K288" s="31">
        <v>1764.9</v>
      </c>
      <c r="L288" s="31">
        <v>1745</v>
      </c>
      <c r="M288" s="31">
        <v>31.393599999999999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2096.9</v>
      </c>
      <c r="D289" s="36">
        <v>2102.7166666666667</v>
      </c>
      <c r="E289" s="36">
        <v>2084.4333333333334</v>
      </c>
      <c r="F289" s="36">
        <v>2071.9666666666667</v>
      </c>
      <c r="G289" s="36">
        <v>2053.6833333333334</v>
      </c>
      <c r="H289" s="36">
        <v>2115.1833333333334</v>
      </c>
      <c r="I289" s="36">
        <v>2133.4666666666672</v>
      </c>
      <c r="J289" s="36">
        <v>2145.9333333333334</v>
      </c>
      <c r="K289" s="31">
        <v>2121</v>
      </c>
      <c r="L289" s="31">
        <v>2090.25</v>
      </c>
      <c r="M289" s="31">
        <v>0.25491999999999998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161.80000000000001</v>
      </c>
      <c r="D290" s="36">
        <v>162.5</v>
      </c>
      <c r="E290" s="36">
        <v>159.65</v>
      </c>
      <c r="F290" s="36">
        <v>157.5</v>
      </c>
      <c r="G290" s="36">
        <v>154.65</v>
      </c>
      <c r="H290" s="36">
        <v>164.65</v>
      </c>
      <c r="I290" s="36">
        <v>167.50000000000003</v>
      </c>
      <c r="J290" s="36">
        <v>169.65</v>
      </c>
      <c r="K290" s="31">
        <v>165.35</v>
      </c>
      <c r="L290" s="31">
        <v>160.35</v>
      </c>
      <c r="M290" s="31">
        <v>76.008899999999997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5301.15</v>
      </c>
      <c r="D291" s="36">
        <v>5289.0333333333328</v>
      </c>
      <c r="E291" s="36">
        <v>5245.6666666666661</v>
      </c>
      <c r="F291" s="36">
        <v>5190.1833333333334</v>
      </c>
      <c r="G291" s="36">
        <v>5146.8166666666666</v>
      </c>
      <c r="H291" s="36">
        <v>5344.5166666666655</v>
      </c>
      <c r="I291" s="36">
        <v>5387.8833333333323</v>
      </c>
      <c r="J291" s="36">
        <v>5443.366666666665</v>
      </c>
      <c r="K291" s="31">
        <v>5332.4</v>
      </c>
      <c r="L291" s="31">
        <v>5233.55</v>
      </c>
      <c r="M291" s="31">
        <v>2.3332899999999999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637.6</v>
      </c>
      <c r="D292" s="36">
        <v>640.13333333333333</v>
      </c>
      <c r="E292" s="36">
        <v>632.26666666666665</v>
      </c>
      <c r="F292" s="36">
        <v>626.93333333333328</v>
      </c>
      <c r="G292" s="36">
        <v>619.06666666666661</v>
      </c>
      <c r="H292" s="36">
        <v>645.4666666666667</v>
      </c>
      <c r="I292" s="36">
        <v>653.33333333333326</v>
      </c>
      <c r="J292" s="36">
        <v>658.66666666666674</v>
      </c>
      <c r="K292" s="31">
        <v>648</v>
      </c>
      <c r="L292" s="31">
        <v>634.79999999999995</v>
      </c>
      <c r="M292" s="31">
        <v>13.140409999999999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5122.7</v>
      </c>
      <c r="D293" s="36">
        <v>5144.2166666666662</v>
      </c>
      <c r="E293" s="36">
        <v>5086.4833333333327</v>
      </c>
      <c r="F293" s="36">
        <v>5050.2666666666664</v>
      </c>
      <c r="G293" s="36">
        <v>4992.5333333333328</v>
      </c>
      <c r="H293" s="36">
        <v>5180.4333333333325</v>
      </c>
      <c r="I293" s="36">
        <v>5238.1666666666661</v>
      </c>
      <c r="J293" s="36">
        <v>5274.3833333333323</v>
      </c>
      <c r="K293" s="31">
        <v>5201.95</v>
      </c>
      <c r="L293" s="31">
        <v>5108</v>
      </c>
      <c r="M293" s="31">
        <v>4.6104799999999999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14691.35</v>
      </c>
      <c r="D294" s="36">
        <v>14668.883333333331</v>
      </c>
      <c r="E294" s="36">
        <v>14467.766666666663</v>
      </c>
      <c r="F294" s="36">
        <v>14244.183333333331</v>
      </c>
      <c r="G294" s="36">
        <v>14043.066666666662</v>
      </c>
      <c r="H294" s="36">
        <v>14892.466666666664</v>
      </c>
      <c r="I294" s="36">
        <v>15093.583333333332</v>
      </c>
      <c r="J294" s="36">
        <v>15317.166666666664</v>
      </c>
      <c r="K294" s="31">
        <v>14870</v>
      </c>
      <c r="L294" s="31">
        <v>14445.3</v>
      </c>
      <c r="M294" s="31">
        <v>3.1390000000000001E-2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3676.95</v>
      </c>
      <c r="D295" s="36">
        <v>3675.1166666666668</v>
      </c>
      <c r="E295" s="36">
        <v>3645.0833333333335</v>
      </c>
      <c r="F295" s="36">
        <v>3613.2166666666667</v>
      </c>
      <c r="G295" s="36">
        <v>3583.1833333333334</v>
      </c>
      <c r="H295" s="36">
        <v>3706.9833333333336</v>
      </c>
      <c r="I295" s="36">
        <v>3737.0166666666664</v>
      </c>
      <c r="J295" s="36">
        <v>3768.8833333333337</v>
      </c>
      <c r="K295" s="31">
        <v>3705.15</v>
      </c>
      <c r="L295" s="31">
        <v>3643.25</v>
      </c>
      <c r="M295" s="31">
        <v>23.444009999999999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494.6</v>
      </c>
      <c r="D296" s="36">
        <v>497.34999999999997</v>
      </c>
      <c r="E296" s="36">
        <v>489.79999999999995</v>
      </c>
      <c r="F296" s="36">
        <v>485</v>
      </c>
      <c r="G296" s="36">
        <v>477.45</v>
      </c>
      <c r="H296" s="36">
        <v>502.14999999999992</v>
      </c>
      <c r="I296" s="36">
        <v>509.7</v>
      </c>
      <c r="J296" s="36">
        <v>514.49999999999989</v>
      </c>
      <c r="K296" s="31">
        <v>504.9</v>
      </c>
      <c r="L296" s="31">
        <v>492.55</v>
      </c>
      <c r="M296" s="31">
        <v>3.21292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422</v>
      </c>
      <c r="D297" s="36">
        <v>418.7</v>
      </c>
      <c r="E297" s="36">
        <v>412.4</v>
      </c>
      <c r="F297" s="36">
        <v>402.8</v>
      </c>
      <c r="G297" s="36">
        <v>396.5</v>
      </c>
      <c r="H297" s="36">
        <v>428.29999999999995</v>
      </c>
      <c r="I297" s="36">
        <v>434.6</v>
      </c>
      <c r="J297" s="36">
        <v>444.19999999999993</v>
      </c>
      <c r="K297" s="31">
        <v>425</v>
      </c>
      <c r="L297" s="31">
        <v>409.1</v>
      </c>
      <c r="M297" s="31">
        <v>17.446709999999999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250.25</v>
      </c>
      <c r="D298" s="36">
        <v>252.11666666666667</v>
      </c>
      <c r="E298" s="36">
        <v>247.18333333333334</v>
      </c>
      <c r="F298" s="36">
        <v>244.11666666666667</v>
      </c>
      <c r="G298" s="36">
        <v>239.18333333333334</v>
      </c>
      <c r="H298" s="36">
        <v>255.18333333333334</v>
      </c>
      <c r="I298" s="36">
        <v>260.11666666666667</v>
      </c>
      <c r="J298" s="36">
        <v>263.18333333333334</v>
      </c>
      <c r="K298" s="31">
        <v>257.05</v>
      </c>
      <c r="L298" s="31">
        <v>249.05</v>
      </c>
      <c r="M298" s="31">
        <v>5.31717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139.44999999999999</v>
      </c>
      <c r="D299" s="36">
        <v>139.06666666666666</v>
      </c>
      <c r="E299" s="36">
        <v>137.63333333333333</v>
      </c>
      <c r="F299" s="36">
        <v>135.81666666666666</v>
      </c>
      <c r="G299" s="36">
        <v>134.38333333333333</v>
      </c>
      <c r="H299" s="36">
        <v>140.88333333333333</v>
      </c>
      <c r="I299" s="36">
        <v>142.31666666666666</v>
      </c>
      <c r="J299" s="36">
        <v>144.13333333333333</v>
      </c>
      <c r="K299" s="31">
        <v>140.5</v>
      </c>
      <c r="L299" s="31">
        <v>137.25</v>
      </c>
      <c r="M299" s="31">
        <v>15.5829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1024.8</v>
      </c>
      <c r="D300" s="36">
        <v>1021.9333333333334</v>
      </c>
      <c r="E300" s="36">
        <v>1009.8666666666668</v>
      </c>
      <c r="F300" s="36">
        <v>994.93333333333339</v>
      </c>
      <c r="G300" s="36">
        <v>982.86666666666679</v>
      </c>
      <c r="H300" s="36">
        <v>1036.8666666666668</v>
      </c>
      <c r="I300" s="36">
        <v>1048.9333333333334</v>
      </c>
      <c r="J300" s="36">
        <v>1063.8666666666668</v>
      </c>
      <c r="K300" s="31">
        <v>1034</v>
      </c>
      <c r="L300" s="31">
        <v>1007</v>
      </c>
      <c r="M300" s="31">
        <v>18.224889999999998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5578.85</v>
      </c>
      <c r="D301" s="36">
        <v>5587.8666666666659</v>
      </c>
      <c r="E301" s="36">
        <v>5528.0833333333321</v>
      </c>
      <c r="F301" s="36">
        <v>5477.3166666666666</v>
      </c>
      <c r="G301" s="36">
        <v>5417.5333333333328</v>
      </c>
      <c r="H301" s="36">
        <v>5638.6333333333314</v>
      </c>
      <c r="I301" s="36">
        <v>5698.4166666666661</v>
      </c>
      <c r="J301" s="36">
        <v>5749.1833333333307</v>
      </c>
      <c r="K301" s="31">
        <v>5647.65</v>
      </c>
      <c r="L301" s="31">
        <v>5537.1</v>
      </c>
      <c r="M301" s="31">
        <v>0.23141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1669.75</v>
      </c>
      <c r="D302" s="36">
        <v>1667.8999999999999</v>
      </c>
      <c r="E302" s="36">
        <v>1657.6499999999996</v>
      </c>
      <c r="F302" s="36">
        <v>1645.5499999999997</v>
      </c>
      <c r="G302" s="36">
        <v>1635.2999999999995</v>
      </c>
      <c r="H302" s="36">
        <v>1679.9999999999998</v>
      </c>
      <c r="I302" s="36">
        <v>1690.2500000000002</v>
      </c>
      <c r="J302" s="36">
        <v>1702.35</v>
      </c>
      <c r="K302" s="31">
        <v>1678.15</v>
      </c>
      <c r="L302" s="31">
        <v>1655.8</v>
      </c>
      <c r="M302" s="31">
        <v>8.1135199999999994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1208.8</v>
      </c>
      <c r="D303" s="36">
        <v>1208.75</v>
      </c>
      <c r="E303" s="36">
        <v>1200.05</v>
      </c>
      <c r="F303" s="36">
        <v>1191.3</v>
      </c>
      <c r="G303" s="36">
        <v>1182.5999999999999</v>
      </c>
      <c r="H303" s="36">
        <v>1217.5</v>
      </c>
      <c r="I303" s="36">
        <v>1226.1999999999998</v>
      </c>
      <c r="J303" s="36">
        <v>1234.95</v>
      </c>
      <c r="K303" s="31">
        <v>1217.45</v>
      </c>
      <c r="L303" s="31">
        <v>1200</v>
      </c>
      <c r="M303" s="31">
        <v>0.41493999999999998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75.650000000000006</v>
      </c>
      <c r="D304" s="36">
        <v>76.316666666666663</v>
      </c>
      <c r="E304" s="36">
        <v>74.833333333333329</v>
      </c>
      <c r="F304" s="36">
        <v>74.016666666666666</v>
      </c>
      <c r="G304" s="36">
        <v>72.533333333333331</v>
      </c>
      <c r="H304" s="36">
        <v>77.133333333333326</v>
      </c>
      <c r="I304" s="36">
        <v>78.616666666666674</v>
      </c>
      <c r="J304" s="36">
        <v>79.433333333333323</v>
      </c>
      <c r="K304" s="31">
        <v>77.8</v>
      </c>
      <c r="L304" s="31">
        <v>75.5</v>
      </c>
      <c r="M304" s="31">
        <v>15.1441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143956.65</v>
      </c>
      <c r="D305" s="36">
        <v>144406.91666666666</v>
      </c>
      <c r="E305" s="36">
        <v>143077.93333333332</v>
      </c>
      <c r="F305" s="36">
        <v>142199.21666666667</v>
      </c>
      <c r="G305" s="36">
        <v>140870.23333333334</v>
      </c>
      <c r="H305" s="36">
        <v>145285.6333333333</v>
      </c>
      <c r="I305" s="36">
        <v>146614.61666666664</v>
      </c>
      <c r="J305" s="36">
        <v>147493.33333333328</v>
      </c>
      <c r="K305" s="31">
        <v>145735.9</v>
      </c>
      <c r="L305" s="31">
        <v>143528.20000000001</v>
      </c>
      <c r="M305" s="31">
        <v>7.3359999999999995E-2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1824.6</v>
      </c>
      <c r="D306" s="36">
        <v>1831.2</v>
      </c>
      <c r="E306" s="36">
        <v>1813.4</v>
      </c>
      <c r="F306" s="36">
        <v>1802.2</v>
      </c>
      <c r="G306" s="36">
        <v>1784.4</v>
      </c>
      <c r="H306" s="36">
        <v>1842.4</v>
      </c>
      <c r="I306" s="36">
        <v>1860.1999999999998</v>
      </c>
      <c r="J306" s="36">
        <v>1871.4</v>
      </c>
      <c r="K306" s="31">
        <v>1849</v>
      </c>
      <c r="L306" s="31">
        <v>1820</v>
      </c>
      <c r="M306" s="31">
        <v>1.0866800000000001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1172.7</v>
      </c>
      <c r="D307" s="36">
        <v>1185.1499999999999</v>
      </c>
      <c r="E307" s="36">
        <v>1136.3499999999997</v>
      </c>
      <c r="F307" s="36">
        <v>1099.9999999999998</v>
      </c>
      <c r="G307" s="36">
        <v>1051.1999999999996</v>
      </c>
      <c r="H307" s="36">
        <v>1221.4999999999998</v>
      </c>
      <c r="I307" s="36">
        <v>1270.3</v>
      </c>
      <c r="J307" s="36">
        <v>1306.6499999999999</v>
      </c>
      <c r="K307" s="31">
        <v>1233.95</v>
      </c>
      <c r="L307" s="31">
        <v>1148.8</v>
      </c>
      <c r="M307" s="31">
        <v>12.23851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1315.95</v>
      </c>
      <c r="D308" s="36">
        <v>1322.6000000000001</v>
      </c>
      <c r="E308" s="36">
        <v>1303.3500000000004</v>
      </c>
      <c r="F308" s="36">
        <v>1290.7500000000002</v>
      </c>
      <c r="G308" s="36">
        <v>1271.5000000000005</v>
      </c>
      <c r="H308" s="36">
        <v>1335.2000000000003</v>
      </c>
      <c r="I308" s="36">
        <v>1354.4499999999998</v>
      </c>
      <c r="J308" s="36">
        <v>1367.0500000000002</v>
      </c>
      <c r="K308" s="31">
        <v>1341.85</v>
      </c>
      <c r="L308" s="31">
        <v>1310</v>
      </c>
      <c r="M308" s="31">
        <v>20.493040000000001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286.95</v>
      </c>
      <c r="D309" s="36">
        <v>286.46666666666664</v>
      </c>
      <c r="E309" s="36">
        <v>284.48333333333329</v>
      </c>
      <c r="F309" s="36">
        <v>282.01666666666665</v>
      </c>
      <c r="G309" s="36">
        <v>280.0333333333333</v>
      </c>
      <c r="H309" s="36">
        <v>288.93333333333328</v>
      </c>
      <c r="I309" s="36">
        <v>290.91666666666663</v>
      </c>
      <c r="J309" s="36">
        <v>293.38333333333327</v>
      </c>
      <c r="K309" s="31">
        <v>288.45</v>
      </c>
      <c r="L309" s="31">
        <v>284</v>
      </c>
      <c r="M309" s="31">
        <v>20.854189999999999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1897.55</v>
      </c>
      <c r="D310" s="36">
        <v>1904.6666666666667</v>
      </c>
      <c r="E310" s="36">
        <v>1877.1833333333334</v>
      </c>
      <c r="F310" s="36">
        <v>1856.8166666666666</v>
      </c>
      <c r="G310" s="36">
        <v>1829.3333333333333</v>
      </c>
      <c r="H310" s="36">
        <v>1925.0333333333335</v>
      </c>
      <c r="I310" s="36">
        <v>1952.5166666666667</v>
      </c>
      <c r="J310" s="36">
        <v>1972.8833333333337</v>
      </c>
      <c r="K310" s="31">
        <v>1932.15</v>
      </c>
      <c r="L310" s="31">
        <v>1884.3</v>
      </c>
      <c r="M310" s="31">
        <v>183.23831000000001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404.05</v>
      </c>
      <c r="D311" s="36">
        <v>406.2166666666667</v>
      </c>
      <c r="E311" s="36">
        <v>400.18333333333339</v>
      </c>
      <c r="F311" s="36">
        <v>396.31666666666672</v>
      </c>
      <c r="G311" s="36">
        <v>390.28333333333342</v>
      </c>
      <c r="H311" s="36">
        <v>410.08333333333337</v>
      </c>
      <c r="I311" s="36">
        <v>416.11666666666667</v>
      </c>
      <c r="J311" s="36">
        <v>419.98333333333335</v>
      </c>
      <c r="K311" s="31">
        <v>412.25</v>
      </c>
      <c r="L311" s="31">
        <v>402.35</v>
      </c>
      <c r="M311" s="31">
        <v>0.68301999999999996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579.1</v>
      </c>
      <c r="D312" s="36">
        <v>586.43333333333339</v>
      </c>
      <c r="E312" s="36">
        <v>569.26666666666677</v>
      </c>
      <c r="F312" s="36">
        <v>559.43333333333339</v>
      </c>
      <c r="G312" s="36">
        <v>542.26666666666677</v>
      </c>
      <c r="H312" s="36">
        <v>596.26666666666677</v>
      </c>
      <c r="I312" s="36">
        <v>613.43333333333328</v>
      </c>
      <c r="J312" s="36">
        <v>623.26666666666677</v>
      </c>
      <c r="K312" s="31">
        <v>603.6</v>
      </c>
      <c r="L312" s="31">
        <v>576.6</v>
      </c>
      <c r="M312" s="31">
        <v>5.7778299999999998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172.4</v>
      </c>
      <c r="D313" s="36">
        <v>173.29999999999998</v>
      </c>
      <c r="E313" s="36">
        <v>170.34999999999997</v>
      </c>
      <c r="F313" s="36">
        <v>168.29999999999998</v>
      </c>
      <c r="G313" s="36">
        <v>165.34999999999997</v>
      </c>
      <c r="H313" s="36">
        <v>175.34999999999997</v>
      </c>
      <c r="I313" s="36">
        <v>178.29999999999995</v>
      </c>
      <c r="J313" s="36">
        <v>180.34999999999997</v>
      </c>
      <c r="K313" s="31">
        <v>176.25</v>
      </c>
      <c r="L313" s="31">
        <v>171.25</v>
      </c>
      <c r="M313" s="31">
        <v>67.63355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233.2</v>
      </c>
      <c r="D314" s="36">
        <v>233.81666666666663</v>
      </c>
      <c r="E314" s="36">
        <v>230.53333333333327</v>
      </c>
      <c r="F314" s="36">
        <v>227.86666666666665</v>
      </c>
      <c r="G314" s="36">
        <v>224.58333333333329</v>
      </c>
      <c r="H314" s="36">
        <v>236.48333333333326</v>
      </c>
      <c r="I314" s="36">
        <v>239.76666666666662</v>
      </c>
      <c r="J314" s="36">
        <v>242.43333333333325</v>
      </c>
      <c r="K314" s="31">
        <v>237.1</v>
      </c>
      <c r="L314" s="31">
        <v>231.15</v>
      </c>
      <c r="M314" s="31">
        <v>28.73368</v>
      </c>
      <c r="N314" s="1"/>
      <c r="O314" s="1"/>
    </row>
    <row r="315" spans="1:15" ht="12.75" customHeight="1">
      <c r="A315" s="33">
        <v>305</v>
      </c>
      <c r="B315" s="53" t="s">
        <v>842</v>
      </c>
      <c r="C315" s="31">
        <v>2154.1999999999998</v>
      </c>
      <c r="D315" s="36">
        <v>2160.4</v>
      </c>
      <c r="E315" s="36">
        <v>2137.8500000000004</v>
      </c>
      <c r="F315" s="36">
        <v>2121.5000000000005</v>
      </c>
      <c r="G315" s="36">
        <v>2098.9500000000007</v>
      </c>
      <c r="H315" s="36">
        <v>2176.75</v>
      </c>
      <c r="I315" s="36">
        <v>2199.3000000000002</v>
      </c>
      <c r="J315" s="36">
        <v>2215.6499999999996</v>
      </c>
      <c r="K315" s="31">
        <v>2182.9499999999998</v>
      </c>
      <c r="L315" s="31">
        <v>2144.0500000000002</v>
      </c>
      <c r="M315" s="31">
        <v>1.88896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514.6</v>
      </c>
      <c r="D316" s="36">
        <v>511.89999999999992</v>
      </c>
      <c r="E316" s="36">
        <v>506.04999999999984</v>
      </c>
      <c r="F316" s="36">
        <v>497.49999999999994</v>
      </c>
      <c r="G316" s="36">
        <v>491.64999999999986</v>
      </c>
      <c r="H316" s="36">
        <v>520.44999999999982</v>
      </c>
      <c r="I316" s="36">
        <v>526.29999999999984</v>
      </c>
      <c r="J316" s="36">
        <v>534.8499999999998</v>
      </c>
      <c r="K316" s="31">
        <v>517.75</v>
      </c>
      <c r="L316" s="31">
        <v>503.35</v>
      </c>
      <c r="M316" s="31">
        <v>18.283090000000001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11510.05</v>
      </c>
      <c r="D317" s="36">
        <v>11521.566666666666</v>
      </c>
      <c r="E317" s="36">
        <v>11409.633333333331</v>
      </c>
      <c r="F317" s="36">
        <v>11309.216666666665</v>
      </c>
      <c r="G317" s="36">
        <v>11197.283333333331</v>
      </c>
      <c r="H317" s="36">
        <v>11621.983333333332</v>
      </c>
      <c r="I317" s="36">
        <v>11733.916666666666</v>
      </c>
      <c r="J317" s="36">
        <v>11834.333333333332</v>
      </c>
      <c r="K317" s="31">
        <v>11633.5</v>
      </c>
      <c r="L317" s="31">
        <v>11421.15</v>
      </c>
      <c r="M317" s="31">
        <v>2.5532499999999998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2841.55</v>
      </c>
      <c r="D318" s="36">
        <v>2855.0499999999997</v>
      </c>
      <c r="E318" s="36">
        <v>2800.0999999999995</v>
      </c>
      <c r="F318" s="36">
        <v>2758.6499999999996</v>
      </c>
      <c r="G318" s="36">
        <v>2703.6999999999994</v>
      </c>
      <c r="H318" s="36">
        <v>2896.4999999999995</v>
      </c>
      <c r="I318" s="36">
        <v>2951.4499999999994</v>
      </c>
      <c r="J318" s="36">
        <v>2992.8999999999996</v>
      </c>
      <c r="K318" s="31">
        <v>2910</v>
      </c>
      <c r="L318" s="31">
        <v>2813.6</v>
      </c>
      <c r="M318" s="31">
        <v>0.29598999999999998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978.4</v>
      </c>
      <c r="D319" s="36">
        <v>981.88333333333333</v>
      </c>
      <c r="E319" s="36">
        <v>971.76666666666665</v>
      </c>
      <c r="F319" s="36">
        <v>965.13333333333333</v>
      </c>
      <c r="G319" s="36">
        <v>955.01666666666665</v>
      </c>
      <c r="H319" s="36">
        <v>988.51666666666665</v>
      </c>
      <c r="I319" s="36">
        <v>998.63333333333321</v>
      </c>
      <c r="J319" s="36">
        <v>1005.2666666666667</v>
      </c>
      <c r="K319" s="31">
        <v>992</v>
      </c>
      <c r="L319" s="31">
        <v>975.25</v>
      </c>
      <c r="M319" s="31">
        <v>9.7266499999999994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750.15</v>
      </c>
      <c r="D320" s="36">
        <v>753.5</v>
      </c>
      <c r="E320" s="36">
        <v>738.75</v>
      </c>
      <c r="F320" s="36">
        <v>727.35</v>
      </c>
      <c r="G320" s="36">
        <v>712.6</v>
      </c>
      <c r="H320" s="36">
        <v>764.9</v>
      </c>
      <c r="I320" s="36">
        <v>779.65</v>
      </c>
      <c r="J320" s="36">
        <v>791.05</v>
      </c>
      <c r="K320" s="31">
        <v>768.25</v>
      </c>
      <c r="L320" s="31">
        <v>742.1</v>
      </c>
      <c r="M320" s="31">
        <v>22.07414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2085.65</v>
      </c>
      <c r="D321" s="36">
        <v>2085.0666666666666</v>
      </c>
      <c r="E321" s="36">
        <v>2062.6333333333332</v>
      </c>
      <c r="F321" s="36">
        <v>2039.6166666666668</v>
      </c>
      <c r="G321" s="36">
        <v>2017.1833333333334</v>
      </c>
      <c r="H321" s="36">
        <v>2108.083333333333</v>
      </c>
      <c r="I321" s="36">
        <v>2130.5166666666664</v>
      </c>
      <c r="J321" s="36">
        <v>2153.5333333333328</v>
      </c>
      <c r="K321" s="31">
        <v>2107.5</v>
      </c>
      <c r="L321" s="31">
        <v>2062.0500000000002</v>
      </c>
      <c r="M321" s="31">
        <v>3.2437900000000002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696.25</v>
      </c>
      <c r="D322" s="36">
        <v>698.6</v>
      </c>
      <c r="E322" s="36">
        <v>687.2</v>
      </c>
      <c r="F322" s="36">
        <v>678.15</v>
      </c>
      <c r="G322" s="36">
        <v>666.75</v>
      </c>
      <c r="H322" s="36">
        <v>707.65000000000009</v>
      </c>
      <c r="I322" s="36">
        <v>719.05</v>
      </c>
      <c r="J322" s="36">
        <v>728.10000000000014</v>
      </c>
      <c r="K322" s="31">
        <v>710</v>
      </c>
      <c r="L322" s="31">
        <v>689.55</v>
      </c>
      <c r="M322" s="31">
        <v>1.33569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1134.3</v>
      </c>
      <c r="D323" s="36">
        <v>1134.5999999999999</v>
      </c>
      <c r="E323" s="36">
        <v>1127.5999999999999</v>
      </c>
      <c r="F323" s="36">
        <v>1120.9000000000001</v>
      </c>
      <c r="G323" s="36">
        <v>1113.9000000000001</v>
      </c>
      <c r="H323" s="36">
        <v>1141.2999999999997</v>
      </c>
      <c r="I323" s="36">
        <v>1148.2999999999997</v>
      </c>
      <c r="J323" s="36">
        <v>1154.9999999999995</v>
      </c>
      <c r="K323" s="31">
        <v>1141.5999999999999</v>
      </c>
      <c r="L323" s="31">
        <v>1127.9000000000001</v>
      </c>
      <c r="M323" s="31">
        <v>0.55181999999999998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1632.75</v>
      </c>
      <c r="D324" s="36">
        <v>1638.7833333333335</v>
      </c>
      <c r="E324" s="36">
        <v>1617.666666666667</v>
      </c>
      <c r="F324" s="36">
        <v>1602.5833333333335</v>
      </c>
      <c r="G324" s="36">
        <v>1581.4666666666669</v>
      </c>
      <c r="H324" s="36">
        <v>1653.866666666667</v>
      </c>
      <c r="I324" s="36">
        <v>1674.9833333333333</v>
      </c>
      <c r="J324" s="36">
        <v>1690.0666666666671</v>
      </c>
      <c r="K324" s="31">
        <v>1659.9</v>
      </c>
      <c r="L324" s="31">
        <v>1623.7</v>
      </c>
      <c r="M324" s="31">
        <v>0.87083999999999995</v>
      </c>
      <c r="N324" s="1"/>
      <c r="O324" s="1"/>
    </row>
    <row r="325" spans="1:15" ht="12.75" customHeight="1">
      <c r="A325" s="33">
        <v>315</v>
      </c>
      <c r="B325" s="53" t="s">
        <v>841</v>
      </c>
      <c r="C325" s="31">
        <v>415.65</v>
      </c>
      <c r="D325" s="36">
        <v>415.91666666666669</v>
      </c>
      <c r="E325" s="36">
        <v>408.43333333333339</v>
      </c>
      <c r="F325" s="36">
        <v>401.2166666666667</v>
      </c>
      <c r="G325" s="36">
        <v>393.73333333333341</v>
      </c>
      <c r="H325" s="36">
        <v>423.13333333333338</v>
      </c>
      <c r="I325" s="36">
        <v>430.61666666666662</v>
      </c>
      <c r="J325" s="36">
        <v>437.83333333333337</v>
      </c>
      <c r="K325" s="31">
        <v>423.4</v>
      </c>
      <c r="L325" s="31">
        <v>408.7</v>
      </c>
      <c r="M325" s="31">
        <v>2.30342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67.7</v>
      </c>
      <c r="D326" s="36">
        <v>68.333333333333329</v>
      </c>
      <c r="E326" s="36">
        <v>66.566666666666663</v>
      </c>
      <c r="F326" s="36">
        <v>65.433333333333337</v>
      </c>
      <c r="G326" s="36">
        <v>63.666666666666671</v>
      </c>
      <c r="H326" s="36">
        <v>69.466666666666654</v>
      </c>
      <c r="I326" s="36">
        <v>71.233333333333334</v>
      </c>
      <c r="J326" s="36">
        <v>72.366666666666646</v>
      </c>
      <c r="K326" s="31">
        <v>70.099999999999994</v>
      </c>
      <c r="L326" s="31">
        <v>67.2</v>
      </c>
      <c r="M326" s="31">
        <v>82.349720000000005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1580</v>
      </c>
      <c r="D327" s="36">
        <v>1595.3166666666666</v>
      </c>
      <c r="E327" s="36">
        <v>1544.6833333333332</v>
      </c>
      <c r="F327" s="36">
        <v>1509.3666666666666</v>
      </c>
      <c r="G327" s="36">
        <v>1458.7333333333331</v>
      </c>
      <c r="H327" s="36">
        <v>1630.6333333333332</v>
      </c>
      <c r="I327" s="36">
        <v>1681.2666666666664</v>
      </c>
      <c r="J327" s="36">
        <v>1716.5833333333333</v>
      </c>
      <c r="K327" s="31">
        <v>1645.95</v>
      </c>
      <c r="L327" s="31">
        <v>1560</v>
      </c>
      <c r="M327" s="31">
        <v>2.4768500000000002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2492.85</v>
      </c>
      <c r="D328" s="36">
        <v>2511.7833333333333</v>
      </c>
      <c r="E328" s="36">
        <v>2466.9666666666667</v>
      </c>
      <c r="F328" s="36">
        <v>2441.0833333333335</v>
      </c>
      <c r="G328" s="36">
        <v>2396.2666666666669</v>
      </c>
      <c r="H328" s="36">
        <v>2537.6666666666665</v>
      </c>
      <c r="I328" s="36">
        <v>2582.4833333333331</v>
      </c>
      <c r="J328" s="36">
        <v>2608.3666666666663</v>
      </c>
      <c r="K328" s="31">
        <v>2556.6</v>
      </c>
      <c r="L328" s="31">
        <v>2485.9</v>
      </c>
      <c r="M328" s="31">
        <v>2.8379799999999999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3616.95</v>
      </c>
      <c r="D329" s="36">
        <v>3578.9833333333336</v>
      </c>
      <c r="E329" s="36">
        <v>3532.9666666666672</v>
      </c>
      <c r="F329" s="36">
        <v>3448.9833333333336</v>
      </c>
      <c r="G329" s="36">
        <v>3402.9666666666672</v>
      </c>
      <c r="H329" s="36">
        <v>3662.9666666666672</v>
      </c>
      <c r="I329" s="36">
        <v>3708.9833333333336</v>
      </c>
      <c r="J329" s="36">
        <v>3792.9666666666672</v>
      </c>
      <c r="K329" s="31">
        <v>3625</v>
      </c>
      <c r="L329" s="31">
        <v>3495</v>
      </c>
      <c r="M329" s="31">
        <v>5.4298799999999998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1377.15</v>
      </c>
      <c r="D330" s="36">
        <v>1383.8833333333332</v>
      </c>
      <c r="E330" s="36">
        <v>1365.7666666666664</v>
      </c>
      <c r="F330" s="36">
        <v>1354.3833333333332</v>
      </c>
      <c r="G330" s="36">
        <v>1336.2666666666664</v>
      </c>
      <c r="H330" s="36">
        <v>1395.2666666666664</v>
      </c>
      <c r="I330" s="36">
        <v>1413.3833333333332</v>
      </c>
      <c r="J330" s="36">
        <v>1424.7666666666664</v>
      </c>
      <c r="K330" s="31">
        <v>1402</v>
      </c>
      <c r="L330" s="31">
        <v>1372.5</v>
      </c>
      <c r="M330" s="31">
        <v>5.6734400000000003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1015.4</v>
      </c>
      <c r="D331" s="36">
        <v>1020.7166666666666</v>
      </c>
      <c r="E331" s="36">
        <v>1002.2333333333331</v>
      </c>
      <c r="F331" s="36">
        <v>989.06666666666649</v>
      </c>
      <c r="G331" s="36">
        <v>970.58333333333303</v>
      </c>
      <c r="H331" s="36">
        <v>1033.8833333333332</v>
      </c>
      <c r="I331" s="36">
        <v>1052.3666666666666</v>
      </c>
      <c r="J331" s="36">
        <v>1065.5333333333333</v>
      </c>
      <c r="K331" s="31">
        <v>1039.2</v>
      </c>
      <c r="L331" s="31">
        <v>1007.55</v>
      </c>
      <c r="M331" s="31">
        <v>6.8559099999999997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127.3</v>
      </c>
      <c r="D332" s="36">
        <v>128.1</v>
      </c>
      <c r="E332" s="36">
        <v>126.19999999999999</v>
      </c>
      <c r="F332" s="36">
        <v>125.1</v>
      </c>
      <c r="G332" s="36">
        <v>123.19999999999999</v>
      </c>
      <c r="H332" s="36">
        <v>129.19999999999999</v>
      </c>
      <c r="I332" s="36">
        <v>131.10000000000002</v>
      </c>
      <c r="J332" s="36">
        <v>132.19999999999999</v>
      </c>
      <c r="K332" s="31">
        <v>130</v>
      </c>
      <c r="L332" s="31">
        <v>127</v>
      </c>
      <c r="M332" s="31">
        <v>52.816879999999998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258.35000000000002</v>
      </c>
      <c r="D333" s="36">
        <v>257.48333333333335</v>
      </c>
      <c r="E333" s="36">
        <v>253.4666666666667</v>
      </c>
      <c r="F333" s="36">
        <v>248.58333333333334</v>
      </c>
      <c r="G333" s="36">
        <v>244.56666666666669</v>
      </c>
      <c r="H333" s="36">
        <v>262.36666666666667</v>
      </c>
      <c r="I333" s="36">
        <v>266.38333333333333</v>
      </c>
      <c r="J333" s="36">
        <v>271.26666666666671</v>
      </c>
      <c r="K333" s="31">
        <v>261.5</v>
      </c>
      <c r="L333" s="31">
        <v>252.6</v>
      </c>
      <c r="M333" s="31">
        <v>38.668930000000003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90.05</v>
      </c>
      <c r="D334" s="36">
        <v>90.45</v>
      </c>
      <c r="E334" s="36">
        <v>89.350000000000009</v>
      </c>
      <c r="F334" s="36">
        <v>88.65</v>
      </c>
      <c r="G334" s="36">
        <v>87.550000000000011</v>
      </c>
      <c r="H334" s="36">
        <v>91.15</v>
      </c>
      <c r="I334" s="36">
        <v>92.25</v>
      </c>
      <c r="J334" s="36">
        <v>92.95</v>
      </c>
      <c r="K334" s="31">
        <v>91.55</v>
      </c>
      <c r="L334" s="31">
        <v>89.75</v>
      </c>
      <c r="M334" s="31">
        <v>595.75340000000006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218.75</v>
      </c>
      <c r="D335" s="36">
        <v>220.4666666666667</v>
      </c>
      <c r="E335" s="36">
        <v>215.5833333333334</v>
      </c>
      <c r="F335" s="36">
        <v>212.41666666666671</v>
      </c>
      <c r="G335" s="36">
        <v>207.53333333333342</v>
      </c>
      <c r="H335" s="36">
        <v>223.63333333333338</v>
      </c>
      <c r="I335" s="36">
        <v>228.51666666666671</v>
      </c>
      <c r="J335" s="36">
        <v>231.68333333333337</v>
      </c>
      <c r="K335" s="31">
        <v>225.35</v>
      </c>
      <c r="L335" s="31">
        <v>217.3</v>
      </c>
      <c r="M335" s="31">
        <v>224.07456999999999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238.8</v>
      </c>
      <c r="D336" s="36">
        <v>239.95000000000002</v>
      </c>
      <c r="E336" s="36">
        <v>236.10000000000002</v>
      </c>
      <c r="F336" s="36">
        <v>233.4</v>
      </c>
      <c r="G336" s="36">
        <v>229.55</v>
      </c>
      <c r="H336" s="36">
        <v>242.65000000000003</v>
      </c>
      <c r="I336" s="36">
        <v>246.5</v>
      </c>
      <c r="J336" s="36">
        <v>249.20000000000005</v>
      </c>
      <c r="K336" s="31">
        <v>243.8</v>
      </c>
      <c r="L336" s="31">
        <v>237.25</v>
      </c>
      <c r="M336" s="31">
        <v>150.14187000000001</v>
      </c>
      <c r="N336" s="1"/>
      <c r="O336" s="1"/>
    </row>
    <row r="337" spans="1:15" ht="12.75" customHeight="1">
      <c r="A337" s="33">
        <v>327</v>
      </c>
      <c r="B337" s="53" t="s">
        <v>839</v>
      </c>
      <c r="C337" s="31">
        <v>61.05</v>
      </c>
      <c r="D337" s="36">
        <v>61.083333333333336</v>
      </c>
      <c r="E337" s="36">
        <v>60.266666666666673</v>
      </c>
      <c r="F337" s="36">
        <v>59.483333333333334</v>
      </c>
      <c r="G337" s="36">
        <v>58.666666666666671</v>
      </c>
      <c r="H337" s="36">
        <v>61.866666666666674</v>
      </c>
      <c r="I337" s="36">
        <v>62.683333333333337</v>
      </c>
      <c r="J337" s="36">
        <v>63.466666666666676</v>
      </c>
      <c r="K337" s="31">
        <v>61.9</v>
      </c>
      <c r="L337" s="31">
        <v>60.3</v>
      </c>
      <c r="M337" s="31">
        <v>151.00013000000001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352.2</v>
      </c>
      <c r="D338" s="36">
        <v>351.93333333333334</v>
      </c>
      <c r="E338" s="36">
        <v>349.9666666666667</v>
      </c>
      <c r="F338" s="36">
        <v>347.73333333333335</v>
      </c>
      <c r="G338" s="36">
        <v>345.76666666666671</v>
      </c>
      <c r="H338" s="36">
        <v>354.16666666666669</v>
      </c>
      <c r="I338" s="36">
        <v>356.13333333333327</v>
      </c>
      <c r="J338" s="36">
        <v>358.36666666666667</v>
      </c>
      <c r="K338" s="31">
        <v>353.9</v>
      </c>
      <c r="L338" s="31">
        <v>349.7</v>
      </c>
      <c r="M338" s="31">
        <v>91.729259999999996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1179.75</v>
      </c>
      <c r="D339" s="36">
        <v>1190.8666666666666</v>
      </c>
      <c r="E339" s="36">
        <v>1164.8833333333332</v>
      </c>
      <c r="F339" s="36">
        <v>1150.0166666666667</v>
      </c>
      <c r="G339" s="36">
        <v>1124.0333333333333</v>
      </c>
      <c r="H339" s="36">
        <v>1205.7333333333331</v>
      </c>
      <c r="I339" s="36">
        <v>1231.7166666666662</v>
      </c>
      <c r="J339" s="36">
        <v>1246.583333333333</v>
      </c>
      <c r="K339" s="31">
        <v>1216.8499999999999</v>
      </c>
      <c r="L339" s="31">
        <v>1176</v>
      </c>
      <c r="M339" s="31">
        <v>5.2641099999999996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163.19999999999999</v>
      </c>
      <c r="D340" s="36">
        <v>163.88333333333335</v>
      </c>
      <c r="E340" s="36">
        <v>161.8666666666667</v>
      </c>
      <c r="F340" s="36">
        <v>160.53333333333336</v>
      </c>
      <c r="G340" s="36">
        <v>158.51666666666671</v>
      </c>
      <c r="H340" s="36">
        <v>165.2166666666667</v>
      </c>
      <c r="I340" s="36">
        <v>167.23333333333335</v>
      </c>
      <c r="J340" s="36">
        <v>168.56666666666669</v>
      </c>
      <c r="K340" s="31">
        <v>165.9</v>
      </c>
      <c r="L340" s="31">
        <v>162.55000000000001</v>
      </c>
      <c r="M340" s="31">
        <v>172.24907999999999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3059.8</v>
      </c>
      <c r="D341" s="36">
        <v>3061.85</v>
      </c>
      <c r="E341" s="36">
        <v>3018.7</v>
      </c>
      <c r="F341" s="36">
        <v>2977.6</v>
      </c>
      <c r="G341" s="36">
        <v>2934.45</v>
      </c>
      <c r="H341" s="36">
        <v>3102.95</v>
      </c>
      <c r="I341" s="36">
        <v>3146.1000000000004</v>
      </c>
      <c r="J341" s="36">
        <v>3187.2</v>
      </c>
      <c r="K341" s="31">
        <v>3105</v>
      </c>
      <c r="L341" s="31">
        <v>3020.75</v>
      </c>
      <c r="M341" s="31">
        <v>2.9571499999999999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692.6</v>
      </c>
      <c r="D342" s="36">
        <v>699.19999999999993</v>
      </c>
      <c r="E342" s="36">
        <v>682.39999999999986</v>
      </c>
      <c r="F342" s="36">
        <v>672.19999999999993</v>
      </c>
      <c r="G342" s="36">
        <v>655.39999999999986</v>
      </c>
      <c r="H342" s="36">
        <v>709.39999999999986</v>
      </c>
      <c r="I342" s="36">
        <v>726.19999999999982</v>
      </c>
      <c r="J342" s="36">
        <v>736.39999999999986</v>
      </c>
      <c r="K342" s="31">
        <v>716</v>
      </c>
      <c r="L342" s="31">
        <v>689</v>
      </c>
      <c r="M342" s="31">
        <v>3.9714900000000002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2560.9499999999998</v>
      </c>
      <c r="D343" s="36">
        <v>2548.65</v>
      </c>
      <c r="E343" s="36">
        <v>2531.3000000000002</v>
      </c>
      <c r="F343" s="36">
        <v>2501.65</v>
      </c>
      <c r="G343" s="36">
        <v>2484.3000000000002</v>
      </c>
      <c r="H343" s="36">
        <v>2578.3000000000002</v>
      </c>
      <c r="I343" s="36">
        <v>2595.6499999999996</v>
      </c>
      <c r="J343" s="36">
        <v>2625.3</v>
      </c>
      <c r="K343" s="31">
        <v>2566</v>
      </c>
      <c r="L343" s="31">
        <v>2519</v>
      </c>
      <c r="M343" s="31">
        <v>6.4865199999999996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93.45</v>
      </c>
      <c r="D344" s="36">
        <v>91.483333333333334</v>
      </c>
      <c r="E344" s="36">
        <v>87.966666666666669</v>
      </c>
      <c r="F344" s="36">
        <v>82.483333333333334</v>
      </c>
      <c r="G344" s="36">
        <v>78.966666666666669</v>
      </c>
      <c r="H344" s="36">
        <v>96.966666666666669</v>
      </c>
      <c r="I344" s="36">
        <v>100.48333333333335</v>
      </c>
      <c r="J344" s="36">
        <v>105.96666666666667</v>
      </c>
      <c r="K344" s="31">
        <v>95</v>
      </c>
      <c r="L344" s="31">
        <v>86</v>
      </c>
      <c r="M344" s="31">
        <v>22.128920000000001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492.2</v>
      </c>
      <c r="D345" s="36">
        <v>497.5333333333333</v>
      </c>
      <c r="E345" s="36">
        <v>484.86666666666662</v>
      </c>
      <c r="F345" s="36">
        <v>477.5333333333333</v>
      </c>
      <c r="G345" s="36">
        <v>464.86666666666662</v>
      </c>
      <c r="H345" s="36">
        <v>504.86666666666662</v>
      </c>
      <c r="I345" s="36">
        <v>517.5333333333333</v>
      </c>
      <c r="J345" s="36">
        <v>524.86666666666656</v>
      </c>
      <c r="K345" s="31">
        <v>510.2</v>
      </c>
      <c r="L345" s="31">
        <v>490.2</v>
      </c>
      <c r="M345" s="31">
        <v>9.1262699999999999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319.85000000000002</v>
      </c>
      <c r="D346" s="36">
        <v>321.81666666666666</v>
      </c>
      <c r="E346" s="36">
        <v>315.73333333333335</v>
      </c>
      <c r="F346" s="36">
        <v>311.61666666666667</v>
      </c>
      <c r="G346" s="36">
        <v>305.53333333333336</v>
      </c>
      <c r="H346" s="36">
        <v>325.93333333333334</v>
      </c>
      <c r="I346" s="36">
        <v>332.01666666666671</v>
      </c>
      <c r="J346" s="36">
        <v>336.13333333333333</v>
      </c>
      <c r="K346" s="31">
        <v>327.9</v>
      </c>
      <c r="L346" s="31">
        <v>317.7</v>
      </c>
      <c r="M346" s="31">
        <v>2.3983099999999999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1377.4</v>
      </c>
      <c r="D347" s="36">
        <v>1371.3166666666666</v>
      </c>
      <c r="E347" s="36">
        <v>1358.8833333333332</v>
      </c>
      <c r="F347" s="36">
        <v>1340.3666666666666</v>
      </c>
      <c r="G347" s="36">
        <v>1327.9333333333332</v>
      </c>
      <c r="H347" s="36">
        <v>1389.8333333333333</v>
      </c>
      <c r="I347" s="36">
        <v>1402.2666666666667</v>
      </c>
      <c r="J347" s="36">
        <v>1420.7833333333333</v>
      </c>
      <c r="K347" s="31">
        <v>1383.75</v>
      </c>
      <c r="L347" s="31">
        <v>1352.8</v>
      </c>
      <c r="M347" s="31">
        <v>2.8531900000000001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278.10000000000002</v>
      </c>
      <c r="D348" s="36">
        <v>279.90000000000003</v>
      </c>
      <c r="E348" s="36">
        <v>275.45000000000005</v>
      </c>
      <c r="F348" s="36">
        <v>272.8</v>
      </c>
      <c r="G348" s="36">
        <v>268.35000000000002</v>
      </c>
      <c r="H348" s="36">
        <v>282.55000000000007</v>
      </c>
      <c r="I348" s="36">
        <v>287</v>
      </c>
      <c r="J348" s="36">
        <v>289.65000000000009</v>
      </c>
      <c r="K348" s="31">
        <v>284.35000000000002</v>
      </c>
      <c r="L348" s="31">
        <v>277.25</v>
      </c>
      <c r="M348" s="31">
        <v>113.86963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630.1</v>
      </c>
      <c r="D349" s="36">
        <v>633.66666666666663</v>
      </c>
      <c r="E349" s="36">
        <v>623.7833333333333</v>
      </c>
      <c r="F349" s="36">
        <v>617.4666666666667</v>
      </c>
      <c r="G349" s="36">
        <v>607.58333333333337</v>
      </c>
      <c r="H349" s="36">
        <v>639.98333333333323</v>
      </c>
      <c r="I349" s="36">
        <v>649.86666666666667</v>
      </c>
      <c r="J349" s="36">
        <v>656.18333333333317</v>
      </c>
      <c r="K349" s="31">
        <v>643.54999999999995</v>
      </c>
      <c r="L349" s="31">
        <v>627.35</v>
      </c>
      <c r="M349" s="31">
        <v>40.859470000000002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1897.4</v>
      </c>
      <c r="D350" s="36">
        <v>1898.2333333333333</v>
      </c>
      <c r="E350" s="36">
        <v>1867.4666666666667</v>
      </c>
      <c r="F350" s="36">
        <v>1837.5333333333333</v>
      </c>
      <c r="G350" s="36">
        <v>1806.7666666666667</v>
      </c>
      <c r="H350" s="36">
        <v>1928.1666666666667</v>
      </c>
      <c r="I350" s="36">
        <v>1958.9333333333336</v>
      </c>
      <c r="J350" s="36">
        <v>1988.8666666666668</v>
      </c>
      <c r="K350" s="31">
        <v>1929</v>
      </c>
      <c r="L350" s="31">
        <v>1868.3</v>
      </c>
      <c r="M350" s="31">
        <v>7.1189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400.75</v>
      </c>
      <c r="D351" s="36">
        <v>400.66666666666669</v>
      </c>
      <c r="E351" s="36">
        <v>396.08333333333337</v>
      </c>
      <c r="F351" s="36">
        <v>391.41666666666669</v>
      </c>
      <c r="G351" s="36">
        <v>386.83333333333337</v>
      </c>
      <c r="H351" s="36">
        <v>405.33333333333337</v>
      </c>
      <c r="I351" s="36">
        <v>409.91666666666674</v>
      </c>
      <c r="J351" s="36">
        <v>414.58333333333337</v>
      </c>
      <c r="K351" s="31">
        <v>405.25</v>
      </c>
      <c r="L351" s="31">
        <v>396</v>
      </c>
      <c r="M351" s="31">
        <v>16.123069999999998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8301.7999999999993</v>
      </c>
      <c r="D352" s="36">
        <v>8213.6333333333332</v>
      </c>
      <c r="E352" s="36">
        <v>8042.2666666666664</v>
      </c>
      <c r="F352" s="36">
        <v>7782.7333333333336</v>
      </c>
      <c r="G352" s="36">
        <v>7611.3666666666668</v>
      </c>
      <c r="H352" s="36">
        <v>8473.1666666666661</v>
      </c>
      <c r="I352" s="36">
        <v>8644.533333333331</v>
      </c>
      <c r="J352" s="36">
        <v>8904.0666666666657</v>
      </c>
      <c r="K352" s="31">
        <v>8385</v>
      </c>
      <c r="L352" s="31">
        <v>7954.1</v>
      </c>
      <c r="M352" s="31">
        <v>4.5776199999999996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205.2</v>
      </c>
      <c r="D353" s="36">
        <v>205.4666666666667</v>
      </c>
      <c r="E353" s="36">
        <v>203.03333333333339</v>
      </c>
      <c r="F353" s="36">
        <v>200.8666666666667</v>
      </c>
      <c r="G353" s="36">
        <v>198.43333333333339</v>
      </c>
      <c r="H353" s="36">
        <v>207.63333333333338</v>
      </c>
      <c r="I353" s="36">
        <v>210.06666666666666</v>
      </c>
      <c r="J353" s="36">
        <v>212.23333333333338</v>
      </c>
      <c r="K353" s="31">
        <v>207.9</v>
      </c>
      <c r="L353" s="31">
        <v>203.3</v>
      </c>
      <c r="M353" s="31">
        <v>3.3199299999999998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1101.5</v>
      </c>
      <c r="D354" s="36">
        <v>1085.8333333333333</v>
      </c>
      <c r="E354" s="36">
        <v>1063.6666666666665</v>
      </c>
      <c r="F354" s="36">
        <v>1025.8333333333333</v>
      </c>
      <c r="G354" s="36">
        <v>1003.6666666666665</v>
      </c>
      <c r="H354" s="36">
        <v>1123.6666666666665</v>
      </c>
      <c r="I354" s="36">
        <v>1145.833333333333</v>
      </c>
      <c r="J354" s="36">
        <v>1183.6666666666665</v>
      </c>
      <c r="K354" s="31">
        <v>1108</v>
      </c>
      <c r="L354" s="31">
        <v>1048</v>
      </c>
      <c r="M354" s="31">
        <v>22.558520000000001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268.60000000000002</v>
      </c>
      <c r="D355" s="36">
        <v>272.11666666666662</v>
      </c>
      <c r="E355" s="36">
        <v>264.53333333333325</v>
      </c>
      <c r="F355" s="36">
        <v>260.46666666666664</v>
      </c>
      <c r="G355" s="36">
        <v>252.88333333333327</v>
      </c>
      <c r="H355" s="36">
        <v>276.18333333333322</v>
      </c>
      <c r="I355" s="36">
        <v>283.76666666666659</v>
      </c>
      <c r="J355" s="36">
        <v>287.8333333333332</v>
      </c>
      <c r="K355" s="31">
        <v>279.7</v>
      </c>
      <c r="L355" s="31">
        <v>268.05</v>
      </c>
      <c r="M355" s="31">
        <v>25.079969999999999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3626</v>
      </c>
      <c r="D356" s="36">
        <v>3652.4666666666672</v>
      </c>
      <c r="E356" s="36">
        <v>3590.5833333333344</v>
      </c>
      <c r="F356" s="36">
        <v>3555.1666666666674</v>
      </c>
      <c r="G356" s="36">
        <v>3493.2833333333347</v>
      </c>
      <c r="H356" s="36">
        <v>3687.8833333333341</v>
      </c>
      <c r="I356" s="36">
        <v>3749.7666666666673</v>
      </c>
      <c r="J356" s="36">
        <v>3785.1833333333338</v>
      </c>
      <c r="K356" s="31">
        <v>3714.35</v>
      </c>
      <c r="L356" s="31">
        <v>3617.05</v>
      </c>
      <c r="M356" s="31">
        <v>2.98793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702.8</v>
      </c>
      <c r="D357" s="36">
        <v>696.6</v>
      </c>
      <c r="E357" s="36">
        <v>685.2</v>
      </c>
      <c r="F357" s="36">
        <v>667.6</v>
      </c>
      <c r="G357" s="36">
        <v>656.2</v>
      </c>
      <c r="H357" s="36">
        <v>714.2</v>
      </c>
      <c r="I357" s="36">
        <v>725.59999999999991</v>
      </c>
      <c r="J357" s="36">
        <v>743.2</v>
      </c>
      <c r="K357" s="31">
        <v>708</v>
      </c>
      <c r="L357" s="31">
        <v>679</v>
      </c>
      <c r="M357" s="31">
        <v>9.0505499999999994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437.6</v>
      </c>
      <c r="D358" s="36">
        <v>440.08333333333331</v>
      </c>
      <c r="E358" s="36">
        <v>432.61666666666662</v>
      </c>
      <c r="F358" s="36">
        <v>427.63333333333333</v>
      </c>
      <c r="G358" s="36">
        <v>420.16666666666663</v>
      </c>
      <c r="H358" s="36">
        <v>445.06666666666661</v>
      </c>
      <c r="I358" s="36">
        <v>452.5333333333333</v>
      </c>
      <c r="J358" s="36">
        <v>457.51666666666659</v>
      </c>
      <c r="K358" s="31">
        <v>447.55</v>
      </c>
      <c r="L358" s="31">
        <v>435.1</v>
      </c>
      <c r="M358" s="31">
        <v>3.0471900000000001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1415.5</v>
      </c>
      <c r="D359" s="36">
        <v>1405.3666666666668</v>
      </c>
      <c r="E359" s="36">
        <v>1387.8333333333335</v>
      </c>
      <c r="F359" s="36">
        <v>1360.1666666666667</v>
      </c>
      <c r="G359" s="36">
        <v>1342.6333333333334</v>
      </c>
      <c r="H359" s="36">
        <v>1433.0333333333335</v>
      </c>
      <c r="I359" s="36">
        <v>1450.5666666666668</v>
      </c>
      <c r="J359" s="36">
        <v>1478.2333333333336</v>
      </c>
      <c r="K359" s="31">
        <v>1422.9</v>
      </c>
      <c r="L359" s="31">
        <v>1377.7</v>
      </c>
      <c r="M359" s="31">
        <v>9.0068999999999999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35870.65</v>
      </c>
      <c r="D360" s="36">
        <v>35732.683333333334</v>
      </c>
      <c r="E360" s="36">
        <v>35556.966666666667</v>
      </c>
      <c r="F360" s="36">
        <v>35243.283333333333</v>
      </c>
      <c r="G360" s="36">
        <v>35067.566666666666</v>
      </c>
      <c r="H360" s="36">
        <v>36046.366666666669</v>
      </c>
      <c r="I360" s="36">
        <v>36222.083333333343</v>
      </c>
      <c r="J360" s="36">
        <v>36535.76666666667</v>
      </c>
      <c r="K360" s="31">
        <v>35908.400000000001</v>
      </c>
      <c r="L360" s="31">
        <v>35419</v>
      </c>
      <c r="M360" s="31">
        <v>0.15329999999999999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1526.5</v>
      </c>
      <c r="D361" s="36">
        <v>1531.8166666666666</v>
      </c>
      <c r="E361" s="36">
        <v>1515.6833333333332</v>
      </c>
      <c r="F361" s="36">
        <v>1504.8666666666666</v>
      </c>
      <c r="G361" s="36">
        <v>1488.7333333333331</v>
      </c>
      <c r="H361" s="36">
        <v>1542.6333333333332</v>
      </c>
      <c r="I361" s="36">
        <v>1558.7666666666664</v>
      </c>
      <c r="J361" s="36">
        <v>1569.5833333333333</v>
      </c>
      <c r="K361" s="31">
        <v>1547.95</v>
      </c>
      <c r="L361" s="31">
        <v>1521</v>
      </c>
      <c r="M361" s="31">
        <v>1.55444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8372.1</v>
      </c>
      <c r="D362" s="36">
        <v>8365.6833333333343</v>
      </c>
      <c r="E362" s="36">
        <v>8311.4166666666679</v>
      </c>
      <c r="F362" s="36">
        <v>8250.7333333333336</v>
      </c>
      <c r="G362" s="36">
        <v>8196.4666666666672</v>
      </c>
      <c r="H362" s="36">
        <v>8426.3666666666686</v>
      </c>
      <c r="I362" s="36">
        <v>8480.633333333335</v>
      </c>
      <c r="J362" s="36">
        <v>8541.3166666666693</v>
      </c>
      <c r="K362" s="31">
        <v>8419.9500000000007</v>
      </c>
      <c r="L362" s="31">
        <v>8305</v>
      </c>
      <c r="M362" s="31">
        <v>1.61717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281.64999999999998</v>
      </c>
      <c r="D363" s="36">
        <v>283.65000000000003</v>
      </c>
      <c r="E363" s="36">
        <v>279.00000000000006</v>
      </c>
      <c r="F363" s="36">
        <v>276.35000000000002</v>
      </c>
      <c r="G363" s="36">
        <v>271.70000000000005</v>
      </c>
      <c r="H363" s="36">
        <v>286.30000000000007</v>
      </c>
      <c r="I363" s="36">
        <v>290.95000000000005</v>
      </c>
      <c r="J363" s="36">
        <v>293.60000000000008</v>
      </c>
      <c r="K363" s="31">
        <v>288.3</v>
      </c>
      <c r="L363" s="31">
        <v>281</v>
      </c>
      <c r="M363" s="31">
        <v>27.032910000000001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4527.05</v>
      </c>
      <c r="D364" s="36">
        <v>4542.416666666667</v>
      </c>
      <c r="E364" s="36">
        <v>4484.8333333333339</v>
      </c>
      <c r="F364" s="36">
        <v>4442.6166666666668</v>
      </c>
      <c r="G364" s="36">
        <v>4385.0333333333338</v>
      </c>
      <c r="H364" s="36">
        <v>4584.6333333333341</v>
      </c>
      <c r="I364" s="36">
        <v>4642.2166666666681</v>
      </c>
      <c r="J364" s="36">
        <v>4684.4333333333343</v>
      </c>
      <c r="K364" s="31">
        <v>4600</v>
      </c>
      <c r="L364" s="31">
        <v>4500.2</v>
      </c>
      <c r="M364" s="31">
        <v>0.34399000000000002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2781.95</v>
      </c>
      <c r="D365" s="36">
        <v>2772.2333333333336</v>
      </c>
      <c r="E365" s="36">
        <v>2737.2166666666672</v>
      </c>
      <c r="F365" s="36">
        <v>2692.4833333333336</v>
      </c>
      <c r="G365" s="36">
        <v>2657.4666666666672</v>
      </c>
      <c r="H365" s="36">
        <v>2816.9666666666672</v>
      </c>
      <c r="I365" s="36">
        <v>2851.9833333333336</v>
      </c>
      <c r="J365" s="36">
        <v>2896.7166666666672</v>
      </c>
      <c r="K365" s="31">
        <v>2807.25</v>
      </c>
      <c r="L365" s="31">
        <v>2727.5</v>
      </c>
      <c r="M365" s="31">
        <v>2.7826399999999998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2865.85</v>
      </c>
      <c r="D366" s="36">
        <v>2881.9499999999994</v>
      </c>
      <c r="E366" s="36">
        <v>2801.1999999999989</v>
      </c>
      <c r="F366" s="36">
        <v>2736.5499999999997</v>
      </c>
      <c r="G366" s="36">
        <v>2655.7999999999993</v>
      </c>
      <c r="H366" s="36">
        <v>2946.5999999999985</v>
      </c>
      <c r="I366" s="36">
        <v>3027.3499999999995</v>
      </c>
      <c r="J366" s="36">
        <v>3091.9999999999982</v>
      </c>
      <c r="K366" s="31">
        <v>2962.7</v>
      </c>
      <c r="L366" s="31">
        <v>2817.3</v>
      </c>
      <c r="M366" s="31">
        <v>19.379960000000001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894.45</v>
      </c>
      <c r="D367" s="36">
        <v>897.51666666666677</v>
      </c>
      <c r="E367" s="36">
        <v>887.03333333333353</v>
      </c>
      <c r="F367" s="36">
        <v>879.61666666666679</v>
      </c>
      <c r="G367" s="36">
        <v>869.13333333333355</v>
      </c>
      <c r="H367" s="36">
        <v>904.93333333333351</v>
      </c>
      <c r="I367" s="36">
        <v>915.41666666666686</v>
      </c>
      <c r="J367" s="36">
        <v>922.83333333333348</v>
      </c>
      <c r="K367" s="31">
        <v>908</v>
      </c>
      <c r="L367" s="31">
        <v>890.1</v>
      </c>
      <c r="M367" s="31">
        <v>8.9371299999999998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126.9</v>
      </c>
      <c r="D368" s="36">
        <v>127.03333333333335</v>
      </c>
      <c r="E368" s="36">
        <v>125.91666666666669</v>
      </c>
      <c r="F368" s="36">
        <v>124.93333333333334</v>
      </c>
      <c r="G368" s="36">
        <v>123.81666666666668</v>
      </c>
      <c r="H368" s="36">
        <v>128.01666666666671</v>
      </c>
      <c r="I368" s="36">
        <v>129.13333333333333</v>
      </c>
      <c r="J368" s="36">
        <v>130.1166666666667</v>
      </c>
      <c r="K368" s="31">
        <v>128.15</v>
      </c>
      <c r="L368" s="31">
        <v>126.05</v>
      </c>
      <c r="M368" s="31">
        <v>12.391389999999999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1570.4</v>
      </c>
      <c r="D369" s="36">
        <v>1576.7166666666665</v>
      </c>
      <c r="E369" s="36">
        <v>1553.6833333333329</v>
      </c>
      <c r="F369" s="36">
        <v>1536.9666666666665</v>
      </c>
      <c r="G369" s="36">
        <v>1513.9333333333329</v>
      </c>
      <c r="H369" s="36">
        <v>1593.4333333333329</v>
      </c>
      <c r="I369" s="36">
        <v>1616.4666666666662</v>
      </c>
      <c r="J369" s="36">
        <v>1633.1833333333329</v>
      </c>
      <c r="K369" s="31">
        <v>1599.75</v>
      </c>
      <c r="L369" s="31">
        <v>1560</v>
      </c>
      <c r="M369" s="31">
        <v>0.39249000000000001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4891</v>
      </c>
      <c r="D370" s="36">
        <v>4897.45</v>
      </c>
      <c r="E370" s="36">
        <v>4856.5999999999995</v>
      </c>
      <c r="F370" s="36">
        <v>4822.2</v>
      </c>
      <c r="G370" s="36">
        <v>4781.3499999999995</v>
      </c>
      <c r="H370" s="36">
        <v>4931.8499999999995</v>
      </c>
      <c r="I370" s="36">
        <v>4972.7</v>
      </c>
      <c r="J370" s="36">
        <v>5007.0999999999995</v>
      </c>
      <c r="K370" s="31">
        <v>4938.3</v>
      </c>
      <c r="L370" s="31">
        <v>4863.05</v>
      </c>
      <c r="M370" s="31">
        <v>2.7047300000000001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869.2</v>
      </c>
      <c r="D371" s="36">
        <v>875.08333333333337</v>
      </c>
      <c r="E371" s="36">
        <v>860.76666666666677</v>
      </c>
      <c r="F371" s="36">
        <v>852.33333333333337</v>
      </c>
      <c r="G371" s="36">
        <v>838.01666666666677</v>
      </c>
      <c r="H371" s="36">
        <v>883.51666666666677</v>
      </c>
      <c r="I371" s="36">
        <v>897.83333333333337</v>
      </c>
      <c r="J371" s="36">
        <v>906.26666666666677</v>
      </c>
      <c r="K371" s="31">
        <v>889.4</v>
      </c>
      <c r="L371" s="31">
        <v>866.65</v>
      </c>
      <c r="M371" s="31">
        <v>0.98814000000000002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432.7</v>
      </c>
      <c r="D372" s="36">
        <v>436.91666666666669</v>
      </c>
      <c r="E372" s="36">
        <v>426.98333333333335</v>
      </c>
      <c r="F372" s="36">
        <v>421.26666666666665</v>
      </c>
      <c r="G372" s="36">
        <v>411.33333333333331</v>
      </c>
      <c r="H372" s="36">
        <v>442.63333333333338</v>
      </c>
      <c r="I372" s="36">
        <v>452.56666666666666</v>
      </c>
      <c r="J372" s="36">
        <v>458.28333333333342</v>
      </c>
      <c r="K372" s="31">
        <v>446.85</v>
      </c>
      <c r="L372" s="31">
        <v>431.2</v>
      </c>
      <c r="M372" s="31">
        <v>24.81071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429.75</v>
      </c>
      <c r="D373" s="36">
        <v>429.2</v>
      </c>
      <c r="E373" s="36">
        <v>425.04999999999995</v>
      </c>
      <c r="F373" s="36">
        <v>420.34999999999997</v>
      </c>
      <c r="G373" s="36">
        <v>416.19999999999993</v>
      </c>
      <c r="H373" s="36">
        <v>433.9</v>
      </c>
      <c r="I373" s="36">
        <v>438.04999999999995</v>
      </c>
      <c r="J373" s="36">
        <v>442.75</v>
      </c>
      <c r="K373" s="31">
        <v>433.35</v>
      </c>
      <c r="L373" s="31">
        <v>424.5</v>
      </c>
      <c r="M373" s="31">
        <v>122.56331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292.64999999999998</v>
      </c>
      <c r="D374" s="36">
        <v>294.18333333333334</v>
      </c>
      <c r="E374" s="36">
        <v>289.4666666666667</v>
      </c>
      <c r="F374" s="36">
        <v>286.28333333333336</v>
      </c>
      <c r="G374" s="36">
        <v>281.56666666666672</v>
      </c>
      <c r="H374" s="36">
        <v>297.36666666666667</v>
      </c>
      <c r="I374" s="36">
        <v>302.08333333333326</v>
      </c>
      <c r="J374" s="36">
        <v>305.26666666666665</v>
      </c>
      <c r="K374" s="31">
        <v>298.89999999999998</v>
      </c>
      <c r="L374" s="31">
        <v>291</v>
      </c>
      <c r="M374" s="31">
        <v>149.08694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498.5</v>
      </c>
      <c r="D375" s="36">
        <v>500.43333333333334</v>
      </c>
      <c r="E375" s="36">
        <v>494.06666666666666</v>
      </c>
      <c r="F375" s="36">
        <v>489.63333333333333</v>
      </c>
      <c r="G375" s="36">
        <v>483.26666666666665</v>
      </c>
      <c r="H375" s="36">
        <v>504.86666666666667</v>
      </c>
      <c r="I375" s="36">
        <v>511.23333333333335</v>
      </c>
      <c r="J375" s="36">
        <v>515.66666666666674</v>
      </c>
      <c r="K375" s="31">
        <v>506.8</v>
      </c>
      <c r="L375" s="31">
        <v>496</v>
      </c>
      <c r="M375" s="31">
        <v>5.0494500000000002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1181.1500000000001</v>
      </c>
      <c r="D376" s="36">
        <v>1195.6499999999999</v>
      </c>
      <c r="E376" s="36">
        <v>1144.5499999999997</v>
      </c>
      <c r="F376" s="36">
        <v>1107.9499999999998</v>
      </c>
      <c r="G376" s="36">
        <v>1056.8499999999997</v>
      </c>
      <c r="H376" s="36">
        <v>1232.2499999999998</v>
      </c>
      <c r="I376" s="36">
        <v>1283.3499999999997</v>
      </c>
      <c r="J376" s="36">
        <v>1319.9499999999998</v>
      </c>
      <c r="K376" s="31">
        <v>1246.75</v>
      </c>
      <c r="L376" s="31">
        <v>1159.05</v>
      </c>
      <c r="M376" s="31">
        <v>5.1274199999999999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568.15</v>
      </c>
      <c r="D377" s="36">
        <v>569.38333333333333</v>
      </c>
      <c r="E377" s="36">
        <v>561.81666666666661</v>
      </c>
      <c r="F377" s="36">
        <v>555.48333333333323</v>
      </c>
      <c r="G377" s="36">
        <v>547.91666666666652</v>
      </c>
      <c r="H377" s="36">
        <v>575.7166666666667</v>
      </c>
      <c r="I377" s="36">
        <v>583.28333333333353</v>
      </c>
      <c r="J377" s="36">
        <v>589.61666666666679</v>
      </c>
      <c r="K377" s="31">
        <v>576.95000000000005</v>
      </c>
      <c r="L377" s="31">
        <v>563.04999999999995</v>
      </c>
      <c r="M377" s="31">
        <v>0.89242999999999995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170.2</v>
      </c>
      <c r="D378" s="36">
        <v>171.06666666666669</v>
      </c>
      <c r="E378" s="36">
        <v>168.93333333333339</v>
      </c>
      <c r="F378" s="36">
        <v>167.66666666666671</v>
      </c>
      <c r="G378" s="36">
        <v>165.53333333333342</v>
      </c>
      <c r="H378" s="36">
        <v>172.33333333333337</v>
      </c>
      <c r="I378" s="36">
        <v>174.46666666666664</v>
      </c>
      <c r="J378" s="36">
        <v>175.73333333333335</v>
      </c>
      <c r="K378" s="31">
        <v>173.2</v>
      </c>
      <c r="L378" s="31">
        <v>169.8</v>
      </c>
      <c r="M378" s="31">
        <v>3.0831200000000001</v>
      </c>
      <c r="N378" s="1"/>
      <c r="O378" s="1"/>
    </row>
    <row r="379" spans="1:15" ht="12.75" customHeight="1">
      <c r="A379" s="33">
        <v>369</v>
      </c>
      <c r="B379" s="53" t="s">
        <v>894</v>
      </c>
      <c r="C379" s="31">
        <v>5099.45</v>
      </c>
      <c r="D379" s="36">
        <v>5122.5333333333338</v>
      </c>
      <c r="E379" s="36">
        <v>5059.0166666666673</v>
      </c>
      <c r="F379" s="36">
        <v>5018.5833333333339</v>
      </c>
      <c r="G379" s="36">
        <v>4955.0666666666675</v>
      </c>
      <c r="H379" s="36">
        <v>5162.9666666666672</v>
      </c>
      <c r="I379" s="36">
        <v>5226.4833333333336</v>
      </c>
      <c r="J379" s="36">
        <v>5266.916666666667</v>
      </c>
      <c r="K379" s="31">
        <v>5186.05</v>
      </c>
      <c r="L379" s="31">
        <v>5082.1000000000004</v>
      </c>
      <c r="M379" s="31">
        <v>5.1520000000000003E-2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15681.75</v>
      </c>
      <c r="D380" s="36">
        <v>15667.4</v>
      </c>
      <c r="E380" s="36">
        <v>15569.849999999999</v>
      </c>
      <c r="F380" s="36">
        <v>15457.949999999999</v>
      </c>
      <c r="G380" s="36">
        <v>15360.399999999998</v>
      </c>
      <c r="H380" s="36">
        <v>15779.3</v>
      </c>
      <c r="I380" s="36">
        <v>15876.849999999999</v>
      </c>
      <c r="J380" s="36">
        <v>15988.75</v>
      </c>
      <c r="K380" s="31">
        <v>15764.95</v>
      </c>
      <c r="L380" s="31">
        <v>15555.5</v>
      </c>
      <c r="M380" s="31">
        <v>8.3140000000000006E-2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129.85</v>
      </c>
      <c r="D381" s="36">
        <v>130.33333333333334</v>
      </c>
      <c r="E381" s="36">
        <v>129.01666666666668</v>
      </c>
      <c r="F381" s="36">
        <v>128.18333333333334</v>
      </c>
      <c r="G381" s="36">
        <v>126.86666666666667</v>
      </c>
      <c r="H381" s="36">
        <v>131.16666666666669</v>
      </c>
      <c r="I381" s="36">
        <v>132.48333333333335</v>
      </c>
      <c r="J381" s="36">
        <v>133.31666666666669</v>
      </c>
      <c r="K381" s="31">
        <v>131.65</v>
      </c>
      <c r="L381" s="31">
        <v>129.5</v>
      </c>
      <c r="M381" s="31">
        <v>387.19979000000001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505.35</v>
      </c>
      <c r="D382" s="36">
        <v>506.08333333333331</v>
      </c>
      <c r="E382" s="36">
        <v>502.26666666666665</v>
      </c>
      <c r="F382" s="36">
        <v>499.18333333333334</v>
      </c>
      <c r="G382" s="36">
        <v>495.36666666666667</v>
      </c>
      <c r="H382" s="36">
        <v>509.16666666666663</v>
      </c>
      <c r="I382" s="36">
        <v>512.98333333333335</v>
      </c>
      <c r="J382" s="36">
        <v>516.06666666666661</v>
      </c>
      <c r="K382" s="31">
        <v>509.9</v>
      </c>
      <c r="L382" s="31">
        <v>503</v>
      </c>
      <c r="M382" s="31">
        <v>1.1629499999999999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255.9</v>
      </c>
      <c r="D383" s="36">
        <v>257.26666666666671</v>
      </c>
      <c r="E383" s="36">
        <v>253.73333333333341</v>
      </c>
      <c r="F383" s="36">
        <v>251.56666666666669</v>
      </c>
      <c r="G383" s="36">
        <v>248.03333333333339</v>
      </c>
      <c r="H383" s="36">
        <v>259.43333333333339</v>
      </c>
      <c r="I383" s="36">
        <v>262.9666666666667</v>
      </c>
      <c r="J383" s="36">
        <v>265.13333333333344</v>
      </c>
      <c r="K383" s="31">
        <v>260.8</v>
      </c>
      <c r="L383" s="31">
        <v>255.1</v>
      </c>
      <c r="M383" s="31">
        <v>144.27993000000001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472.9</v>
      </c>
      <c r="D384" s="36">
        <v>474.0333333333333</v>
      </c>
      <c r="E384" s="36">
        <v>469.06666666666661</v>
      </c>
      <c r="F384" s="36">
        <v>465.23333333333329</v>
      </c>
      <c r="G384" s="36">
        <v>460.26666666666659</v>
      </c>
      <c r="H384" s="36">
        <v>477.86666666666662</v>
      </c>
      <c r="I384" s="36">
        <v>482.83333333333331</v>
      </c>
      <c r="J384" s="36">
        <v>486.66666666666663</v>
      </c>
      <c r="K384" s="31">
        <v>479</v>
      </c>
      <c r="L384" s="31">
        <v>470.2</v>
      </c>
      <c r="M384" s="31">
        <v>71.477099999999993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557.29999999999995</v>
      </c>
      <c r="D385" s="36">
        <v>557.08333333333337</v>
      </c>
      <c r="E385" s="36">
        <v>544.2166666666667</v>
      </c>
      <c r="F385" s="36">
        <v>531.13333333333333</v>
      </c>
      <c r="G385" s="36">
        <v>518.26666666666665</v>
      </c>
      <c r="H385" s="36">
        <v>570.16666666666674</v>
      </c>
      <c r="I385" s="36">
        <v>583.0333333333333</v>
      </c>
      <c r="J385" s="36">
        <v>596.11666666666679</v>
      </c>
      <c r="K385" s="31">
        <v>569.95000000000005</v>
      </c>
      <c r="L385" s="31">
        <v>544</v>
      </c>
      <c r="M385" s="31">
        <v>3.04996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737.6</v>
      </c>
      <c r="D386" s="36">
        <v>741.65</v>
      </c>
      <c r="E386" s="36">
        <v>730.94999999999993</v>
      </c>
      <c r="F386" s="36">
        <v>724.3</v>
      </c>
      <c r="G386" s="36">
        <v>713.59999999999991</v>
      </c>
      <c r="H386" s="36">
        <v>748.3</v>
      </c>
      <c r="I386" s="36">
        <v>759</v>
      </c>
      <c r="J386" s="36">
        <v>765.65</v>
      </c>
      <c r="K386" s="31">
        <v>752.35</v>
      </c>
      <c r="L386" s="31">
        <v>735</v>
      </c>
      <c r="M386" s="31">
        <v>8.8984199999999998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1564.05</v>
      </c>
      <c r="D387" s="36">
        <v>1545.7333333333336</v>
      </c>
      <c r="E387" s="36">
        <v>1509.4666666666672</v>
      </c>
      <c r="F387" s="36">
        <v>1454.8833333333337</v>
      </c>
      <c r="G387" s="36">
        <v>1418.6166666666672</v>
      </c>
      <c r="H387" s="36">
        <v>1600.3166666666671</v>
      </c>
      <c r="I387" s="36">
        <v>1636.5833333333335</v>
      </c>
      <c r="J387" s="36">
        <v>1691.166666666667</v>
      </c>
      <c r="K387" s="31">
        <v>1582</v>
      </c>
      <c r="L387" s="31">
        <v>1491.15</v>
      </c>
      <c r="M387" s="31">
        <v>4.4007500000000004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237.95</v>
      </c>
      <c r="D388" s="36">
        <v>238.69999999999996</v>
      </c>
      <c r="E388" s="36">
        <v>235.44999999999993</v>
      </c>
      <c r="F388" s="36">
        <v>232.94999999999996</v>
      </c>
      <c r="G388" s="36">
        <v>229.69999999999993</v>
      </c>
      <c r="H388" s="36">
        <v>241.19999999999993</v>
      </c>
      <c r="I388" s="36">
        <v>244.45</v>
      </c>
      <c r="J388" s="36">
        <v>246.94999999999993</v>
      </c>
      <c r="K388" s="31">
        <v>241.95</v>
      </c>
      <c r="L388" s="31">
        <v>236.2</v>
      </c>
      <c r="M388" s="31">
        <v>63.939480000000003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176.4</v>
      </c>
      <c r="D389" s="36">
        <v>176.65</v>
      </c>
      <c r="E389" s="36">
        <v>174.85000000000002</v>
      </c>
      <c r="F389" s="36">
        <v>173.3</v>
      </c>
      <c r="G389" s="36">
        <v>171.50000000000003</v>
      </c>
      <c r="H389" s="36">
        <v>178.20000000000002</v>
      </c>
      <c r="I389" s="36">
        <v>180.00000000000003</v>
      </c>
      <c r="J389" s="36">
        <v>181.55</v>
      </c>
      <c r="K389" s="31">
        <v>178.45</v>
      </c>
      <c r="L389" s="31">
        <v>175.1</v>
      </c>
      <c r="M389" s="31">
        <v>23.117270000000001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1129.05</v>
      </c>
      <c r="D390" s="36">
        <v>1139.55</v>
      </c>
      <c r="E390" s="36">
        <v>1113.1499999999999</v>
      </c>
      <c r="F390" s="36">
        <v>1097.25</v>
      </c>
      <c r="G390" s="36">
        <v>1070.8499999999999</v>
      </c>
      <c r="H390" s="36">
        <v>1155.4499999999998</v>
      </c>
      <c r="I390" s="36">
        <v>1181.8499999999999</v>
      </c>
      <c r="J390" s="36">
        <v>1197.7499999999998</v>
      </c>
      <c r="K390" s="31">
        <v>1165.95</v>
      </c>
      <c r="L390" s="31">
        <v>1123.6500000000001</v>
      </c>
      <c r="M390" s="31">
        <v>2.8089300000000001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317.7</v>
      </c>
      <c r="D391" s="36">
        <v>320.5</v>
      </c>
      <c r="E391" s="36">
        <v>313.2</v>
      </c>
      <c r="F391" s="36">
        <v>308.7</v>
      </c>
      <c r="G391" s="36">
        <v>301.39999999999998</v>
      </c>
      <c r="H391" s="36">
        <v>325</v>
      </c>
      <c r="I391" s="36">
        <v>332.29999999999995</v>
      </c>
      <c r="J391" s="36">
        <v>336.8</v>
      </c>
      <c r="K391" s="31">
        <v>327.8</v>
      </c>
      <c r="L391" s="31">
        <v>316</v>
      </c>
      <c r="M391" s="31">
        <v>6.97478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287.8</v>
      </c>
      <c r="D392" s="36">
        <v>278.7166666666667</v>
      </c>
      <c r="E392" s="36">
        <v>263.03333333333342</v>
      </c>
      <c r="F392" s="36">
        <v>238.26666666666671</v>
      </c>
      <c r="G392" s="36">
        <v>222.58333333333343</v>
      </c>
      <c r="H392" s="36">
        <v>303.48333333333341</v>
      </c>
      <c r="I392" s="36">
        <v>319.16666666666669</v>
      </c>
      <c r="J392" s="36">
        <v>343.93333333333339</v>
      </c>
      <c r="K392" s="31">
        <v>294.39999999999998</v>
      </c>
      <c r="L392" s="31">
        <v>253.95</v>
      </c>
      <c r="M392" s="31">
        <v>360.94398000000001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140.65</v>
      </c>
      <c r="D393" s="36">
        <v>141.20000000000002</v>
      </c>
      <c r="E393" s="36">
        <v>138.45000000000005</v>
      </c>
      <c r="F393" s="36">
        <v>136.25000000000003</v>
      </c>
      <c r="G393" s="36">
        <v>133.50000000000006</v>
      </c>
      <c r="H393" s="36">
        <v>143.40000000000003</v>
      </c>
      <c r="I393" s="36">
        <v>146.14999999999998</v>
      </c>
      <c r="J393" s="36">
        <v>148.35000000000002</v>
      </c>
      <c r="K393" s="31">
        <v>143.94999999999999</v>
      </c>
      <c r="L393" s="31">
        <v>139</v>
      </c>
      <c r="M393" s="31">
        <v>30.068069999999999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2845.2</v>
      </c>
      <c r="D394" s="36">
        <v>2866.4499999999994</v>
      </c>
      <c r="E394" s="36">
        <v>2817.4499999999989</v>
      </c>
      <c r="F394" s="36">
        <v>2789.6999999999994</v>
      </c>
      <c r="G394" s="36">
        <v>2740.6999999999989</v>
      </c>
      <c r="H394" s="36">
        <v>2894.1999999999989</v>
      </c>
      <c r="I394" s="36">
        <v>2943.2</v>
      </c>
      <c r="J394" s="36">
        <v>2970.9499999999989</v>
      </c>
      <c r="K394" s="31">
        <v>2915.45</v>
      </c>
      <c r="L394" s="31">
        <v>2838.7</v>
      </c>
      <c r="M394" s="31">
        <v>0.82621999999999995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78.45</v>
      </c>
      <c r="D395" s="36">
        <v>78.783333333333331</v>
      </c>
      <c r="E395" s="36">
        <v>77.766666666666666</v>
      </c>
      <c r="F395" s="36">
        <v>77.083333333333329</v>
      </c>
      <c r="G395" s="36">
        <v>76.066666666666663</v>
      </c>
      <c r="H395" s="36">
        <v>79.466666666666669</v>
      </c>
      <c r="I395" s="36">
        <v>80.48333333333332</v>
      </c>
      <c r="J395" s="36">
        <v>81.166666666666671</v>
      </c>
      <c r="K395" s="31">
        <v>79.8</v>
      </c>
      <c r="L395" s="31">
        <v>78.099999999999994</v>
      </c>
      <c r="M395" s="31">
        <v>17.481169999999999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1761.1</v>
      </c>
      <c r="D396" s="36">
        <v>1765.7666666666667</v>
      </c>
      <c r="E396" s="36">
        <v>1750.3333333333333</v>
      </c>
      <c r="F396" s="36">
        <v>1739.5666666666666</v>
      </c>
      <c r="G396" s="36">
        <v>1724.1333333333332</v>
      </c>
      <c r="H396" s="36">
        <v>1776.5333333333333</v>
      </c>
      <c r="I396" s="36">
        <v>1791.9666666666667</v>
      </c>
      <c r="J396" s="36">
        <v>1802.7333333333333</v>
      </c>
      <c r="K396" s="31">
        <v>1781.2</v>
      </c>
      <c r="L396" s="31">
        <v>1755</v>
      </c>
      <c r="M396" s="31">
        <v>0.97406000000000004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205.45</v>
      </c>
      <c r="D397" s="36">
        <v>206.20000000000002</v>
      </c>
      <c r="E397" s="36">
        <v>202.40000000000003</v>
      </c>
      <c r="F397" s="36">
        <v>199.35000000000002</v>
      </c>
      <c r="G397" s="36">
        <v>195.55000000000004</v>
      </c>
      <c r="H397" s="36">
        <v>209.25000000000003</v>
      </c>
      <c r="I397" s="36">
        <v>213.05000000000004</v>
      </c>
      <c r="J397" s="36">
        <v>216.10000000000002</v>
      </c>
      <c r="K397" s="31">
        <v>210</v>
      </c>
      <c r="L397" s="31">
        <v>203.15</v>
      </c>
      <c r="M397" s="31">
        <v>7.61531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838.4</v>
      </c>
      <c r="D398" s="36">
        <v>837.31666666666661</v>
      </c>
      <c r="E398" s="36">
        <v>831.13333333333321</v>
      </c>
      <c r="F398" s="36">
        <v>823.86666666666656</v>
      </c>
      <c r="G398" s="36">
        <v>817.68333333333317</v>
      </c>
      <c r="H398" s="36">
        <v>844.58333333333326</v>
      </c>
      <c r="I398" s="36">
        <v>850.76666666666665</v>
      </c>
      <c r="J398" s="36">
        <v>858.0333333333333</v>
      </c>
      <c r="K398" s="31">
        <v>843.5</v>
      </c>
      <c r="L398" s="31">
        <v>830.05</v>
      </c>
      <c r="M398" s="31">
        <v>0.79984999999999995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2957.85</v>
      </c>
      <c r="D399" s="36">
        <v>2971.7166666666667</v>
      </c>
      <c r="E399" s="36">
        <v>2937.2333333333336</v>
      </c>
      <c r="F399" s="36">
        <v>2916.6166666666668</v>
      </c>
      <c r="G399" s="36">
        <v>2882.1333333333337</v>
      </c>
      <c r="H399" s="36">
        <v>2992.3333333333335</v>
      </c>
      <c r="I399" s="36">
        <v>3026.8166666666662</v>
      </c>
      <c r="J399" s="36">
        <v>3047.4333333333334</v>
      </c>
      <c r="K399" s="31">
        <v>3006.2</v>
      </c>
      <c r="L399" s="31">
        <v>2951.1</v>
      </c>
      <c r="M399" s="31">
        <v>41.578629999999997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103.9</v>
      </c>
      <c r="D400" s="36">
        <v>104.28333333333335</v>
      </c>
      <c r="E400" s="36">
        <v>103.11666666666669</v>
      </c>
      <c r="F400" s="36">
        <v>102.33333333333334</v>
      </c>
      <c r="G400" s="36">
        <v>101.16666666666669</v>
      </c>
      <c r="H400" s="36">
        <v>105.06666666666669</v>
      </c>
      <c r="I400" s="36">
        <v>106.23333333333335</v>
      </c>
      <c r="J400" s="36">
        <v>107.01666666666669</v>
      </c>
      <c r="K400" s="31">
        <v>105.45</v>
      </c>
      <c r="L400" s="31">
        <v>103.5</v>
      </c>
      <c r="M400" s="31">
        <v>12.97669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736.75</v>
      </c>
      <c r="D401" s="36">
        <v>734.33333333333337</v>
      </c>
      <c r="E401" s="36">
        <v>728.66666666666674</v>
      </c>
      <c r="F401" s="36">
        <v>720.58333333333337</v>
      </c>
      <c r="G401" s="36">
        <v>714.91666666666674</v>
      </c>
      <c r="H401" s="36">
        <v>742.41666666666674</v>
      </c>
      <c r="I401" s="36">
        <v>748.08333333333348</v>
      </c>
      <c r="J401" s="36">
        <v>756.16666666666674</v>
      </c>
      <c r="K401" s="31">
        <v>740</v>
      </c>
      <c r="L401" s="31">
        <v>726.25</v>
      </c>
      <c r="M401" s="31">
        <v>0.41925000000000001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1585.25</v>
      </c>
      <c r="D402" s="36">
        <v>1584.5</v>
      </c>
      <c r="E402" s="36">
        <v>1579</v>
      </c>
      <c r="F402" s="36">
        <v>1572.75</v>
      </c>
      <c r="G402" s="36">
        <v>1567.25</v>
      </c>
      <c r="H402" s="36">
        <v>1590.75</v>
      </c>
      <c r="I402" s="36">
        <v>1596.25</v>
      </c>
      <c r="J402" s="36">
        <v>1602.5</v>
      </c>
      <c r="K402" s="31">
        <v>1590</v>
      </c>
      <c r="L402" s="31">
        <v>1578.25</v>
      </c>
      <c r="M402" s="31">
        <v>0.42569000000000001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707.5</v>
      </c>
      <c r="D403" s="36">
        <v>707</v>
      </c>
      <c r="E403" s="36">
        <v>704.55</v>
      </c>
      <c r="F403" s="36">
        <v>701.59999999999991</v>
      </c>
      <c r="G403" s="36">
        <v>699.14999999999986</v>
      </c>
      <c r="H403" s="36">
        <v>709.95</v>
      </c>
      <c r="I403" s="36">
        <v>712.40000000000009</v>
      </c>
      <c r="J403" s="36">
        <v>715.35000000000014</v>
      </c>
      <c r="K403" s="31">
        <v>709.45</v>
      </c>
      <c r="L403" s="31">
        <v>704.05</v>
      </c>
      <c r="M403" s="31">
        <v>13.35533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1510.4</v>
      </c>
      <c r="D404" s="36">
        <v>1506.8999999999999</v>
      </c>
      <c r="E404" s="36">
        <v>1492.4999999999998</v>
      </c>
      <c r="F404" s="36">
        <v>1474.6</v>
      </c>
      <c r="G404" s="36">
        <v>1460.1999999999998</v>
      </c>
      <c r="H404" s="36">
        <v>1524.7999999999997</v>
      </c>
      <c r="I404" s="36">
        <v>1539.1999999999998</v>
      </c>
      <c r="J404" s="36">
        <v>1557.0999999999997</v>
      </c>
      <c r="K404" s="31">
        <v>1521.3</v>
      </c>
      <c r="L404" s="31">
        <v>1489</v>
      </c>
      <c r="M404" s="31">
        <v>24.68543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122.2</v>
      </c>
      <c r="D405" s="36">
        <v>121.36666666666667</v>
      </c>
      <c r="E405" s="36">
        <v>119.03333333333335</v>
      </c>
      <c r="F405" s="36">
        <v>115.86666666666667</v>
      </c>
      <c r="G405" s="36">
        <v>113.53333333333335</v>
      </c>
      <c r="H405" s="36">
        <v>124.53333333333335</v>
      </c>
      <c r="I405" s="36">
        <v>126.86666666666666</v>
      </c>
      <c r="J405" s="36">
        <v>130.03333333333336</v>
      </c>
      <c r="K405" s="31">
        <v>123.7</v>
      </c>
      <c r="L405" s="31">
        <v>118.2</v>
      </c>
      <c r="M405" s="31">
        <v>228.91665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4341.45</v>
      </c>
      <c r="D406" s="36">
        <v>4360.4833333333336</v>
      </c>
      <c r="E406" s="36">
        <v>4295.9666666666672</v>
      </c>
      <c r="F406" s="36">
        <v>4250.4833333333336</v>
      </c>
      <c r="G406" s="36">
        <v>4185.9666666666672</v>
      </c>
      <c r="H406" s="36">
        <v>4405.9666666666672</v>
      </c>
      <c r="I406" s="36">
        <v>4470.4833333333336</v>
      </c>
      <c r="J406" s="36">
        <v>4515.9666666666672</v>
      </c>
      <c r="K406" s="31">
        <v>4425</v>
      </c>
      <c r="L406" s="31">
        <v>4315</v>
      </c>
      <c r="M406" s="31">
        <v>0.17807999999999999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2450.0500000000002</v>
      </c>
      <c r="D407" s="36">
        <v>2442.0666666666671</v>
      </c>
      <c r="E407" s="36">
        <v>2419.733333333334</v>
      </c>
      <c r="F407" s="36">
        <v>2389.416666666667</v>
      </c>
      <c r="G407" s="36">
        <v>2367.0833333333339</v>
      </c>
      <c r="H407" s="36">
        <v>2472.3833333333341</v>
      </c>
      <c r="I407" s="36">
        <v>2494.7166666666672</v>
      </c>
      <c r="J407" s="36">
        <v>2525.0333333333342</v>
      </c>
      <c r="K407" s="31">
        <v>2464.4</v>
      </c>
      <c r="L407" s="31">
        <v>2411.75</v>
      </c>
      <c r="M407" s="31">
        <v>6.5398699999999996</v>
      </c>
      <c r="N407" s="1"/>
      <c r="O407" s="1"/>
    </row>
    <row r="408" spans="1:15" ht="12.75" customHeight="1">
      <c r="A408" s="33">
        <v>398</v>
      </c>
      <c r="B408" s="53" t="s">
        <v>895</v>
      </c>
      <c r="C408" s="31">
        <v>1945</v>
      </c>
      <c r="D408" s="36">
        <v>1959.8333333333333</v>
      </c>
      <c r="E408" s="36">
        <v>1912.0166666666664</v>
      </c>
      <c r="F408" s="36">
        <v>1879.0333333333331</v>
      </c>
      <c r="G408" s="36">
        <v>1831.2166666666662</v>
      </c>
      <c r="H408" s="36">
        <v>1992.8166666666666</v>
      </c>
      <c r="I408" s="36">
        <v>2040.6333333333337</v>
      </c>
      <c r="J408" s="36">
        <v>2073.6166666666668</v>
      </c>
      <c r="K408" s="31">
        <v>2007.65</v>
      </c>
      <c r="L408" s="31">
        <v>1926.85</v>
      </c>
      <c r="M408" s="31">
        <v>0.43715999999999999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118.95</v>
      </c>
      <c r="D409" s="36">
        <v>119.61666666666667</v>
      </c>
      <c r="E409" s="36">
        <v>117.83333333333334</v>
      </c>
      <c r="F409" s="36">
        <v>116.71666666666667</v>
      </c>
      <c r="G409" s="36">
        <v>114.93333333333334</v>
      </c>
      <c r="H409" s="36">
        <v>120.73333333333335</v>
      </c>
      <c r="I409" s="36">
        <v>122.51666666666668</v>
      </c>
      <c r="J409" s="36">
        <v>123.63333333333335</v>
      </c>
      <c r="K409" s="31">
        <v>121.4</v>
      </c>
      <c r="L409" s="31">
        <v>118.5</v>
      </c>
      <c r="M409" s="31">
        <v>169.16136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8468.9500000000007</v>
      </c>
      <c r="D410" s="36">
        <v>8487.3166666666675</v>
      </c>
      <c r="E410" s="36">
        <v>8406.6833333333343</v>
      </c>
      <c r="F410" s="36">
        <v>8344.4166666666661</v>
      </c>
      <c r="G410" s="36">
        <v>8263.7833333333328</v>
      </c>
      <c r="H410" s="36">
        <v>8549.5833333333358</v>
      </c>
      <c r="I410" s="36">
        <v>8630.2166666666708</v>
      </c>
      <c r="J410" s="36">
        <v>8692.4833333333372</v>
      </c>
      <c r="K410" s="31">
        <v>8567.9500000000007</v>
      </c>
      <c r="L410" s="31">
        <v>8425.0499999999993</v>
      </c>
      <c r="M410" s="31">
        <v>0.11856999999999999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1500.9</v>
      </c>
      <c r="D411" s="36">
        <v>1506.9666666666665</v>
      </c>
      <c r="E411" s="36">
        <v>1486.4333333333329</v>
      </c>
      <c r="F411" s="36">
        <v>1471.9666666666665</v>
      </c>
      <c r="G411" s="36">
        <v>1451.4333333333329</v>
      </c>
      <c r="H411" s="36">
        <v>1521.4333333333329</v>
      </c>
      <c r="I411" s="36">
        <v>1541.9666666666662</v>
      </c>
      <c r="J411" s="36">
        <v>1556.4333333333329</v>
      </c>
      <c r="K411" s="31">
        <v>1527.5</v>
      </c>
      <c r="L411" s="31">
        <v>1492.5</v>
      </c>
      <c r="M411" s="31">
        <v>4.3068600000000004</v>
      </c>
      <c r="N411" s="1"/>
      <c r="O411" s="1"/>
    </row>
    <row r="412" spans="1:15" ht="12.75" customHeight="1">
      <c r="A412" s="33">
        <v>402</v>
      </c>
      <c r="B412" t="s">
        <v>896</v>
      </c>
      <c r="C412" s="31">
        <v>388.45</v>
      </c>
      <c r="D412" s="36">
        <v>387.83333333333331</v>
      </c>
      <c r="E412" s="36">
        <v>383.66666666666663</v>
      </c>
      <c r="F412" s="36">
        <v>378.88333333333333</v>
      </c>
      <c r="G412" s="36">
        <v>374.71666666666664</v>
      </c>
      <c r="H412" s="36">
        <v>392.61666666666662</v>
      </c>
      <c r="I412" s="36">
        <v>396.78333333333325</v>
      </c>
      <c r="J412" s="36">
        <v>401.56666666666661</v>
      </c>
      <c r="K412" s="31">
        <v>392</v>
      </c>
      <c r="L412" s="31">
        <v>383.05</v>
      </c>
      <c r="M412" s="31">
        <v>2.3092800000000002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2853.8</v>
      </c>
      <c r="D413" s="36">
        <v>2863.5833333333335</v>
      </c>
      <c r="E413" s="36">
        <v>2832.2166666666672</v>
      </c>
      <c r="F413" s="36">
        <v>2810.6333333333337</v>
      </c>
      <c r="G413" s="36">
        <v>2779.2666666666673</v>
      </c>
      <c r="H413" s="36">
        <v>2885.166666666667</v>
      </c>
      <c r="I413" s="36">
        <v>2916.5333333333328</v>
      </c>
      <c r="J413" s="36">
        <v>2938.1166666666668</v>
      </c>
      <c r="K413" s="31">
        <v>2894.95</v>
      </c>
      <c r="L413" s="31">
        <v>2842</v>
      </c>
      <c r="M413" s="31">
        <v>0.36499999999999999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353.95</v>
      </c>
      <c r="D414" s="36">
        <v>355.38333333333338</v>
      </c>
      <c r="E414" s="36">
        <v>350.76666666666677</v>
      </c>
      <c r="F414" s="36">
        <v>347.58333333333337</v>
      </c>
      <c r="G414" s="36">
        <v>342.96666666666675</v>
      </c>
      <c r="H414" s="36">
        <v>358.56666666666678</v>
      </c>
      <c r="I414" s="36">
        <v>363.18333333333345</v>
      </c>
      <c r="J414" s="36">
        <v>366.36666666666679</v>
      </c>
      <c r="K414" s="31">
        <v>360</v>
      </c>
      <c r="L414" s="31">
        <v>352.2</v>
      </c>
      <c r="M414" s="31">
        <v>0.91510000000000002</v>
      </c>
      <c r="N414" s="1"/>
      <c r="O414" s="1"/>
    </row>
    <row r="415" spans="1:15" ht="12.75" customHeight="1">
      <c r="A415" s="33">
        <v>405</v>
      </c>
      <c r="B415" s="53" t="s">
        <v>897</v>
      </c>
      <c r="C415" s="31">
        <v>1015.85</v>
      </c>
      <c r="D415" s="36">
        <v>1016.6999999999999</v>
      </c>
      <c r="E415" s="36">
        <v>1007.8999999999999</v>
      </c>
      <c r="F415" s="36">
        <v>999.94999999999993</v>
      </c>
      <c r="G415" s="36">
        <v>991.14999999999986</v>
      </c>
      <c r="H415" s="36">
        <v>1024.6499999999999</v>
      </c>
      <c r="I415" s="36">
        <v>1033.4499999999998</v>
      </c>
      <c r="J415" s="36">
        <v>1041.3999999999999</v>
      </c>
      <c r="K415" s="31">
        <v>1025.5</v>
      </c>
      <c r="L415" s="31">
        <v>1008.75</v>
      </c>
      <c r="M415" s="31">
        <v>0.38052000000000002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752.25</v>
      </c>
      <c r="D416" s="36">
        <v>746.7833333333333</v>
      </c>
      <c r="E416" s="36">
        <v>731.46666666666658</v>
      </c>
      <c r="F416" s="36">
        <v>710.68333333333328</v>
      </c>
      <c r="G416" s="36">
        <v>695.36666666666656</v>
      </c>
      <c r="H416" s="36">
        <v>767.56666666666661</v>
      </c>
      <c r="I416" s="36">
        <v>782.88333333333321</v>
      </c>
      <c r="J416" s="36">
        <v>803.66666666666663</v>
      </c>
      <c r="K416" s="31">
        <v>762.1</v>
      </c>
      <c r="L416" s="31">
        <v>726</v>
      </c>
      <c r="M416" s="31">
        <v>0.62778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24705.9</v>
      </c>
      <c r="D417" s="36">
        <v>24774.366666666669</v>
      </c>
      <c r="E417" s="36">
        <v>24516.833333333336</v>
      </c>
      <c r="F417" s="36">
        <v>24327.766666666666</v>
      </c>
      <c r="G417" s="36">
        <v>24070.233333333334</v>
      </c>
      <c r="H417" s="36">
        <v>24963.433333333338</v>
      </c>
      <c r="I417" s="36">
        <v>25220.966666666671</v>
      </c>
      <c r="J417" s="36">
        <v>25410.03333333334</v>
      </c>
      <c r="K417" s="31">
        <v>25031.9</v>
      </c>
      <c r="L417" s="31">
        <v>24585.3</v>
      </c>
      <c r="M417" s="31">
        <v>0.73323000000000005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45.3</v>
      </c>
      <c r="D418" s="36">
        <v>45.433333333333337</v>
      </c>
      <c r="E418" s="36">
        <v>45.016666666666673</v>
      </c>
      <c r="F418" s="36">
        <v>44.733333333333334</v>
      </c>
      <c r="G418" s="36">
        <v>44.31666666666667</v>
      </c>
      <c r="H418" s="36">
        <v>45.716666666666676</v>
      </c>
      <c r="I418" s="36">
        <v>46.133333333333333</v>
      </c>
      <c r="J418" s="36">
        <v>46.416666666666679</v>
      </c>
      <c r="K418" s="31">
        <v>45.85</v>
      </c>
      <c r="L418" s="31">
        <v>45.15</v>
      </c>
      <c r="M418" s="31">
        <v>31.94012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2449.5500000000002</v>
      </c>
      <c r="D419" s="36">
        <v>2426.5166666666669</v>
      </c>
      <c r="E419" s="36">
        <v>2397.6333333333337</v>
      </c>
      <c r="F419" s="36">
        <v>2345.7166666666667</v>
      </c>
      <c r="G419" s="36">
        <v>2316.8333333333335</v>
      </c>
      <c r="H419" s="36">
        <v>2478.4333333333338</v>
      </c>
      <c r="I419" s="36">
        <v>2507.3166666666671</v>
      </c>
      <c r="J419" s="36">
        <v>2559.233333333334</v>
      </c>
      <c r="K419" s="31">
        <v>2455.4</v>
      </c>
      <c r="L419" s="31">
        <v>2374.6</v>
      </c>
      <c r="M419" s="31">
        <v>11.92798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640.20000000000005</v>
      </c>
      <c r="D420" s="36">
        <v>638.9</v>
      </c>
      <c r="E420" s="36">
        <v>631.79999999999995</v>
      </c>
      <c r="F420" s="36">
        <v>623.4</v>
      </c>
      <c r="G420" s="36">
        <v>616.29999999999995</v>
      </c>
      <c r="H420" s="36">
        <v>647.29999999999995</v>
      </c>
      <c r="I420" s="36">
        <v>654.40000000000009</v>
      </c>
      <c r="J420" s="36">
        <v>662.8</v>
      </c>
      <c r="K420" s="31">
        <v>646</v>
      </c>
      <c r="L420" s="31">
        <v>630.5</v>
      </c>
      <c r="M420" s="31">
        <v>4.29643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4668.6499999999996</v>
      </c>
      <c r="D421" s="36">
        <v>4689.1333333333332</v>
      </c>
      <c r="E421" s="36">
        <v>4635.2666666666664</v>
      </c>
      <c r="F421" s="36">
        <v>4601.8833333333332</v>
      </c>
      <c r="G421" s="36">
        <v>4548.0166666666664</v>
      </c>
      <c r="H421" s="36">
        <v>4722.5166666666664</v>
      </c>
      <c r="I421" s="36">
        <v>4776.3833333333332</v>
      </c>
      <c r="J421" s="36">
        <v>4809.7666666666664</v>
      </c>
      <c r="K421" s="31">
        <v>4743</v>
      </c>
      <c r="L421" s="31">
        <v>4655.75</v>
      </c>
      <c r="M421" s="31">
        <v>1.4336500000000001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1516.35</v>
      </c>
      <c r="D422" s="36">
        <v>1513.1166666666668</v>
      </c>
      <c r="E422" s="36">
        <v>1484.2333333333336</v>
      </c>
      <c r="F422" s="36">
        <v>1452.1166666666668</v>
      </c>
      <c r="G422" s="36">
        <v>1423.2333333333336</v>
      </c>
      <c r="H422" s="36">
        <v>1545.2333333333336</v>
      </c>
      <c r="I422" s="36">
        <v>1574.1166666666668</v>
      </c>
      <c r="J422" s="36">
        <v>1606.2333333333336</v>
      </c>
      <c r="K422" s="31">
        <v>1542</v>
      </c>
      <c r="L422" s="31">
        <v>1481</v>
      </c>
      <c r="M422" s="31">
        <v>1.58097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7513.1</v>
      </c>
      <c r="D423" s="36">
        <v>7416.4000000000005</v>
      </c>
      <c r="E423" s="36">
        <v>7237.7000000000007</v>
      </c>
      <c r="F423" s="36">
        <v>6962.3</v>
      </c>
      <c r="G423" s="36">
        <v>6783.6</v>
      </c>
      <c r="H423" s="36">
        <v>7691.8000000000011</v>
      </c>
      <c r="I423" s="36">
        <v>7870.5</v>
      </c>
      <c r="J423" s="36">
        <v>8145.9000000000015</v>
      </c>
      <c r="K423" s="31">
        <v>7595.1</v>
      </c>
      <c r="L423" s="31">
        <v>7141</v>
      </c>
      <c r="M423" s="31">
        <v>2.2776800000000001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684.35</v>
      </c>
      <c r="D424" s="36">
        <v>686.0333333333333</v>
      </c>
      <c r="E424" s="36">
        <v>676.81666666666661</v>
      </c>
      <c r="F424" s="36">
        <v>669.2833333333333</v>
      </c>
      <c r="G424" s="36">
        <v>660.06666666666661</v>
      </c>
      <c r="H424" s="36">
        <v>693.56666666666661</v>
      </c>
      <c r="I424" s="36">
        <v>702.7833333333333</v>
      </c>
      <c r="J424" s="36">
        <v>710.31666666666661</v>
      </c>
      <c r="K424" s="31">
        <v>695.25</v>
      </c>
      <c r="L424" s="31">
        <v>678.5</v>
      </c>
      <c r="M424" s="31">
        <v>21.77919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789.05</v>
      </c>
      <c r="D425" s="36">
        <v>797</v>
      </c>
      <c r="E425" s="36">
        <v>777.05</v>
      </c>
      <c r="F425" s="36">
        <v>765.05</v>
      </c>
      <c r="G425" s="36">
        <v>745.09999999999991</v>
      </c>
      <c r="H425" s="36">
        <v>809</v>
      </c>
      <c r="I425" s="36">
        <v>828.95</v>
      </c>
      <c r="J425" s="36">
        <v>840.95</v>
      </c>
      <c r="K425" s="31">
        <v>816.95</v>
      </c>
      <c r="L425" s="31">
        <v>785</v>
      </c>
      <c r="M425" s="31">
        <v>5.0779100000000001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549.29999999999995</v>
      </c>
      <c r="D426" s="36">
        <v>549.26666666666665</v>
      </c>
      <c r="E426" s="36">
        <v>543.08333333333326</v>
      </c>
      <c r="F426" s="36">
        <v>536.86666666666656</v>
      </c>
      <c r="G426" s="36">
        <v>530.68333333333317</v>
      </c>
      <c r="H426" s="36">
        <v>555.48333333333335</v>
      </c>
      <c r="I426" s="36">
        <v>561.66666666666674</v>
      </c>
      <c r="J426" s="36">
        <v>567.88333333333344</v>
      </c>
      <c r="K426" s="31">
        <v>555.45000000000005</v>
      </c>
      <c r="L426" s="31">
        <v>543.04999999999995</v>
      </c>
      <c r="M426" s="31">
        <v>4.2866900000000001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788.05</v>
      </c>
      <c r="D427" s="36">
        <v>788.15</v>
      </c>
      <c r="E427" s="36">
        <v>782.9</v>
      </c>
      <c r="F427" s="36">
        <v>777.75</v>
      </c>
      <c r="G427" s="36">
        <v>772.5</v>
      </c>
      <c r="H427" s="36">
        <v>793.3</v>
      </c>
      <c r="I427" s="36">
        <v>798.55</v>
      </c>
      <c r="J427" s="36">
        <v>803.69999999999993</v>
      </c>
      <c r="K427" s="31">
        <v>793.4</v>
      </c>
      <c r="L427" s="31">
        <v>783</v>
      </c>
      <c r="M427" s="31">
        <v>154.97868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138.94999999999999</v>
      </c>
      <c r="D428" s="36">
        <v>140.18333333333331</v>
      </c>
      <c r="E428" s="36">
        <v>137.11666666666662</v>
      </c>
      <c r="F428" s="36">
        <v>135.2833333333333</v>
      </c>
      <c r="G428" s="36">
        <v>132.21666666666661</v>
      </c>
      <c r="H428" s="36">
        <v>142.01666666666662</v>
      </c>
      <c r="I428" s="36">
        <v>145.08333333333329</v>
      </c>
      <c r="J428" s="36">
        <v>146.91666666666663</v>
      </c>
      <c r="K428" s="31">
        <v>143.25</v>
      </c>
      <c r="L428" s="31">
        <v>138.35</v>
      </c>
      <c r="M428" s="31">
        <v>693.31029000000001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584.29999999999995</v>
      </c>
      <c r="D429" s="36">
        <v>583.30000000000007</v>
      </c>
      <c r="E429" s="36">
        <v>574.10000000000014</v>
      </c>
      <c r="F429" s="36">
        <v>563.90000000000009</v>
      </c>
      <c r="G429" s="36">
        <v>554.70000000000016</v>
      </c>
      <c r="H429" s="36">
        <v>593.50000000000011</v>
      </c>
      <c r="I429" s="36">
        <v>602.70000000000016</v>
      </c>
      <c r="J429" s="36">
        <v>612.90000000000009</v>
      </c>
      <c r="K429" s="31">
        <v>592.5</v>
      </c>
      <c r="L429" s="31">
        <v>573.1</v>
      </c>
      <c r="M429" s="31">
        <v>5.3355499999999996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133.19999999999999</v>
      </c>
      <c r="D430" s="36">
        <v>133.55000000000001</v>
      </c>
      <c r="E430" s="36">
        <v>132.20000000000002</v>
      </c>
      <c r="F430" s="36">
        <v>131.20000000000002</v>
      </c>
      <c r="G430" s="36">
        <v>129.85000000000002</v>
      </c>
      <c r="H430" s="36">
        <v>134.55000000000001</v>
      </c>
      <c r="I430" s="36">
        <v>135.90000000000003</v>
      </c>
      <c r="J430" s="36">
        <v>136.9</v>
      </c>
      <c r="K430" s="31">
        <v>134.9</v>
      </c>
      <c r="L430" s="31">
        <v>132.55000000000001</v>
      </c>
      <c r="M430" s="31">
        <v>7.2980700000000001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360.1</v>
      </c>
      <c r="D431" s="36">
        <v>362.7833333333333</v>
      </c>
      <c r="E431" s="36">
        <v>356.56666666666661</v>
      </c>
      <c r="F431" s="36">
        <v>353.0333333333333</v>
      </c>
      <c r="G431" s="36">
        <v>346.81666666666661</v>
      </c>
      <c r="H431" s="36">
        <v>366.31666666666661</v>
      </c>
      <c r="I431" s="36">
        <v>372.5333333333333</v>
      </c>
      <c r="J431" s="36">
        <v>376.06666666666661</v>
      </c>
      <c r="K431" s="31">
        <v>369</v>
      </c>
      <c r="L431" s="31">
        <v>359.25</v>
      </c>
      <c r="M431" s="31">
        <v>3.2311999999999999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389.9</v>
      </c>
      <c r="D432" s="36">
        <v>388.68333333333334</v>
      </c>
      <c r="E432" s="36">
        <v>382.36666666666667</v>
      </c>
      <c r="F432" s="36">
        <v>374.83333333333331</v>
      </c>
      <c r="G432" s="36">
        <v>368.51666666666665</v>
      </c>
      <c r="H432" s="36">
        <v>396.2166666666667</v>
      </c>
      <c r="I432" s="36">
        <v>402.53333333333342</v>
      </c>
      <c r="J432" s="36">
        <v>410.06666666666672</v>
      </c>
      <c r="K432" s="31">
        <v>395</v>
      </c>
      <c r="L432" s="31">
        <v>381.15</v>
      </c>
      <c r="M432" s="31">
        <v>1.6227100000000001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1605.7</v>
      </c>
      <c r="D433" s="36">
        <v>1608.6833333333334</v>
      </c>
      <c r="E433" s="36">
        <v>1597.4166666666667</v>
      </c>
      <c r="F433" s="36">
        <v>1589.1333333333334</v>
      </c>
      <c r="G433" s="36">
        <v>1577.8666666666668</v>
      </c>
      <c r="H433" s="36">
        <v>1616.9666666666667</v>
      </c>
      <c r="I433" s="36">
        <v>1628.2333333333331</v>
      </c>
      <c r="J433" s="36">
        <v>1636.5166666666667</v>
      </c>
      <c r="K433" s="31">
        <v>1619.95</v>
      </c>
      <c r="L433" s="31">
        <v>1600.4</v>
      </c>
      <c r="M433" s="31">
        <v>24.409990000000001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622.45000000000005</v>
      </c>
      <c r="D434" s="36">
        <v>623.36666666666667</v>
      </c>
      <c r="E434" s="36">
        <v>616.08333333333337</v>
      </c>
      <c r="F434" s="36">
        <v>609.7166666666667</v>
      </c>
      <c r="G434" s="36">
        <v>602.43333333333339</v>
      </c>
      <c r="H434" s="36">
        <v>629.73333333333335</v>
      </c>
      <c r="I434" s="36">
        <v>637.01666666666665</v>
      </c>
      <c r="J434" s="36">
        <v>643.38333333333333</v>
      </c>
      <c r="K434" s="31">
        <v>630.65</v>
      </c>
      <c r="L434" s="31">
        <v>617</v>
      </c>
      <c r="M434" s="31">
        <v>5.08209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4152.95</v>
      </c>
      <c r="D435" s="36">
        <v>4176.8833333333332</v>
      </c>
      <c r="E435" s="36">
        <v>4055.8166666666666</v>
      </c>
      <c r="F435" s="36">
        <v>3958.6833333333334</v>
      </c>
      <c r="G435" s="36">
        <v>3837.6166666666668</v>
      </c>
      <c r="H435" s="36">
        <v>4274.0166666666664</v>
      </c>
      <c r="I435" s="36">
        <v>4395.0833333333321</v>
      </c>
      <c r="J435" s="36">
        <v>4492.2166666666662</v>
      </c>
      <c r="K435" s="31">
        <v>4297.95</v>
      </c>
      <c r="L435" s="31">
        <v>4079.75</v>
      </c>
      <c r="M435" s="31">
        <v>3.7832400000000002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1037.95</v>
      </c>
      <c r="D436" s="36">
        <v>1039.6833333333332</v>
      </c>
      <c r="E436" s="36">
        <v>1024.3666666666663</v>
      </c>
      <c r="F436" s="36">
        <v>1010.7833333333331</v>
      </c>
      <c r="G436" s="36">
        <v>995.46666666666624</v>
      </c>
      <c r="H436" s="36">
        <v>1053.2666666666664</v>
      </c>
      <c r="I436" s="36">
        <v>1068.5833333333335</v>
      </c>
      <c r="J436" s="36">
        <v>1082.1666666666665</v>
      </c>
      <c r="K436" s="31">
        <v>1055</v>
      </c>
      <c r="L436" s="31">
        <v>1026.0999999999999</v>
      </c>
      <c r="M436" s="31">
        <v>1.9268099999999999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457.1</v>
      </c>
      <c r="D437" s="36">
        <v>460.43333333333334</v>
      </c>
      <c r="E437" s="36">
        <v>451.91666666666669</v>
      </c>
      <c r="F437" s="36">
        <v>446.73333333333335</v>
      </c>
      <c r="G437" s="36">
        <v>438.2166666666667</v>
      </c>
      <c r="H437" s="36">
        <v>465.61666666666667</v>
      </c>
      <c r="I437" s="36">
        <v>474.13333333333333</v>
      </c>
      <c r="J437" s="36">
        <v>479.31666666666666</v>
      </c>
      <c r="K437" s="31">
        <v>468.95</v>
      </c>
      <c r="L437" s="31">
        <v>455.25</v>
      </c>
      <c r="M437" s="31">
        <v>1.7533099999999999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432.6</v>
      </c>
      <c r="D438" s="36">
        <v>433.16666666666669</v>
      </c>
      <c r="E438" s="36">
        <v>427.43333333333339</v>
      </c>
      <c r="F438" s="36">
        <v>422.26666666666671</v>
      </c>
      <c r="G438" s="36">
        <v>416.53333333333342</v>
      </c>
      <c r="H438" s="36">
        <v>438.33333333333337</v>
      </c>
      <c r="I438" s="36">
        <v>444.06666666666661</v>
      </c>
      <c r="J438" s="36">
        <v>449.23333333333335</v>
      </c>
      <c r="K438" s="31">
        <v>438.9</v>
      </c>
      <c r="L438" s="31">
        <v>428</v>
      </c>
      <c r="M438" s="31">
        <v>3.0394700000000001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3894.45</v>
      </c>
      <c r="D439" s="36">
        <v>3913</v>
      </c>
      <c r="E439" s="36">
        <v>3859.5</v>
      </c>
      <c r="F439" s="36">
        <v>3824.55</v>
      </c>
      <c r="G439" s="36">
        <v>3771.05</v>
      </c>
      <c r="H439" s="36">
        <v>3947.95</v>
      </c>
      <c r="I439" s="36">
        <v>4001.45</v>
      </c>
      <c r="J439" s="36">
        <v>4036.3999999999996</v>
      </c>
      <c r="K439" s="31">
        <v>3966.5</v>
      </c>
      <c r="L439" s="31">
        <v>3878.05</v>
      </c>
      <c r="M439" s="31">
        <v>1.1351599999999999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661.8</v>
      </c>
      <c r="D440" s="36">
        <v>665.98333333333335</v>
      </c>
      <c r="E440" s="36">
        <v>653.36666666666667</v>
      </c>
      <c r="F440" s="36">
        <v>644.93333333333328</v>
      </c>
      <c r="G440" s="36">
        <v>632.31666666666661</v>
      </c>
      <c r="H440" s="36">
        <v>674.41666666666674</v>
      </c>
      <c r="I440" s="36">
        <v>687.03333333333353</v>
      </c>
      <c r="J440" s="36">
        <v>695.46666666666681</v>
      </c>
      <c r="K440" s="31">
        <v>678.6</v>
      </c>
      <c r="L440" s="31">
        <v>657.55</v>
      </c>
      <c r="M440" s="31">
        <v>1.1864399999999999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40.6</v>
      </c>
      <c r="D441" s="36">
        <v>39.466666666666669</v>
      </c>
      <c r="E441" s="36">
        <v>38.333333333333336</v>
      </c>
      <c r="F441" s="36">
        <v>36.06666666666667</v>
      </c>
      <c r="G441" s="36">
        <v>34.933333333333337</v>
      </c>
      <c r="H441" s="36">
        <v>41.733333333333334</v>
      </c>
      <c r="I441" s="36">
        <v>42.86666666666666</v>
      </c>
      <c r="J441" s="36">
        <v>45.133333333333333</v>
      </c>
      <c r="K441" s="31">
        <v>40.6</v>
      </c>
      <c r="L441" s="31">
        <v>37.200000000000003</v>
      </c>
      <c r="M441" s="31">
        <v>582.88424999999995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686.85</v>
      </c>
      <c r="D442" s="36">
        <v>690.75</v>
      </c>
      <c r="E442" s="36">
        <v>679.1</v>
      </c>
      <c r="F442" s="36">
        <v>671.35</v>
      </c>
      <c r="G442" s="36">
        <v>659.7</v>
      </c>
      <c r="H442" s="36">
        <v>698.5</v>
      </c>
      <c r="I442" s="36">
        <v>710.15000000000009</v>
      </c>
      <c r="J442" s="36">
        <v>717.9</v>
      </c>
      <c r="K442" s="31">
        <v>702.4</v>
      </c>
      <c r="L442" s="31">
        <v>683</v>
      </c>
      <c r="M442" s="31">
        <v>15.71904</v>
      </c>
      <c r="N442" s="1"/>
      <c r="O442" s="1"/>
    </row>
    <row r="443" spans="1:15" ht="12.75" customHeight="1">
      <c r="A443" s="33">
        <v>433</v>
      </c>
      <c r="B443" s="53" t="s">
        <v>898</v>
      </c>
      <c r="C443" s="31">
        <v>883</v>
      </c>
      <c r="D443" s="36">
        <v>883.79999999999984</v>
      </c>
      <c r="E443" s="36">
        <v>878.74999999999966</v>
      </c>
      <c r="F443" s="36">
        <v>874.49999999999977</v>
      </c>
      <c r="G443" s="36">
        <v>869.44999999999959</v>
      </c>
      <c r="H443" s="36">
        <v>888.04999999999973</v>
      </c>
      <c r="I443" s="36">
        <v>893.09999999999991</v>
      </c>
      <c r="J443" s="36">
        <v>897.3499999999998</v>
      </c>
      <c r="K443" s="31">
        <v>888.85</v>
      </c>
      <c r="L443" s="31">
        <v>879.55</v>
      </c>
      <c r="M443" s="31">
        <v>0.29198000000000002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691.2</v>
      </c>
      <c r="D444" s="36">
        <v>689.78333333333342</v>
      </c>
      <c r="E444" s="36">
        <v>685.11666666666679</v>
      </c>
      <c r="F444" s="36">
        <v>679.03333333333342</v>
      </c>
      <c r="G444" s="36">
        <v>674.36666666666679</v>
      </c>
      <c r="H444" s="36">
        <v>695.86666666666679</v>
      </c>
      <c r="I444" s="36">
        <v>700.53333333333353</v>
      </c>
      <c r="J444" s="36">
        <v>706.61666666666679</v>
      </c>
      <c r="K444" s="31">
        <v>694.45</v>
      </c>
      <c r="L444" s="31">
        <v>683.7</v>
      </c>
      <c r="M444" s="31">
        <v>8.2217300000000009</v>
      </c>
      <c r="N444" s="1"/>
      <c r="O444" s="1"/>
    </row>
    <row r="445" spans="1:15" ht="12.75" customHeight="1">
      <c r="A445" s="33">
        <v>435</v>
      </c>
      <c r="B445" s="53" t="s">
        <v>899</v>
      </c>
      <c r="C445" s="31">
        <v>525.54999999999995</v>
      </c>
      <c r="D445" s="36">
        <v>539.33333333333337</v>
      </c>
      <c r="E445" s="36">
        <v>508.7166666666667</v>
      </c>
      <c r="F445" s="36">
        <v>491.88333333333333</v>
      </c>
      <c r="G445" s="36">
        <v>461.26666666666665</v>
      </c>
      <c r="H445" s="36">
        <v>556.16666666666674</v>
      </c>
      <c r="I445" s="36">
        <v>586.7833333333333</v>
      </c>
      <c r="J445" s="36">
        <v>603.61666666666679</v>
      </c>
      <c r="K445" s="31">
        <v>569.95000000000005</v>
      </c>
      <c r="L445" s="31">
        <v>522.5</v>
      </c>
      <c r="M445" s="31">
        <v>29.142959999999999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720.05</v>
      </c>
      <c r="D446" s="36">
        <v>720.44999999999993</v>
      </c>
      <c r="E446" s="36">
        <v>710.39999999999986</v>
      </c>
      <c r="F446" s="36">
        <v>700.74999999999989</v>
      </c>
      <c r="G446" s="36">
        <v>690.69999999999982</v>
      </c>
      <c r="H446" s="36">
        <v>730.09999999999991</v>
      </c>
      <c r="I446" s="36">
        <v>740.14999999999986</v>
      </c>
      <c r="J446" s="36">
        <v>749.8</v>
      </c>
      <c r="K446" s="31">
        <v>730.5</v>
      </c>
      <c r="L446" s="31">
        <v>710.8</v>
      </c>
      <c r="M446" s="31">
        <v>0.58499999999999996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52.75</v>
      </c>
      <c r="D447" s="36">
        <v>52.183333333333337</v>
      </c>
      <c r="E447" s="36">
        <v>50.366666666666674</v>
      </c>
      <c r="F447" s="36">
        <v>47.983333333333334</v>
      </c>
      <c r="G447" s="36">
        <v>46.166666666666671</v>
      </c>
      <c r="H447" s="36">
        <v>54.566666666666677</v>
      </c>
      <c r="I447" s="36">
        <v>56.38333333333334</v>
      </c>
      <c r="J447" s="36">
        <v>58.76666666666668</v>
      </c>
      <c r="K447" s="31">
        <v>54</v>
      </c>
      <c r="L447" s="31">
        <v>49.8</v>
      </c>
      <c r="M447" s="31">
        <v>78.352869999999996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2259.6999999999998</v>
      </c>
      <c r="D448" s="36">
        <v>2276.0833333333335</v>
      </c>
      <c r="E448" s="36">
        <v>2238.7166666666672</v>
      </c>
      <c r="F448" s="36">
        <v>2217.7333333333336</v>
      </c>
      <c r="G448" s="36">
        <v>2180.3666666666672</v>
      </c>
      <c r="H448" s="36">
        <v>2297.0666666666671</v>
      </c>
      <c r="I448" s="36">
        <v>2334.4333333333329</v>
      </c>
      <c r="J448" s="36">
        <v>2355.416666666667</v>
      </c>
      <c r="K448" s="31">
        <v>2313.4499999999998</v>
      </c>
      <c r="L448" s="31">
        <v>2255.1</v>
      </c>
      <c r="M448" s="31">
        <v>8.7347400000000004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955.1</v>
      </c>
      <c r="D449" s="36">
        <v>954.4</v>
      </c>
      <c r="E449" s="36">
        <v>948.9</v>
      </c>
      <c r="F449" s="36">
        <v>942.7</v>
      </c>
      <c r="G449" s="36">
        <v>937.2</v>
      </c>
      <c r="H449" s="36">
        <v>960.59999999999991</v>
      </c>
      <c r="I449" s="36">
        <v>966.09999999999991</v>
      </c>
      <c r="J449" s="36">
        <v>972.29999999999984</v>
      </c>
      <c r="K449" s="31">
        <v>959.9</v>
      </c>
      <c r="L449" s="31">
        <v>948.2</v>
      </c>
      <c r="M449" s="31">
        <v>1.46516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1315.25</v>
      </c>
      <c r="D450" s="36">
        <v>1279.9833333333333</v>
      </c>
      <c r="E450" s="36">
        <v>1210.9666666666667</v>
      </c>
      <c r="F450" s="36">
        <v>1106.6833333333334</v>
      </c>
      <c r="G450" s="36">
        <v>1037.6666666666667</v>
      </c>
      <c r="H450" s="36">
        <v>1384.2666666666667</v>
      </c>
      <c r="I450" s="36">
        <v>1453.2833333333335</v>
      </c>
      <c r="J450" s="36">
        <v>1557.5666666666666</v>
      </c>
      <c r="K450" s="31">
        <v>1349</v>
      </c>
      <c r="L450" s="31">
        <v>1175.7</v>
      </c>
      <c r="M450" s="31">
        <v>478.22206999999997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2011.5</v>
      </c>
      <c r="D451" s="36">
        <v>2008.9833333333333</v>
      </c>
      <c r="E451" s="36">
        <v>1979.5666666666666</v>
      </c>
      <c r="F451" s="36">
        <v>1947.6333333333332</v>
      </c>
      <c r="G451" s="36">
        <v>1918.2166666666665</v>
      </c>
      <c r="H451" s="36">
        <v>2040.9166666666667</v>
      </c>
      <c r="I451" s="36">
        <v>2070.333333333333</v>
      </c>
      <c r="J451" s="36">
        <v>2102.2666666666669</v>
      </c>
      <c r="K451" s="31">
        <v>2038.4</v>
      </c>
      <c r="L451" s="31">
        <v>1977.05</v>
      </c>
      <c r="M451" s="31">
        <v>12.45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4108.6000000000004</v>
      </c>
      <c r="D452" s="36">
        <v>4090.1</v>
      </c>
      <c r="E452" s="36">
        <v>4056.2</v>
      </c>
      <c r="F452" s="36">
        <v>4003.7999999999997</v>
      </c>
      <c r="G452" s="36">
        <v>3969.8999999999996</v>
      </c>
      <c r="H452" s="36">
        <v>4142.5</v>
      </c>
      <c r="I452" s="36">
        <v>4176.4000000000005</v>
      </c>
      <c r="J452" s="36">
        <v>4228.8</v>
      </c>
      <c r="K452" s="31">
        <v>4124</v>
      </c>
      <c r="L452" s="31">
        <v>4037.7</v>
      </c>
      <c r="M452" s="31">
        <v>26.889050000000001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1261.55</v>
      </c>
      <c r="D453" s="36">
        <v>1249.0666666666666</v>
      </c>
      <c r="E453" s="36">
        <v>1229.2333333333331</v>
      </c>
      <c r="F453" s="36">
        <v>1196.9166666666665</v>
      </c>
      <c r="G453" s="36">
        <v>1177.083333333333</v>
      </c>
      <c r="H453" s="36">
        <v>1281.3833333333332</v>
      </c>
      <c r="I453" s="36">
        <v>1301.2166666666667</v>
      </c>
      <c r="J453" s="36">
        <v>1333.5333333333333</v>
      </c>
      <c r="K453" s="31">
        <v>1268.9000000000001</v>
      </c>
      <c r="L453" s="31">
        <v>1216.75</v>
      </c>
      <c r="M453" s="31">
        <v>35.229520000000001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7686.75</v>
      </c>
      <c r="D454" s="36">
        <v>7729.0666666666666</v>
      </c>
      <c r="E454" s="36">
        <v>7543.5333333333328</v>
      </c>
      <c r="F454" s="36">
        <v>7400.3166666666666</v>
      </c>
      <c r="G454" s="36">
        <v>7214.7833333333328</v>
      </c>
      <c r="H454" s="36">
        <v>7872.2833333333328</v>
      </c>
      <c r="I454" s="36">
        <v>8057.8166666666675</v>
      </c>
      <c r="J454" s="36">
        <v>8201.0333333333328</v>
      </c>
      <c r="K454" s="31">
        <v>7914.6</v>
      </c>
      <c r="L454" s="31">
        <v>7585.85</v>
      </c>
      <c r="M454" s="31">
        <v>3.02528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9756.85</v>
      </c>
      <c r="D455" s="36">
        <v>9654.5833333333339</v>
      </c>
      <c r="E455" s="36">
        <v>9552.3166666666675</v>
      </c>
      <c r="F455" s="36">
        <v>9347.7833333333328</v>
      </c>
      <c r="G455" s="36">
        <v>9245.5166666666664</v>
      </c>
      <c r="H455" s="36">
        <v>9859.1166666666686</v>
      </c>
      <c r="I455" s="36">
        <v>9961.383333333335</v>
      </c>
      <c r="J455" s="36">
        <v>10165.91666666667</v>
      </c>
      <c r="K455" s="31">
        <v>9756.85</v>
      </c>
      <c r="L455" s="31">
        <v>9450.0499999999993</v>
      </c>
      <c r="M455" s="31">
        <v>0.49298999999999998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689.35</v>
      </c>
      <c r="D456" s="36">
        <v>686.23333333333323</v>
      </c>
      <c r="E456" s="36">
        <v>677.61666666666645</v>
      </c>
      <c r="F456" s="36">
        <v>665.88333333333321</v>
      </c>
      <c r="G456" s="36">
        <v>657.26666666666642</v>
      </c>
      <c r="H456" s="36">
        <v>697.96666666666647</v>
      </c>
      <c r="I456" s="36">
        <v>706.58333333333326</v>
      </c>
      <c r="J456" s="36">
        <v>718.31666666666649</v>
      </c>
      <c r="K456" s="31">
        <v>694.85</v>
      </c>
      <c r="L456" s="31">
        <v>674.5</v>
      </c>
      <c r="M456" s="31">
        <v>26.800419999999999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1039.3</v>
      </c>
      <c r="D457" s="36">
        <v>1033.45</v>
      </c>
      <c r="E457" s="36">
        <v>1019.9000000000001</v>
      </c>
      <c r="F457" s="36">
        <v>1000.5</v>
      </c>
      <c r="G457" s="36">
        <v>986.95</v>
      </c>
      <c r="H457" s="36">
        <v>1052.8500000000001</v>
      </c>
      <c r="I457" s="36">
        <v>1066.3999999999999</v>
      </c>
      <c r="J457" s="36">
        <v>1085.8000000000002</v>
      </c>
      <c r="K457" s="31">
        <v>1047</v>
      </c>
      <c r="L457" s="31">
        <v>1014.05</v>
      </c>
      <c r="M457" s="31">
        <v>168.77081999999999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425.25</v>
      </c>
      <c r="D458" s="36">
        <v>418.18333333333334</v>
      </c>
      <c r="E458" s="36">
        <v>403.06666666666666</v>
      </c>
      <c r="F458" s="36">
        <v>380.88333333333333</v>
      </c>
      <c r="G458" s="36">
        <v>365.76666666666665</v>
      </c>
      <c r="H458" s="36">
        <v>440.36666666666667</v>
      </c>
      <c r="I458" s="36">
        <v>455.48333333333335</v>
      </c>
      <c r="J458" s="36">
        <v>477.66666666666669</v>
      </c>
      <c r="K458" s="31">
        <v>433.3</v>
      </c>
      <c r="L458" s="31">
        <v>396</v>
      </c>
      <c r="M458" s="31">
        <v>988.83541000000002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157.25</v>
      </c>
      <c r="D459" s="36">
        <v>156.21666666666667</v>
      </c>
      <c r="E459" s="36">
        <v>153.28333333333333</v>
      </c>
      <c r="F459" s="36">
        <v>149.31666666666666</v>
      </c>
      <c r="G459" s="36">
        <v>146.38333333333333</v>
      </c>
      <c r="H459" s="36">
        <v>160.18333333333334</v>
      </c>
      <c r="I459" s="36">
        <v>163.11666666666667</v>
      </c>
      <c r="J459" s="36">
        <v>167.08333333333334</v>
      </c>
      <c r="K459" s="31">
        <v>159.15</v>
      </c>
      <c r="L459" s="31">
        <v>152.25</v>
      </c>
      <c r="M459" s="31">
        <v>1248.4769899999999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89.95</v>
      </c>
      <c r="D460" s="36">
        <v>88.216666666666683</v>
      </c>
      <c r="E460" s="36">
        <v>85.28333333333336</v>
      </c>
      <c r="F460" s="36">
        <v>80.616666666666674</v>
      </c>
      <c r="G460" s="36">
        <v>77.683333333333351</v>
      </c>
      <c r="H460" s="36">
        <v>92.883333333333368</v>
      </c>
      <c r="I460" s="36">
        <v>95.816666666666677</v>
      </c>
      <c r="J460" s="36">
        <v>100.48333333333338</v>
      </c>
      <c r="K460" s="31">
        <v>91.15</v>
      </c>
      <c r="L460" s="31">
        <v>83.55</v>
      </c>
      <c r="M460" s="31">
        <v>202.78143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2961.25</v>
      </c>
      <c r="D461" s="36">
        <v>2937.1166666666668</v>
      </c>
      <c r="E461" s="36">
        <v>2875.2333333333336</v>
      </c>
      <c r="F461" s="36">
        <v>2789.2166666666667</v>
      </c>
      <c r="G461" s="36">
        <v>2727.3333333333335</v>
      </c>
      <c r="H461" s="36">
        <v>3023.1333333333337</v>
      </c>
      <c r="I461" s="36">
        <v>3085.0166666666669</v>
      </c>
      <c r="J461" s="36">
        <v>3171.0333333333338</v>
      </c>
      <c r="K461" s="31">
        <v>2999</v>
      </c>
      <c r="L461" s="31">
        <v>2851.1</v>
      </c>
      <c r="M461" s="31">
        <v>0.27753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1288.1500000000001</v>
      </c>
      <c r="D462" s="36">
        <v>1282.2666666666667</v>
      </c>
      <c r="E462" s="36">
        <v>1271.4333333333334</v>
      </c>
      <c r="F462" s="36">
        <v>1254.7166666666667</v>
      </c>
      <c r="G462" s="36">
        <v>1243.8833333333334</v>
      </c>
      <c r="H462" s="36">
        <v>1298.9833333333333</v>
      </c>
      <c r="I462" s="36">
        <v>1309.8166666666668</v>
      </c>
      <c r="J462" s="36">
        <v>1326.5333333333333</v>
      </c>
      <c r="K462" s="31">
        <v>1293.0999999999999</v>
      </c>
      <c r="L462" s="31">
        <v>1265.55</v>
      </c>
      <c r="M462" s="31">
        <v>20.736910000000002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766.2</v>
      </c>
      <c r="D463" s="36">
        <v>757.08333333333337</v>
      </c>
      <c r="E463" s="36">
        <v>735.16666666666674</v>
      </c>
      <c r="F463" s="36">
        <v>704.13333333333333</v>
      </c>
      <c r="G463" s="36">
        <v>682.2166666666667</v>
      </c>
      <c r="H463" s="36">
        <v>788.11666666666679</v>
      </c>
      <c r="I463" s="36">
        <v>810.03333333333353</v>
      </c>
      <c r="J463" s="36">
        <v>841.06666666666683</v>
      </c>
      <c r="K463" s="31">
        <v>779</v>
      </c>
      <c r="L463" s="31">
        <v>726.05</v>
      </c>
      <c r="M463" s="31">
        <v>8.5522200000000002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257.8</v>
      </c>
      <c r="D464" s="36">
        <v>255.43333333333337</v>
      </c>
      <c r="E464" s="36">
        <v>247.26666666666671</v>
      </c>
      <c r="F464" s="36">
        <v>236.73333333333335</v>
      </c>
      <c r="G464" s="36">
        <v>228.56666666666669</v>
      </c>
      <c r="H464" s="36">
        <v>265.9666666666667</v>
      </c>
      <c r="I464" s="36">
        <v>274.13333333333344</v>
      </c>
      <c r="J464" s="36">
        <v>284.66666666666674</v>
      </c>
      <c r="K464" s="31">
        <v>263.60000000000002</v>
      </c>
      <c r="L464" s="31">
        <v>244.9</v>
      </c>
      <c r="M464" s="31">
        <v>17.015999999999998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810.8</v>
      </c>
      <c r="D465" s="36">
        <v>809.31666666666661</v>
      </c>
      <c r="E465" s="36">
        <v>805.23333333333323</v>
      </c>
      <c r="F465" s="36">
        <v>799.66666666666663</v>
      </c>
      <c r="G465" s="36">
        <v>795.58333333333326</v>
      </c>
      <c r="H465" s="36">
        <v>814.88333333333321</v>
      </c>
      <c r="I465" s="36">
        <v>818.9666666666667</v>
      </c>
      <c r="J465" s="36">
        <v>824.53333333333319</v>
      </c>
      <c r="K465" s="31">
        <v>813.4</v>
      </c>
      <c r="L465" s="31">
        <v>803.75</v>
      </c>
      <c r="M465" s="31">
        <v>2.6107800000000001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3641.7</v>
      </c>
      <c r="D466" s="36">
        <v>3631.5499999999997</v>
      </c>
      <c r="E466" s="36">
        <v>3585.1499999999996</v>
      </c>
      <c r="F466" s="36">
        <v>3528.6</v>
      </c>
      <c r="G466" s="36">
        <v>3482.2</v>
      </c>
      <c r="H466" s="36">
        <v>3688.0999999999995</v>
      </c>
      <c r="I466" s="36">
        <v>3734.5</v>
      </c>
      <c r="J466" s="36">
        <v>3791.0499999999993</v>
      </c>
      <c r="K466" s="31">
        <v>3677.95</v>
      </c>
      <c r="L466" s="31">
        <v>3575</v>
      </c>
      <c r="M466" s="31">
        <v>0.36603999999999998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2597.85</v>
      </c>
      <c r="D467" s="36">
        <v>2614.2833333333333</v>
      </c>
      <c r="E467" s="36">
        <v>2575.4666666666667</v>
      </c>
      <c r="F467" s="36">
        <v>2553.0833333333335</v>
      </c>
      <c r="G467" s="36">
        <v>2514.2666666666669</v>
      </c>
      <c r="H467" s="36">
        <v>2636.6666666666665</v>
      </c>
      <c r="I467" s="36">
        <v>2675.4833333333331</v>
      </c>
      <c r="J467" s="36">
        <v>2697.8666666666663</v>
      </c>
      <c r="K467" s="31">
        <v>2653.1</v>
      </c>
      <c r="L467" s="31">
        <v>2591.9</v>
      </c>
      <c r="M467" s="31">
        <v>0.62929999999999997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3786.9</v>
      </c>
      <c r="D468" s="36">
        <v>3793.0833333333335</v>
      </c>
      <c r="E468" s="36">
        <v>3761.916666666667</v>
      </c>
      <c r="F468" s="36">
        <v>3736.9333333333334</v>
      </c>
      <c r="G468" s="36">
        <v>3705.7666666666669</v>
      </c>
      <c r="H468" s="36">
        <v>3818.0666666666671</v>
      </c>
      <c r="I468" s="36">
        <v>3849.233333333334</v>
      </c>
      <c r="J468" s="36">
        <v>3874.2166666666672</v>
      </c>
      <c r="K468" s="31">
        <v>3824.25</v>
      </c>
      <c r="L468" s="31">
        <v>3768.1</v>
      </c>
      <c r="M468" s="31">
        <v>8.3851399999999998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2664.8</v>
      </c>
      <c r="D469" s="36">
        <v>2667.8833333333332</v>
      </c>
      <c r="E469" s="36">
        <v>2641.9166666666665</v>
      </c>
      <c r="F469" s="36">
        <v>2619.0333333333333</v>
      </c>
      <c r="G469" s="36">
        <v>2593.0666666666666</v>
      </c>
      <c r="H469" s="36">
        <v>2690.7666666666664</v>
      </c>
      <c r="I469" s="36">
        <v>2716.7333333333336</v>
      </c>
      <c r="J469" s="36">
        <v>2739.6166666666663</v>
      </c>
      <c r="K469" s="31">
        <v>2693.85</v>
      </c>
      <c r="L469" s="31">
        <v>2645</v>
      </c>
      <c r="M469" s="31">
        <v>4.1402900000000002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1144.5999999999999</v>
      </c>
      <c r="D470" s="36">
        <v>1152.6666666666667</v>
      </c>
      <c r="E470" s="36">
        <v>1131.9333333333334</v>
      </c>
      <c r="F470" s="36">
        <v>1119.2666666666667</v>
      </c>
      <c r="G470" s="36">
        <v>1098.5333333333333</v>
      </c>
      <c r="H470" s="36">
        <v>1165.3333333333335</v>
      </c>
      <c r="I470" s="36">
        <v>1186.0666666666666</v>
      </c>
      <c r="J470" s="36">
        <v>1198.7333333333336</v>
      </c>
      <c r="K470" s="31">
        <v>1173.4000000000001</v>
      </c>
      <c r="L470" s="31">
        <v>1140</v>
      </c>
      <c r="M470" s="31">
        <v>5.23306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3952.2</v>
      </c>
      <c r="D471" s="36">
        <v>3923.5</v>
      </c>
      <c r="E471" s="36">
        <v>3869</v>
      </c>
      <c r="F471" s="36">
        <v>3785.8</v>
      </c>
      <c r="G471" s="36">
        <v>3731.3</v>
      </c>
      <c r="H471" s="36">
        <v>4006.7</v>
      </c>
      <c r="I471" s="36">
        <v>4061.2</v>
      </c>
      <c r="J471" s="36">
        <v>4144.3999999999996</v>
      </c>
      <c r="K471" s="31">
        <v>3978</v>
      </c>
      <c r="L471" s="31">
        <v>3840.3</v>
      </c>
      <c r="M471" s="31">
        <v>6.8053499999999998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40.549999999999997</v>
      </c>
      <c r="D472" s="36">
        <v>40.583333333333336</v>
      </c>
      <c r="E472" s="36">
        <v>40.06666666666667</v>
      </c>
      <c r="F472" s="36">
        <v>39.583333333333336</v>
      </c>
      <c r="G472" s="36">
        <v>39.06666666666667</v>
      </c>
      <c r="H472" s="36">
        <v>41.06666666666667</v>
      </c>
      <c r="I472" s="36">
        <v>41.583333333333336</v>
      </c>
      <c r="J472" s="36">
        <v>42.06666666666667</v>
      </c>
      <c r="K472" s="31">
        <v>41.1</v>
      </c>
      <c r="L472" s="31">
        <v>40.1</v>
      </c>
      <c r="M472" s="31">
        <v>77.238839999999996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335.3</v>
      </c>
      <c r="D473" s="36">
        <v>335.09999999999997</v>
      </c>
      <c r="E473" s="36">
        <v>332.19999999999993</v>
      </c>
      <c r="F473" s="36">
        <v>329.09999999999997</v>
      </c>
      <c r="G473" s="36">
        <v>326.19999999999993</v>
      </c>
      <c r="H473" s="36">
        <v>338.19999999999993</v>
      </c>
      <c r="I473" s="36">
        <v>341.09999999999991</v>
      </c>
      <c r="J473" s="36">
        <v>344.19999999999993</v>
      </c>
      <c r="K473" s="31">
        <v>338</v>
      </c>
      <c r="L473" s="31">
        <v>332</v>
      </c>
      <c r="M473" s="31">
        <v>3.7754300000000001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484.65</v>
      </c>
      <c r="D474" s="36">
        <v>483.08333333333331</v>
      </c>
      <c r="E474" s="36">
        <v>477.16666666666663</v>
      </c>
      <c r="F474" s="36">
        <v>469.68333333333334</v>
      </c>
      <c r="G474" s="36">
        <v>463.76666666666665</v>
      </c>
      <c r="H474" s="36">
        <v>490.56666666666661</v>
      </c>
      <c r="I474" s="36">
        <v>496.48333333333323</v>
      </c>
      <c r="J474" s="36">
        <v>503.96666666666658</v>
      </c>
      <c r="K474" s="31">
        <v>489</v>
      </c>
      <c r="L474" s="31">
        <v>475.6</v>
      </c>
      <c r="M474" s="31">
        <v>9.1259800000000002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3498.7</v>
      </c>
      <c r="D475" s="36">
        <v>3513.1</v>
      </c>
      <c r="E475" s="36">
        <v>3458.2</v>
      </c>
      <c r="F475" s="36">
        <v>3417.7</v>
      </c>
      <c r="G475" s="36">
        <v>3362.7999999999997</v>
      </c>
      <c r="H475" s="36">
        <v>3553.6</v>
      </c>
      <c r="I475" s="36">
        <v>3608.5000000000005</v>
      </c>
      <c r="J475" s="36">
        <v>3649</v>
      </c>
      <c r="K475" s="31">
        <v>3568</v>
      </c>
      <c r="L475" s="31">
        <v>3472.6</v>
      </c>
      <c r="M475" s="31">
        <v>2.13171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57.5</v>
      </c>
      <c r="D476" s="36">
        <v>57.916666666666664</v>
      </c>
      <c r="E476" s="36">
        <v>56.033333333333331</v>
      </c>
      <c r="F476" s="36">
        <v>54.56666666666667</v>
      </c>
      <c r="G476" s="36">
        <v>52.683333333333337</v>
      </c>
      <c r="H476" s="36">
        <v>59.383333333333326</v>
      </c>
      <c r="I476" s="36">
        <v>61.266666666666666</v>
      </c>
      <c r="J476" s="36">
        <v>62.73333333333332</v>
      </c>
      <c r="K476" s="31">
        <v>59.8</v>
      </c>
      <c r="L476" s="31">
        <v>56.45</v>
      </c>
      <c r="M476" s="31">
        <v>268.35442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650.65</v>
      </c>
      <c r="D477" s="36">
        <v>642.61666666666667</v>
      </c>
      <c r="E477" s="36">
        <v>630.0333333333333</v>
      </c>
      <c r="F477" s="36">
        <v>609.41666666666663</v>
      </c>
      <c r="G477" s="36">
        <v>596.83333333333326</v>
      </c>
      <c r="H477" s="36">
        <v>663.23333333333335</v>
      </c>
      <c r="I477" s="36">
        <v>675.81666666666661</v>
      </c>
      <c r="J477" s="36">
        <v>696.43333333333339</v>
      </c>
      <c r="K477" s="31">
        <v>655.20000000000005</v>
      </c>
      <c r="L477" s="31">
        <v>622</v>
      </c>
      <c r="M477" s="31">
        <v>5.88957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482.3</v>
      </c>
      <c r="D478" s="36">
        <v>481.0333333333333</v>
      </c>
      <c r="E478" s="36">
        <v>476.11666666666662</v>
      </c>
      <c r="F478" s="36">
        <v>469.93333333333334</v>
      </c>
      <c r="G478" s="36">
        <v>465.01666666666665</v>
      </c>
      <c r="H478" s="36">
        <v>487.21666666666658</v>
      </c>
      <c r="I478" s="36">
        <v>492.13333333333333</v>
      </c>
      <c r="J478" s="36">
        <v>498.31666666666655</v>
      </c>
      <c r="K478" s="31">
        <v>485.95</v>
      </c>
      <c r="L478" s="31">
        <v>474.85</v>
      </c>
      <c r="M478" s="31">
        <v>54.20581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890.7</v>
      </c>
      <c r="D479" s="36">
        <v>885.86666666666667</v>
      </c>
      <c r="E479" s="36">
        <v>876.83333333333337</v>
      </c>
      <c r="F479" s="36">
        <v>862.9666666666667</v>
      </c>
      <c r="G479" s="36">
        <v>853.93333333333339</v>
      </c>
      <c r="H479" s="36">
        <v>899.73333333333335</v>
      </c>
      <c r="I479" s="36">
        <v>908.76666666666665</v>
      </c>
      <c r="J479" s="36">
        <v>922.63333333333333</v>
      </c>
      <c r="K479" s="31">
        <v>894.9</v>
      </c>
      <c r="L479" s="31">
        <v>872</v>
      </c>
      <c r="M479" s="31">
        <v>0.67564000000000002</v>
      </c>
      <c r="N479" s="1"/>
      <c r="O479" s="1"/>
    </row>
    <row r="480" spans="1:15" ht="12.75" customHeight="1">
      <c r="A480" s="33">
        <v>470</v>
      </c>
      <c r="B480" s="53" t="s">
        <v>900</v>
      </c>
      <c r="C480" s="31">
        <v>51.85</v>
      </c>
      <c r="D480" s="36">
        <v>51.81666666666667</v>
      </c>
      <c r="E480" s="36">
        <v>51.433333333333337</v>
      </c>
      <c r="F480" s="36">
        <v>51.016666666666666</v>
      </c>
      <c r="G480" s="36">
        <v>50.633333333333333</v>
      </c>
      <c r="H480" s="36">
        <v>52.233333333333341</v>
      </c>
      <c r="I480" s="36">
        <v>52.616666666666681</v>
      </c>
      <c r="J480" s="36">
        <v>53.033333333333346</v>
      </c>
      <c r="K480" s="31">
        <v>52.2</v>
      </c>
      <c r="L480" s="31">
        <v>51.4</v>
      </c>
      <c r="M480" s="31">
        <v>27.91555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9673.15</v>
      </c>
      <c r="D481" s="36">
        <v>9652.4166666666661</v>
      </c>
      <c r="E481" s="36">
        <v>9589.8333333333321</v>
      </c>
      <c r="F481" s="36">
        <v>9506.5166666666664</v>
      </c>
      <c r="G481" s="36">
        <v>9443.9333333333325</v>
      </c>
      <c r="H481" s="36">
        <v>9735.7333333333318</v>
      </c>
      <c r="I481" s="36">
        <v>9798.3166666666639</v>
      </c>
      <c r="J481" s="31">
        <v>9881.6333333333314</v>
      </c>
      <c r="K481" s="31">
        <v>9715</v>
      </c>
      <c r="L481" s="31">
        <v>9569.1</v>
      </c>
      <c r="M481" s="53">
        <v>5.8501200000000004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157.35</v>
      </c>
      <c r="D482" s="36">
        <v>157.63333333333333</v>
      </c>
      <c r="E482" s="36">
        <v>153.36666666666665</v>
      </c>
      <c r="F482" s="36">
        <v>149.38333333333333</v>
      </c>
      <c r="G482" s="36">
        <v>145.11666666666665</v>
      </c>
      <c r="H482" s="36">
        <v>161.61666666666665</v>
      </c>
      <c r="I482" s="36">
        <v>165.8833333333333</v>
      </c>
      <c r="J482" s="31">
        <v>169.86666666666665</v>
      </c>
      <c r="K482" s="31">
        <v>161.9</v>
      </c>
      <c r="L482" s="31">
        <v>153.65</v>
      </c>
      <c r="M482" s="53">
        <v>286.94977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1699.35</v>
      </c>
      <c r="D483" s="36">
        <v>1706.45</v>
      </c>
      <c r="E483" s="36">
        <v>1687.9</v>
      </c>
      <c r="F483" s="36">
        <v>1676.45</v>
      </c>
      <c r="G483" s="36">
        <v>1657.9</v>
      </c>
      <c r="H483" s="36">
        <v>1717.9</v>
      </c>
      <c r="I483" s="36">
        <v>1736.4499999999998</v>
      </c>
      <c r="J483" s="36">
        <v>1747.9</v>
      </c>
      <c r="K483" s="31">
        <v>1725</v>
      </c>
      <c r="L483" s="31">
        <v>1695</v>
      </c>
      <c r="M483" s="31">
        <v>0.83909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1146.5</v>
      </c>
      <c r="D484" s="36">
        <v>1150.3333333333333</v>
      </c>
      <c r="E484" s="36">
        <v>1139.4666666666665</v>
      </c>
      <c r="F484" s="36">
        <v>1132.4333333333332</v>
      </c>
      <c r="G484" s="36">
        <v>1121.5666666666664</v>
      </c>
      <c r="H484" s="36">
        <v>1157.3666666666666</v>
      </c>
      <c r="I484" s="36">
        <v>1168.2333333333333</v>
      </c>
      <c r="J484" s="31">
        <v>1175.2666666666667</v>
      </c>
      <c r="K484" s="31">
        <v>1161.2</v>
      </c>
      <c r="L484" s="31">
        <v>1143.3</v>
      </c>
      <c r="M484" s="53">
        <v>5.8392900000000001</v>
      </c>
      <c r="N484" s="1"/>
      <c r="O484" s="1"/>
    </row>
    <row r="485" spans="1:15" ht="12.75" customHeight="1">
      <c r="A485" s="33">
        <v>475</v>
      </c>
      <c r="B485" s="31" t="s">
        <v>901</v>
      </c>
      <c r="C485" s="31">
        <v>308.2</v>
      </c>
      <c r="D485" s="36">
        <v>308.98333333333335</v>
      </c>
      <c r="E485" s="36">
        <v>304.26666666666671</v>
      </c>
      <c r="F485" s="36">
        <v>300.33333333333337</v>
      </c>
      <c r="G485" s="36">
        <v>295.61666666666673</v>
      </c>
      <c r="H485" s="36">
        <v>312.91666666666669</v>
      </c>
      <c r="I485" s="36">
        <v>317.63333333333338</v>
      </c>
      <c r="J485" s="36">
        <v>321.56666666666666</v>
      </c>
      <c r="K485" s="31">
        <v>313.7</v>
      </c>
      <c r="L485" s="31">
        <v>305.05</v>
      </c>
      <c r="M485" s="31">
        <v>3.6337600000000001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344.45</v>
      </c>
      <c r="D486" s="36">
        <v>345.63333333333338</v>
      </c>
      <c r="E486" s="36">
        <v>341.06666666666678</v>
      </c>
      <c r="F486" s="36">
        <v>337.68333333333339</v>
      </c>
      <c r="G486" s="36">
        <v>333.11666666666679</v>
      </c>
      <c r="H486" s="36">
        <v>349.01666666666677</v>
      </c>
      <c r="I486" s="36">
        <v>353.58333333333337</v>
      </c>
      <c r="J486" s="36">
        <v>356.96666666666675</v>
      </c>
      <c r="K486" s="31">
        <v>350.2</v>
      </c>
      <c r="L486" s="31">
        <v>342.25</v>
      </c>
      <c r="M486" s="31">
        <v>8.9648400000000006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1914.45</v>
      </c>
      <c r="D487" s="36">
        <v>1912.3833333333334</v>
      </c>
      <c r="E487" s="36">
        <v>1882.1166666666668</v>
      </c>
      <c r="F487" s="36">
        <v>1849.7833333333333</v>
      </c>
      <c r="G487" s="36">
        <v>1819.5166666666667</v>
      </c>
      <c r="H487" s="36">
        <v>1944.7166666666669</v>
      </c>
      <c r="I487" s="36">
        <v>1974.9833333333338</v>
      </c>
      <c r="J487" s="36">
        <v>2007.3166666666671</v>
      </c>
      <c r="K487" s="31">
        <v>1942.65</v>
      </c>
      <c r="L487" s="31">
        <v>1880.05</v>
      </c>
      <c r="M487" s="31">
        <v>0.14063999999999999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530.29999999999995</v>
      </c>
      <c r="D488" s="36">
        <v>530.85</v>
      </c>
      <c r="E488" s="36">
        <v>520.5</v>
      </c>
      <c r="F488" s="36">
        <v>510.69999999999993</v>
      </c>
      <c r="G488" s="36">
        <v>500.34999999999991</v>
      </c>
      <c r="H488" s="36">
        <v>540.65000000000009</v>
      </c>
      <c r="I488" s="36">
        <v>551.00000000000023</v>
      </c>
      <c r="J488" s="36">
        <v>560.80000000000018</v>
      </c>
      <c r="K488" s="31">
        <v>541.20000000000005</v>
      </c>
      <c r="L488" s="31">
        <v>521.04999999999995</v>
      </c>
      <c r="M488" s="31">
        <v>3.8677700000000002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423.95</v>
      </c>
      <c r="D489" s="36">
        <v>422.26666666666665</v>
      </c>
      <c r="E489" s="36">
        <v>417.68333333333328</v>
      </c>
      <c r="F489" s="36">
        <v>411.41666666666663</v>
      </c>
      <c r="G489" s="36">
        <v>406.83333333333326</v>
      </c>
      <c r="H489" s="36">
        <v>428.5333333333333</v>
      </c>
      <c r="I489" s="36">
        <v>433.11666666666667</v>
      </c>
      <c r="J489" s="36">
        <v>439.38333333333333</v>
      </c>
      <c r="K489" s="31">
        <v>426.85</v>
      </c>
      <c r="L489" s="31">
        <v>416</v>
      </c>
      <c r="M489" s="31">
        <v>2.4779200000000001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442.15</v>
      </c>
      <c r="D490" s="36">
        <v>438.79999999999995</v>
      </c>
      <c r="E490" s="36">
        <v>433.14999999999992</v>
      </c>
      <c r="F490" s="36">
        <v>424.15</v>
      </c>
      <c r="G490" s="36">
        <v>418.49999999999994</v>
      </c>
      <c r="H490" s="36">
        <v>447.7999999999999</v>
      </c>
      <c r="I490" s="36">
        <v>453.45</v>
      </c>
      <c r="J490" s="36">
        <v>462.44999999999987</v>
      </c>
      <c r="K490" s="31">
        <v>444.45</v>
      </c>
      <c r="L490" s="31">
        <v>429.8</v>
      </c>
      <c r="M490" s="31">
        <v>2.8315800000000002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491.35</v>
      </c>
      <c r="D491" s="36">
        <v>494.36666666666662</v>
      </c>
      <c r="E491" s="36">
        <v>487.03333333333325</v>
      </c>
      <c r="F491" s="36">
        <v>482.71666666666664</v>
      </c>
      <c r="G491" s="36">
        <v>475.38333333333327</v>
      </c>
      <c r="H491" s="36">
        <v>498.68333333333322</v>
      </c>
      <c r="I491" s="36">
        <v>506.01666666666659</v>
      </c>
      <c r="J491" s="36">
        <v>510.3333333333332</v>
      </c>
      <c r="K491" s="31">
        <v>501.7</v>
      </c>
      <c r="L491" s="31">
        <v>490.05</v>
      </c>
      <c r="M491" s="31">
        <v>1.1624300000000001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1423.35</v>
      </c>
      <c r="D492" s="36">
        <v>1427.6666666666667</v>
      </c>
      <c r="E492" s="36">
        <v>1408.8333333333335</v>
      </c>
      <c r="F492" s="36">
        <v>1394.3166666666668</v>
      </c>
      <c r="G492" s="36">
        <v>1375.4833333333336</v>
      </c>
      <c r="H492" s="36">
        <v>1442.1833333333334</v>
      </c>
      <c r="I492" s="36">
        <v>1461.0166666666669</v>
      </c>
      <c r="J492" s="36">
        <v>1475.5333333333333</v>
      </c>
      <c r="K492" s="31">
        <v>1446.5</v>
      </c>
      <c r="L492" s="31">
        <v>1413.15</v>
      </c>
      <c r="M492" s="31">
        <v>15.406499999999999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965.35</v>
      </c>
      <c r="D493" s="36">
        <v>972.01666666666677</v>
      </c>
      <c r="E493" s="36">
        <v>957.03333333333353</v>
      </c>
      <c r="F493" s="36">
        <v>948.71666666666681</v>
      </c>
      <c r="G493" s="36">
        <v>933.73333333333358</v>
      </c>
      <c r="H493" s="36">
        <v>980.33333333333348</v>
      </c>
      <c r="I493" s="36">
        <v>995.31666666666683</v>
      </c>
      <c r="J493" s="36">
        <v>1003.6333333333334</v>
      </c>
      <c r="K493" s="31">
        <v>987</v>
      </c>
      <c r="L493" s="31">
        <v>963.7</v>
      </c>
      <c r="M493" s="31">
        <v>1.54789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282.85000000000002</v>
      </c>
      <c r="D494" s="36">
        <v>283.76666666666665</v>
      </c>
      <c r="E494" s="36">
        <v>280.13333333333333</v>
      </c>
      <c r="F494" s="36">
        <v>277.41666666666669</v>
      </c>
      <c r="G494" s="36">
        <v>273.78333333333336</v>
      </c>
      <c r="H494" s="36">
        <v>286.48333333333329</v>
      </c>
      <c r="I494" s="36">
        <v>290.11666666666662</v>
      </c>
      <c r="J494" s="36">
        <v>292.83333333333326</v>
      </c>
      <c r="K494" s="31">
        <v>287.39999999999998</v>
      </c>
      <c r="L494" s="31">
        <v>281.05</v>
      </c>
      <c r="M494" s="31">
        <v>91.349950000000007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637.70000000000005</v>
      </c>
      <c r="D495" s="36">
        <v>635.16666666666663</v>
      </c>
      <c r="E495" s="36">
        <v>619.63333333333321</v>
      </c>
      <c r="F495" s="36">
        <v>601.56666666666661</v>
      </c>
      <c r="G495" s="36">
        <v>586.03333333333319</v>
      </c>
      <c r="H495" s="36">
        <v>653.23333333333323</v>
      </c>
      <c r="I495" s="36">
        <v>668.76666666666677</v>
      </c>
      <c r="J495" s="36">
        <v>686.83333333333326</v>
      </c>
      <c r="K495" s="31">
        <v>650.70000000000005</v>
      </c>
      <c r="L495" s="31">
        <v>617.1</v>
      </c>
      <c r="M495" s="31">
        <v>0.99824000000000002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1633</v>
      </c>
      <c r="D496" s="36">
        <v>1629.3333333333333</v>
      </c>
      <c r="E496" s="36">
        <v>1616.6666666666665</v>
      </c>
      <c r="F496" s="36">
        <v>1600.3333333333333</v>
      </c>
      <c r="G496" s="36">
        <v>1587.6666666666665</v>
      </c>
      <c r="H496" s="36">
        <v>1645.6666666666665</v>
      </c>
      <c r="I496" s="36">
        <v>1658.333333333333</v>
      </c>
      <c r="J496" s="36">
        <v>1674.6666666666665</v>
      </c>
      <c r="K496" s="31">
        <v>1642</v>
      </c>
      <c r="L496" s="31">
        <v>1613</v>
      </c>
      <c r="M496" s="31">
        <v>0.21307000000000001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14.25</v>
      </c>
      <c r="D497" s="36">
        <v>14.266666666666666</v>
      </c>
      <c r="E497" s="36">
        <v>14.083333333333332</v>
      </c>
      <c r="F497" s="36">
        <v>13.916666666666666</v>
      </c>
      <c r="G497" s="36">
        <v>13.733333333333333</v>
      </c>
      <c r="H497" s="36">
        <v>14.433333333333332</v>
      </c>
      <c r="I497" s="36">
        <v>14.616666666666665</v>
      </c>
      <c r="J497" s="36">
        <v>14.783333333333331</v>
      </c>
      <c r="K497" s="31">
        <v>14.45</v>
      </c>
      <c r="L497" s="31">
        <v>14.1</v>
      </c>
      <c r="M497" s="31">
        <v>1792.4386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1082.0999999999999</v>
      </c>
      <c r="D498" s="36">
        <v>1078.4166666666667</v>
      </c>
      <c r="E498" s="36">
        <v>1065.6833333333334</v>
      </c>
      <c r="F498" s="36">
        <v>1049.2666666666667</v>
      </c>
      <c r="G498" s="36">
        <v>1036.5333333333333</v>
      </c>
      <c r="H498" s="36">
        <v>1094.8333333333335</v>
      </c>
      <c r="I498" s="36">
        <v>1107.5666666666666</v>
      </c>
      <c r="J498" s="36">
        <v>1123.9833333333336</v>
      </c>
      <c r="K498" s="31">
        <v>1091.1500000000001</v>
      </c>
      <c r="L498" s="31">
        <v>1062</v>
      </c>
      <c r="M498" s="31">
        <v>17.156949999999998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547.85</v>
      </c>
      <c r="D499" s="36">
        <v>545.29999999999995</v>
      </c>
      <c r="E499" s="36">
        <v>539.59999999999991</v>
      </c>
      <c r="F499" s="36">
        <v>531.34999999999991</v>
      </c>
      <c r="G499" s="36">
        <v>525.64999999999986</v>
      </c>
      <c r="H499" s="36">
        <v>553.54999999999995</v>
      </c>
      <c r="I499" s="36">
        <v>559.25</v>
      </c>
      <c r="J499" s="36">
        <v>567.5</v>
      </c>
      <c r="K499" s="31">
        <v>551</v>
      </c>
      <c r="L499" s="31">
        <v>537.04999999999995</v>
      </c>
      <c r="M499" s="31">
        <v>3.44537</v>
      </c>
      <c r="N499" s="1"/>
      <c r="O499" s="1"/>
    </row>
    <row r="500" spans="1:15" ht="12.75" customHeight="1">
      <c r="A500" s="33">
        <v>490</v>
      </c>
      <c r="B500" s="53" t="s">
        <v>902</v>
      </c>
      <c r="C500" s="53">
        <v>147.25</v>
      </c>
      <c r="D500" s="36">
        <v>147.54999999999998</v>
      </c>
      <c r="E500" s="36">
        <v>146.09999999999997</v>
      </c>
      <c r="F500" s="36">
        <v>144.94999999999999</v>
      </c>
      <c r="G500" s="36">
        <v>143.49999999999997</v>
      </c>
      <c r="H500" s="36">
        <v>148.69999999999996</v>
      </c>
      <c r="I500" s="36">
        <v>150.14999999999995</v>
      </c>
      <c r="J500" s="36">
        <v>151.29999999999995</v>
      </c>
      <c r="K500" s="31">
        <v>149</v>
      </c>
      <c r="L500" s="31">
        <v>146.4</v>
      </c>
      <c r="M500" s="31">
        <v>6.3147099999999998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759.55</v>
      </c>
      <c r="D501" s="36">
        <v>761.5333333333333</v>
      </c>
      <c r="E501" s="36">
        <v>753.01666666666665</v>
      </c>
      <c r="F501" s="36">
        <v>746.48333333333335</v>
      </c>
      <c r="G501" s="36">
        <v>737.9666666666667</v>
      </c>
      <c r="H501" s="36">
        <v>768.06666666666661</v>
      </c>
      <c r="I501" s="36">
        <v>776.58333333333326</v>
      </c>
      <c r="J501" s="36">
        <v>783.11666666666656</v>
      </c>
      <c r="K501" s="31">
        <v>770.05</v>
      </c>
      <c r="L501" s="31">
        <v>755</v>
      </c>
      <c r="M501" s="31">
        <v>1.1275599999999999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1261.0999999999999</v>
      </c>
      <c r="D502" s="36">
        <v>1256.0833333333333</v>
      </c>
      <c r="E502" s="36">
        <v>1246.3666666666666</v>
      </c>
      <c r="F502" s="36">
        <v>1231.6333333333332</v>
      </c>
      <c r="G502" s="36">
        <v>1221.9166666666665</v>
      </c>
      <c r="H502" s="36">
        <v>1270.8166666666666</v>
      </c>
      <c r="I502" s="36">
        <v>1280.5333333333333</v>
      </c>
      <c r="J502" s="36">
        <v>1295.2666666666667</v>
      </c>
      <c r="K502" s="31">
        <v>1265.8</v>
      </c>
      <c r="L502" s="31">
        <v>1241.3499999999999</v>
      </c>
      <c r="M502" s="31">
        <v>0.81772999999999996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515.5</v>
      </c>
      <c r="D503" s="36">
        <v>515.4666666666667</v>
      </c>
      <c r="E503" s="36">
        <v>510.53333333333342</v>
      </c>
      <c r="F503" s="36">
        <v>505.56666666666672</v>
      </c>
      <c r="G503" s="36">
        <v>500.63333333333344</v>
      </c>
      <c r="H503" s="36">
        <v>520.43333333333339</v>
      </c>
      <c r="I503" s="36">
        <v>525.36666666666679</v>
      </c>
      <c r="J503" s="31">
        <v>530.33333333333337</v>
      </c>
      <c r="K503" s="31">
        <v>520.4</v>
      </c>
      <c r="L503" s="31">
        <v>510.5</v>
      </c>
      <c r="M503" s="53">
        <v>48.539909999999999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23.85</v>
      </c>
      <c r="D504" s="36">
        <v>23.899999999999995</v>
      </c>
      <c r="E504" s="36">
        <v>23.599999999999991</v>
      </c>
      <c r="F504" s="36">
        <v>23.349999999999994</v>
      </c>
      <c r="G504" s="36">
        <v>23.04999999999999</v>
      </c>
      <c r="H504" s="36">
        <v>24.149999999999991</v>
      </c>
      <c r="I504" s="36">
        <v>24.449999999999996</v>
      </c>
      <c r="J504" s="31">
        <v>24.699999999999992</v>
      </c>
      <c r="K504" s="31">
        <v>24.2</v>
      </c>
      <c r="L504" s="31">
        <v>23.65</v>
      </c>
      <c r="M504" s="53">
        <v>1723.1015600000001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14323.9</v>
      </c>
      <c r="D505" s="36">
        <v>14350.783333333333</v>
      </c>
      <c r="E505" s="36">
        <v>14233.866666666665</v>
      </c>
      <c r="F505" s="36">
        <v>14143.833333333332</v>
      </c>
      <c r="G505" s="36">
        <v>14026.916666666664</v>
      </c>
      <c r="H505" s="36">
        <v>14440.816666666666</v>
      </c>
      <c r="I505" s="36">
        <v>14557.733333333334</v>
      </c>
      <c r="J505" s="36">
        <v>14647.766666666666</v>
      </c>
      <c r="K505" s="31">
        <v>14467.7</v>
      </c>
      <c r="L505" s="31">
        <v>14260.75</v>
      </c>
      <c r="M505" s="31">
        <v>1.5570000000000001E-2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160.6</v>
      </c>
      <c r="D506" s="36">
        <v>158.68333333333334</v>
      </c>
      <c r="E506" s="36">
        <v>154.36666666666667</v>
      </c>
      <c r="F506" s="36">
        <v>148.13333333333333</v>
      </c>
      <c r="G506" s="36">
        <v>143.81666666666666</v>
      </c>
      <c r="H506" s="36">
        <v>164.91666666666669</v>
      </c>
      <c r="I506" s="36">
        <v>169.23333333333335</v>
      </c>
      <c r="J506" s="36">
        <v>175.4666666666667</v>
      </c>
      <c r="K506" s="31">
        <v>163</v>
      </c>
      <c r="L506" s="31">
        <v>152.44999999999999</v>
      </c>
      <c r="M506" s="31">
        <v>260.02109999999999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591</v>
      </c>
      <c r="D507" s="36">
        <v>580.43333333333328</v>
      </c>
      <c r="E507" s="36">
        <v>564.86666666666656</v>
      </c>
      <c r="F507" s="36">
        <v>538.73333333333323</v>
      </c>
      <c r="G507" s="36">
        <v>523.16666666666652</v>
      </c>
      <c r="H507" s="36">
        <v>606.56666666666661</v>
      </c>
      <c r="I507" s="36">
        <v>622.13333333333344</v>
      </c>
      <c r="J507" s="31">
        <v>648.26666666666665</v>
      </c>
      <c r="K507" s="31">
        <v>596</v>
      </c>
      <c r="L507" s="31">
        <v>554.29999999999995</v>
      </c>
      <c r="M507" s="53">
        <v>28.923179999999999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160</v>
      </c>
      <c r="D508" s="36">
        <v>160.70000000000002</v>
      </c>
      <c r="E508" s="36">
        <v>157.95000000000005</v>
      </c>
      <c r="F508" s="36">
        <v>155.90000000000003</v>
      </c>
      <c r="G508" s="36">
        <v>153.15000000000006</v>
      </c>
      <c r="H508" s="36">
        <v>162.75000000000003</v>
      </c>
      <c r="I508" s="36">
        <v>165.49999999999997</v>
      </c>
      <c r="J508" s="36">
        <v>167.55</v>
      </c>
      <c r="K508" s="31">
        <v>163.44999999999999</v>
      </c>
      <c r="L508" s="31">
        <v>158.65</v>
      </c>
      <c r="M508" s="31">
        <v>436.85237999999998</v>
      </c>
      <c r="N508" s="1"/>
      <c r="O508" s="1"/>
    </row>
    <row r="509" spans="1:15" ht="12.75" customHeight="1">
      <c r="A509" s="229">
        <v>499</v>
      </c>
      <c r="B509" s="230" t="s">
        <v>242</v>
      </c>
      <c r="C509" s="230">
        <v>976.75</v>
      </c>
      <c r="D509" s="231">
        <v>972.25</v>
      </c>
      <c r="E509" s="231">
        <v>962.55</v>
      </c>
      <c r="F509" s="231">
        <v>948.34999999999991</v>
      </c>
      <c r="G509" s="231">
        <v>938.64999999999986</v>
      </c>
      <c r="H509" s="231">
        <v>986.45</v>
      </c>
      <c r="I509" s="231">
        <v>996.15000000000009</v>
      </c>
      <c r="J509" s="231">
        <v>1010.3500000000001</v>
      </c>
      <c r="K509" s="232">
        <v>981.95</v>
      </c>
      <c r="L509" s="232">
        <v>958.05</v>
      </c>
      <c r="M509" s="232">
        <v>9.2152100000000008</v>
      </c>
      <c r="N509" s="1"/>
      <c r="O509" s="1"/>
    </row>
    <row r="510" spans="1:15" ht="12.75" customHeight="1">
      <c r="A510" s="245">
        <v>500</v>
      </c>
      <c r="B510" s="247" t="s">
        <v>549</v>
      </c>
      <c r="C510" s="247">
        <v>1582.75</v>
      </c>
      <c r="D510" s="248">
        <v>1581.5666666666666</v>
      </c>
      <c r="E510" s="248">
        <v>1566.1833333333332</v>
      </c>
      <c r="F510" s="248">
        <v>1549.6166666666666</v>
      </c>
      <c r="G510" s="248">
        <v>1534.2333333333331</v>
      </c>
      <c r="H510" s="248">
        <v>1598.1333333333332</v>
      </c>
      <c r="I510" s="248">
        <v>1613.5166666666664</v>
      </c>
      <c r="J510" s="248">
        <v>1630.0833333333333</v>
      </c>
      <c r="K510" s="245">
        <v>1596.95</v>
      </c>
      <c r="L510" s="245">
        <v>1565</v>
      </c>
      <c r="M510" s="245">
        <v>0.24587000000000001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5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2"/>
      <c r="B5" s="353"/>
      <c r="C5" s="352"/>
      <c r="D5" s="353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54" t="s">
        <v>552</v>
      </c>
      <c r="C7" s="354"/>
      <c r="D7" s="7">
        <f>Main!B10</f>
        <v>45362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45358</v>
      </c>
      <c r="B10" s="32">
        <v>543319</v>
      </c>
      <c r="C10" s="31" t="s">
        <v>1026</v>
      </c>
      <c r="D10" s="31" t="s">
        <v>947</v>
      </c>
      <c r="E10" s="31" t="s">
        <v>561</v>
      </c>
      <c r="F10" s="84">
        <v>120000</v>
      </c>
      <c r="G10" s="32">
        <v>10.27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45358</v>
      </c>
      <c r="B11" s="32">
        <v>513119</v>
      </c>
      <c r="C11" s="31" t="s">
        <v>995</v>
      </c>
      <c r="D11" s="31" t="s">
        <v>1027</v>
      </c>
      <c r="E11" s="31" t="s">
        <v>562</v>
      </c>
      <c r="F11" s="84">
        <v>20000</v>
      </c>
      <c r="G11" s="32">
        <v>60.73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45358</v>
      </c>
      <c r="B12" s="32">
        <v>513119</v>
      </c>
      <c r="C12" s="31" t="s">
        <v>995</v>
      </c>
      <c r="D12" s="31" t="s">
        <v>996</v>
      </c>
      <c r="E12" s="31" t="s">
        <v>561</v>
      </c>
      <c r="F12" s="84">
        <v>21500</v>
      </c>
      <c r="G12" s="32">
        <v>60.73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45358</v>
      </c>
      <c r="B13" s="32">
        <v>513119</v>
      </c>
      <c r="C13" s="31" t="s">
        <v>995</v>
      </c>
      <c r="D13" s="31" t="s">
        <v>1028</v>
      </c>
      <c r="E13" s="31" t="s">
        <v>561</v>
      </c>
      <c r="F13" s="84">
        <v>12600</v>
      </c>
      <c r="G13" s="32">
        <v>60.73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45358</v>
      </c>
      <c r="B14" s="32">
        <v>513119</v>
      </c>
      <c r="C14" s="31" t="s">
        <v>995</v>
      </c>
      <c r="D14" s="31" t="s">
        <v>974</v>
      </c>
      <c r="E14" s="31" t="s">
        <v>562</v>
      </c>
      <c r="F14" s="84">
        <v>14244</v>
      </c>
      <c r="G14" s="32">
        <v>61.18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45358</v>
      </c>
      <c r="B15" s="32">
        <v>513119</v>
      </c>
      <c r="C15" s="31" t="s">
        <v>995</v>
      </c>
      <c r="D15" s="31" t="s">
        <v>974</v>
      </c>
      <c r="E15" s="31" t="s">
        <v>561</v>
      </c>
      <c r="F15" s="84">
        <v>52</v>
      </c>
      <c r="G15" s="32">
        <v>60.74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45358</v>
      </c>
      <c r="B16" s="32">
        <v>539506</v>
      </c>
      <c r="C16" s="31" t="s">
        <v>1029</v>
      </c>
      <c r="D16" s="31" t="s">
        <v>946</v>
      </c>
      <c r="E16" s="31" t="s">
        <v>562</v>
      </c>
      <c r="F16" s="84">
        <v>2900532</v>
      </c>
      <c r="G16" s="32">
        <v>0.89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45358</v>
      </c>
      <c r="B17" s="32">
        <v>539506</v>
      </c>
      <c r="C17" s="31" t="s">
        <v>1029</v>
      </c>
      <c r="D17" s="31" t="s">
        <v>1000</v>
      </c>
      <c r="E17" s="31" t="s">
        <v>561</v>
      </c>
      <c r="F17" s="84">
        <v>1389465</v>
      </c>
      <c r="G17" s="32">
        <v>0.9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45358</v>
      </c>
      <c r="B18" s="32">
        <v>539506</v>
      </c>
      <c r="C18" s="31" t="s">
        <v>1029</v>
      </c>
      <c r="D18" s="31" t="s">
        <v>1030</v>
      </c>
      <c r="E18" s="31" t="s">
        <v>562</v>
      </c>
      <c r="F18" s="84">
        <v>970000</v>
      </c>
      <c r="G18" s="32">
        <v>0.94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45358</v>
      </c>
      <c r="B19" s="32">
        <v>542721</v>
      </c>
      <c r="C19" s="31" t="s">
        <v>1031</v>
      </c>
      <c r="D19" s="31" t="s">
        <v>1032</v>
      </c>
      <c r="E19" s="31" t="s">
        <v>562</v>
      </c>
      <c r="F19" s="84">
        <v>90000</v>
      </c>
      <c r="G19" s="32">
        <v>41.91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45358</v>
      </c>
      <c r="B20" s="32">
        <v>542721</v>
      </c>
      <c r="C20" s="31" t="s">
        <v>1031</v>
      </c>
      <c r="D20" s="31" t="s">
        <v>1033</v>
      </c>
      <c r="E20" s="31" t="s">
        <v>562</v>
      </c>
      <c r="F20" s="84">
        <v>91215</v>
      </c>
      <c r="G20" s="32">
        <v>40.659999999999997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45358</v>
      </c>
      <c r="B21" s="32">
        <v>542721</v>
      </c>
      <c r="C21" s="31" t="s">
        <v>1031</v>
      </c>
      <c r="D21" s="31" t="s">
        <v>1032</v>
      </c>
      <c r="E21" s="31" t="s">
        <v>561</v>
      </c>
      <c r="F21" s="84">
        <v>90000</v>
      </c>
      <c r="G21" s="32">
        <v>40.64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45358</v>
      </c>
      <c r="B22" s="32">
        <v>542721</v>
      </c>
      <c r="C22" s="31" t="s">
        <v>1031</v>
      </c>
      <c r="D22" s="31" t="s">
        <v>1033</v>
      </c>
      <c r="E22" s="31" t="s">
        <v>561</v>
      </c>
      <c r="F22" s="84">
        <v>91215</v>
      </c>
      <c r="G22" s="32">
        <v>41.91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45358</v>
      </c>
      <c r="B23" s="32">
        <v>543943</v>
      </c>
      <c r="C23" s="31" t="s">
        <v>1034</v>
      </c>
      <c r="D23" s="31" t="s">
        <v>1035</v>
      </c>
      <c r="E23" s="31" t="s">
        <v>561</v>
      </c>
      <c r="F23" s="84">
        <v>116000</v>
      </c>
      <c r="G23" s="32">
        <v>72.099999999999994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45358</v>
      </c>
      <c r="B24" s="32">
        <v>543943</v>
      </c>
      <c r="C24" s="31" t="s">
        <v>1034</v>
      </c>
      <c r="D24" s="31" t="s">
        <v>1036</v>
      </c>
      <c r="E24" s="31" t="s">
        <v>562</v>
      </c>
      <c r="F24" s="84">
        <v>119000</v>
      </c>
      <c r="G24" s="32">
        <v>72.09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45358</v>
      </c>
      <c r="B25" s="32">
        <v>539662</v>
      </c>
      <c r="C25" s="31" t="s">
        <v>1037</v>
      </c>
      <c r="D25" s="31" t="s">
        <v>1038</v>
      </c>
      <c r="E25" s="31" t="s">
        <v>562</v>
      </c>
      <c r="F25" s="84">
        <v>166970</v>
      </c>
      <c r="G25" s="32">
        <v>17.989999999999998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45358</v>
      </c>
      <c r="B26" s="32">
        <v>539662</v>
      </c>
      <c r="C26" s="31" t="s">
        <v>1037</v>
      </c>
      <c r="D26" s="31" t="s">
        <v>1039</v>
      </c>
      <c r="E26" s="31" t="s">
        <v>562</v>
      </c>
      <c r="F26" s="84">
        <v>58879</v>
      </c>
      <c r="G26" s="32">
        <v>17.87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45358</v>
      </c>
      <c r="B27" s="32">
        <v>539662</v>
      </c>
      <c r="C27" s="31" t="s">
        <v>1037</v>
      </c>
      <c r="D27" s="31" t="s">
        <v>1039</v>
      </c>
      <c r="E27" s="31" t="s">
        <v>561</v>
      </c>
      <c r="F27" s="84">
        <v>58879</v>
      </c>
      <c r="G27" s="32">
        <v>17.920000000000002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45358</v>
      </c>
      <c r="B28" s="32">
        <v>540956</v>
      </c>
      <c r="C28" s="31" t="s">
        <v>1040</v>
      </c>
      <c r="D28" s="31" t="s">
        <v>946</v>
      </c>
      <c r="E28" s="31" t="s">
        <v>561</v>
      </c>
      <c r="F28" s="84">
        <v>925700</v>
      </c>
      <c r="G28" s="32">
        <v>24.65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45358</v>
      </c>
      <c r="B29" s="32">
        <v>540956</v>
      </c>
      <c r="C29" s="31" t="s">
        <v>1040</v>
      </c>
      <c r="D29" s="31" t="s">
        <v>946</v>
      </c>
      <c r="E29" s="31" t="s">
        <v>562</v>
      </c>
      <c r="F29" s="84">
        <v>537904</v>
      </c>
      <c r="G29" s="32">
        <v>26.96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45358</v>
      </c>
      <c r="B30" s="32">
        <v>512379</v>
      </c>
      <c r="C30" s="31" t="s">
        <v>999</v>
      </c>
      <c r="D30" s="31" t="s">
        <v>1041</v>
      </c>
      <c r="E30" s="31" t="s">
        <v>561</v>
      </c>
      <c r="F30" s="84">
        <v>3600000</v>
      </c>
      <c r="G30" s="32">
        <v>17.98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45358</v>
      </c>
      <c r="B31" s="32">
        <v>512379</v>
      </c>
      <c r="C31" s="31" t="s">
        <v>999</v>
      </c>
      <c r="D31" s="31" t="s">
        <v>1042</v>
      </c>
      <c r="E31" s="31" t="s">
        <v>562</v>
      </c>
      <c r="F31" s="84">
        <v>723517</v>
      </c>
      <c r="G31" s="32">
        <v>17.72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45358</v>
      </c>
      <c r="B32" s="32">
        <v>512379</v>
      </c>
      <c r="C32" s="31" t="s">
        <v>999</v>
      </c>
      <c r="D32" s="31" t="s">
        <v>1043</v>
      </c>
      <c r="E32" s="31" t="s">
        <v>562</v>
      </c>
      <c r="F32" s="84">
        <v>2547579</v>
      </c>
      <c r="G32" s="32">
        <v>17.989999999999998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45358</v>
      </c>
      <c r="B33" s="32">
        <v>512379</v>
      </c>
      <c r="C33" s="31" t="s">
        <v>999</v>
      </c>
      <c r="D33" s="31" t="s">
        <v>1042</v>
      </c>
      <c r="E33" s="31" t="s">
        <v>561</v>
      </c>
      <c r="F33" s="84">
        <v>2502625</v>
      </c>
      <c r="G33" s="32">
        <v>18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45358</v>
      </c>
      <c r="B34" s="32">
        <v>512379</v>
      </c>
      <c r="C34" s="31" t="s">
        <v>999</v>
      </c>
      <c r="D34" s="31" t="s">
        <v>1043</v>
      </c>
      <c r="E34" s="31" t="s">
        <v>561</v>
      </c>
      <c r="F34" s="84">
        <v>125000</v>
      </c>
      <c r="G34" s="32">
        <v>17.5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45358</v>
      </c>
      <c r="B35" s="32">
        <v>512379</v>
      </c>
      <c r="C35" s="31" t="s">
        <v>999</v>
      </c>
      <c r="D35" s="31" t="s">
        <v>1000</v>
      </c>
      <c r="E35" s="31" t="s">
        <v>561</v>
      </c>
      <c r="F35" s="84">
        <v>2563459</v>
      </c>
      <c r="G35" s="32">
        <v>18.09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45358</v>
      </c>
      <c r="B36" s="32">
        <v>512379</v>
      </c>
      <c r="C36" s="31" t="s">
        <v>999</v>
      </c>
      <c r="D36" s="31" t="s">
        <v>1000</v>
      </c>
      <c r="E36" s="31" t="s">
        <v>562</v>
      </c>
      <c r="F36" s="84">
        <v>2379051</v>
      </c>
      <c r="G36" s="32">
        <v>18.04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45358</v>
      </c>
      <c r="B37" s="32">
        <v>540811</v>
      </c>
      <c r="C37" s="31" t="s">
        <v>1044</v>
      </c>
      <c r="D37" s="31" t="s">
        <v>1045</v>
      </c>
      <c r="E37" s="31" t="s">
        <v>562</v>
      </c>
      <c r="F37" s="84">
        <v>75000</v>
      </c>
      <c r="G37" s="32">
        <v>22.93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45358</v>
      </c>
      <c r="B38" s="32">
        <v>542013</v>
      </c>
      <c r="C38" s="31" t="s">
        <v>1046</v>
      </c>
      <c r="D38" s="31" t="s">
        <v>1047</v>
      </c>
      <c r="E38" s="31" t="s">
        <v>561</v>
      </c>
      <c r="F38" s="84">
        <v>1000</v>
      </c>
      <c r="G38" s="32">
        <v>149.53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45358</v>
      </c>
      <c r="B39" s="32">
        <v>542013</v>
      </c>
      <c r="C39" s="31" t="s">
        <v>1046</v>
      </c>
      <c r="D39" s="31" t="s">
        <v>1047</v>
      </c>
      <c r="E39" s="31" t="s">
        <v>562</v>
      </c>
      <c r="F39" s="84">
        <v>70900</v>
      </c>
      <c r="G39" s="32">
        <v>146.29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45358</v>
      </c>
      <c r="B40" s="32">
        <v>531911</v>
      </c>
      <c r="C40" s="31" t="s">
        <v>1048</v>
      </c>
      <c r="D40" s="31" t="s">
        <v>1049</v>
      </c>
      <c r="E40" s="31" t="s">
        <v>562</v>
      </c>
      <c r="F40" s="84">
        <v>20500</v>
      </c>
      <c r="G40" s="32">
        <v>50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45358</v>
      </c>
      <c r="B41" s="32">
        <v>531911</v>
      </c>
      <c r="C41" s="31" t="s">
        <v>1048</v>
      </c>
      <c r="D41" s="31" t="s">
        <v>1001</v>
      </c>
      <c r="E41" s="31" t="s">
        <v>562</v>
      </c>
      <c r="F41" s="84">
        <v>342</v>
      </c>
      <c r="G41" s="32">
        <v>51.43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45358</v>
      </c>
      <c r="B42" s="32">
        <v>531911</v>
      </c>
      <c r="C42" s="31" t="s">
        <v>1048</v>
      </c>
      <c r="D42" s="31" t="s">
        <v>1001</v>
      </c>
      <c r="E42" s="31" t="s">
        <v>561</v>
      </c>
      <c r="F42" s="84">
        <v>30022</v>
      </c>
      <c r="G42" s="32">
        <v>49.42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45358</v>
      </c>
      <c r="B43" s="32">
        <v>539228</v>
      </c>
      <c r="C43" s="31" t="s">
        <v>1050</v>
      </c>
      <c r="D43" s="31" t="s">
        <v>1007</v>
      </c>
      <c r="E43" s="31" t="s">
        <v>562</v>
      </c>
      <c r="F43" s="84">
        <v>1180000</v>
      </c>
      <c r="G43" s="32">
        <v>3.77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45358</v>
      </c>
      <c r="B44" s="32">
        <v>539228</v>
      </c>
      <c r="C44" s="31" t="s">
        <v>1050</v>
      </c>
      <c r="D44" s="31" t="s">
        <v>973</v>
      </c>
      <c r="E44" s="31" t="s">
        <v>561</v>
      </c>
      <c r="F44" s="84">
        <v>1203000</v>
      </c>
      <c r="G44" s="32">
        <v>3.77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45358</v>
      </c>
      <c r="B45" s="32">
        <v>542918</v>
      </c>
      <c r="C45" s="31" t="s">
        <v>1051</v>
      </c>
      <c r="D45" s="31" t="s">
        <v>1052</v>
      </c>
      <c r="E45" s="31" t="s">
        <v>562</v>
      </c>
      <c r="F45" s="84">
        <v>56373</v>
      </c>
      <c r="G45" s="32">
        <v>24.8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45358</v>
      </c>
      <c r="B46" s="32">
        <v>513309</v>
      </c>
      <c r="C46" s="31" t="s">
        <v>1053</v>
      </c>
      <c r="D46" s="31" t="s">
        <v>1054</v>
      </c>
      <c r="E46" s="31" t="s">
        <v>562</v>
      </c>
      <c r="F46" s="84">
        <v>360649</v>
      </c>
      <c r="G46" s="32">
        <v>16.420000000000002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45358</v>
      </c>
      <c r="B47" s="32">
        <v>513309</v>
      </c>
      <c r="C47" s="31" t="s">
        <v>1053</v>
      </c>
      <c r="D47" s="31" t="s">
        <v>1055</v>
      </c>
      <c r="E47" s="31" t="s">
        <v>561</v>
      </c>
      <c r="F47" s="84">
        <v>110000</v>
      </c>
      <c r="G47" s="32">
        <v>16.25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5" customHeight="1">
      <c r="A48" s="83">
        <v>45358</v>
      </c>
      <c r="B48" s="32">
        <v>513309</v>
      </c>
      <c r="C48" s="31" t="s">
        <v>1053</v>
      </c>
      <c r="D48" s="31" t="s">
        <v>1056</v>
      </c>
      <c r="E48" s="31" t="s">
        <v>561</v>
      </c>
      <c r="F48" s="84">
        <v>252100</v>
      </c>
      <c r="G48" s="32">
        <v>16.5</v>
      </c>
      <c r="H48" s="32" t="s">
        <v>332</v>
      </c>
    </row>
    <row r="49" spans="1:8" ht="15" customHeight="1">
      <c r="A49" s="83">
        <v>45358</v>
      </c>
      <c r="B49" s="32">
        <v>531913</v>
      </c>
      <c r="C49" s="31" t="s">
        <v>1057</v>
      </c>
      <c r="D49" s="31" t="s">
        <v>1058</v>
      </c>
      <c r="E49" s="31" t="s">
        <v>562</v>
      </c>
      <c r="F49" s="84">
        <v>28028</v>
      </c>
      <c r="G49" s="32">
        <v>7.54</v>
      </c>
      <c r="H49" s="32" t="s">
        <v>332</v>
      </c>
    </row>
    <row r="50" spans="1:8" ht="15" customHeight="1">
      <c r="A50" s="83">
        <v>45358</v>
      </c>
      <c r="B50" s="32">
        <v>504731</v>
      </c>
      <c r="C50" s="31" t="s">
        <v>1059</v>
      </c>
      <c r="D50" s="31" t="s">
        <v>1060</v>
      </c>
      <c r="E50" s="31" t="s">
        <v>562</v>
      </c>
      <c r="F50" s="84">
        <v>8442</v>
      </c>
      <c r="G50" s="32">
        <v>152.84</v>
      </c>
      <c r="H50" s="32" t="s">
        <v>332</v>
      </c>
    </row>
    <row r="51" spans="1:8" ht="15" customHeight="1">
      <c r="A51" s="83">
        <v>45358</v>
      </c>
      <c r="B51" s="32">
        <v>504731</v>
      </c>
      <c r="C51" s="31" t="s">
        <v>1059</v>
      </c>
      <c r="D51" s="31" t="s">
        <v>946</v>
      </c>
      <c r="E51" s="31" t="s">
        <v>562</v>
      </c>
      <c r="F51" s="84">
        <v>26961</v>
      </c>
      <c r="G51" s="32">
        <v>152.81</v>
      </c>
      <c r="H51" s="32" t="s">
        <v>332</v>
      </c>
    </row>
    <row r="52" spans="1:8" ht="15" customHeight="1">
      <c r="A52" s="83">
        <v>45358</v>
      </c>
      <c r="B52" s="32">
        <v>504731</v>
      </c>
      <c r="C52" s="31" t="s">
        <v>1059</v>
      </c>
      <c r="D52" s="31" t="s">
        <v>946</v>
      </c>
      <c r="E52" s="31" t="s">
        <v>561</v>
      </c>
      <c r="F52" s="84">
        <v>1202</v>
      </c>
      <c r="G52" s="32">
        <v>152.85</v>
      </c>
      <c r="H52" s="32" t="s">
        <v>332</v>
      </c>
    </row>
    <row r="53" spans="1:8" ht="15" customHeight="1">
      <c r="A53" s="83">
        <v>45358</v>
      </c>
      <c r="B53" s="32">
        <v>504731</v>
      </c>
      <c r="C53" s="31" t="s">
        <v>1059</v>
      </c>
      <c r="D53" s="31" t="s">
        <v>1061</v>
      </c>
      <c r="E53" s="31" t="s">
        <v>562</v>
      </c>
      <c r="F53" s="84">
        <v>13590</v>
      </c>
      <c r="G53" s="32">
        <v>152.85</v>
      </c>
      <c r="H53" s="32" t="s">
        <v>332</v>
      </c>
    </row>
    <row r="54" spans="1:8" ht="15" customHeight="1">
      <c r="A54" s="83">
        <v>45358</v>
      </c>
      <c r="B54" s="32">
        <v>504731</v>
      </c>
      <c r="C54" s="31" t="s">
        <v>1059</v>
      </c>
      <c r="D54" s="31" t="s">
        <v>1062</v>
      </c>
      <c r="E54" s="31" t="s">
        <v>561</v>
      </c>
      <c r="F54" s="84">
        <v>5700</v>
      </c>
      <c r="G54" s="32">
        <v>152.82</v>
      </c>
      <c r="H54" s="32" t="s">
        <v>332</v>
      </c>
    </row>
    <row r="55" spans="1:8" ht="15" customHeight="1">
      <c r="A55" s="83">
        <v>45358</v>
      </c>
      <c r="B55" s="32">
        <v>504731</v>
      </c>
      <c r="C55" s="31" t="s">
        <v>1059</v>
      </c>
      <c r="D55" s="31" t="s">
        <v>1063</v>
      </c>
      <c r="E55" s="31" t="s">
        <v>561</v>
      </c>
      <c r="F55" s="84">
        <v>26600</v>
      </c>
      <c r="G55" s="32">
        <v>152.81</v>
      </c>
      <c r="H55" s="32" t="s">
        <v>332</v>
      </c>
    </row>
    <row r="56" spans="1:8" ht="15" customHeight="1">
      <c r="A56" s="83">
        <v>45358</v>
      </c>
      <c r="B56" s="32">
        <v>540377</v>
      </c>
      <c r="C56" s="31" t="s">
        <v>1064</v>
      </c>
      <c r="D56" s="31" t="s">
        <v>1065</v>
      </c>
      <c r="E56" s="31" t="s">
        <v>561</v>
      </c>
      <c r="F56" s="84">
        <v>1279196</v>
      </c>
      <c r="G56" s="32">
        <v>1.96</v>
      </c>
      <c r="H56" s="32" t="s">
        <v>332</v>
      </c>
    </row>
    <row r="57" spans="1:8" ht="15" customHeight="1">
      <c r="A57" s="83">
        <v>45358</v>
      </c>
      <c r="B57" s="32">
        <v>530259</v>
      </c>
      <c r="C57" s="31" t="s">
        <v>1066</v>
      </c>
      <c r="D57" s="31" t="s">
        <v>1067</v>
      </c>
      <c r="E57" s="31" t="s">
        <v>562</v>
      </c>
      <c r="F57" s="84">
        <v>26706</v>
      </c>
      <c r="G57" s="32">
        <v>38.86</v>
      </c>
      <c r="H57" s="32" t="s">
        <v>332</v>
      </c>
    </row>
    <row r="58" spans="1:8" ht="15" customHeight="1">
      <c r="A58" s="83">
        <v>45358</v>
      </c>
      <c r="B58" s="32">
        <v>524522</v>
      </c>
      <c r="C58" s="31" t="s">
        <v>1002</v>
      </c>
      <c r="D58" s="31" t="s">
        <v>1003</v>
      </c>
      <c r="E58" s="31" t="s">
        <v>562</v>
      </c>
      <c r="F58" s="84">
        <v>11817</v>
      </c>
      <c r="G58" s="32">
        <v>54.74</v>
      </c>
      <c r="H58" s="32" t="s">
        <v>332</v>
      </c>
    </row>
    <row r="59" spans="1:8" ht="15" customHeight="1">
      <c r="A59" s="83">
        <v>45358</v>
      </c>
      <c r="B59" s="32">
        <v>524522</v>
      </c>
      <c r="C59" s="31" t="s">
        <v>1002</v>
      </c>
      <c r="D59" s="31" t="s">
        <v>1003</v>
      </c>
      <c r="E59" s="31" t="s">
        <v>561</v>
      </c>
      <c r="F59" s="84">
        <v>58705</v>
      </c>
      <c r="G59" s="32">
        <v>55.43</v>
      </c>
      <c r="H59" s="32" t="s">
        <v>332</v>
      </c>
    </row>
    <row r="60" spans="1:8" ht="15" customHeight="1">
      <c r="A60" s="83">
        <v>45358</v>
      </c>
      <c r="B60" s="32">
        <v>543364</v>
      </c>
      <c r="C60" s="31" t="s">
        <v>1068</v>
      </c>
      <c r="D60" s="31" t="s">
        <v>1069</v>
      </c>
      <c r="E60" s="31" t="s">
        <v>561</v>
      </c>
      <c r="F60" s="84">
        <v>106400</v>
      </c>
      <c r="G60" s="32">
        <v>141.03</v>
      </c>
      <c r="H60" s="32" t="s">
        <v>332</v>
      </c>
    </row>
    <row r="61" spans="1:8" ht="15" customHeight="1">
      <c r="A61" s="83">
        <v>45358</v>
      </c>
      <c r="B61" s="32">
        <v>543364</v>
      </c>
      <c r="C61" s="31" t="s">
        <v>1068</v>
      </c>
      <c r="D61" s="31" t="s">
        <v>1070</v>
      </c>
      <c r="E61" s="31" t="s">
        <v>562</v>
      </c>
      <c r="F61" s="84">
        <v>106400</v>
      </c>
      <c r="G61" s="32">
        <v>141.03</v>
      </c>
      <c r="H61" s="32" t="s">
        <v>332</v>
      </c>
    </row>
    <row r="62" spans="1:8" ht="15" customHeight="1">
      <c r="A62" s="83">
        <v>45358</v>
      </c>
      <c r="B62" s="32">
        <v>521244</v>
      </c>
      <c r="C62" s="31" t="s">
        <v>1071</v>
      </c>
      <c r="D62" s="31" t="s">
        <v>1072</v>
      </c>
      <c r="E62" s="31" t="s">
        <v>561</v>
      </c>
      <c r="F62" s="84">
        <v>20000</v>
      </c>
      <c r="G62" s="32">
        <v>198.75</v>
      </c>
      <c r="H62" s="32" t="s">
        <v>332</v>
      </c>
    </row>
    <row r="63" spans="1:8" ht="15" customHeight="1">
      <c r="A63" s="83">
        <v>45358</v>
      </c>
      <c r="B63" s="32">
        <v>523242</v>
      </c>
      <c r="C63" s="31" t="s">
        <v>1073</v>
      </c>
      <c r="D63" s="31" t="s">
        <v>946</v>
      </c>
      <c r="E63" s="31" t="s">
        <v>562</v>
      </c>
      <c r="F63" s="84">
        <v>67800</v>
      </c>
      <c r="G63" s="32">
        <v>16.22</v>
      </c>
      <c r="H63" s="32" t="s">
        <v>332</v>
      </c>
    </row>
    <row r="64" spans="1:8" ht="15" customHeight="1">
      <c r="A64" s="83">
        <v>45358</v>
      </c>
      <c r="B64" s="32">
        <v>523242</v>
      </c>
      <c r="C64" s="31" t="s">
        <v>1073</v>
      </c>
      <c r="D64" s="31" t="s">
        <v>1074</v>
      </c>
      <c r="E64" s="31" t="s">
        <v>561</v>
      </c>
      <c r="F64" s="84">
        <v>90000</v>
      </c>
      <c r="G64" s="32">
        <v>16.88</v>
      </c>
      <c r="H64" s="32" t="s">
        <v>332</v>
      </c>
    </row>
    <row r="65" spans="1:8" ht="15" customHeight="1">
      <c r="A65" s="83">
        <v>45358</v>
      </c>
      <c r="B65" s="32">
        <v>530557</v>
      </c>
      <c r="C65" s="31" t="s">
        <v>1075</v>
      </c>
      <c r="D65" s="31" t="s">
        <v>1076</v>
      </c>
      <c r="E65" s="31" t="s">
        <v>561</v>
      </c>
      <c r="F65" s="84">
        <v>4864116</v>
      </c>
      <c r="G65" s="32">
        <v>0.76</v>
      </c>
      <c r="H65" s="32" t="s">
        <v>332</v>
      </c>
    </row>
    <row r="66" spans="1:8" ht="15" customHeight="1">
      <c r="A66" s="83">
        <v>45358</v>
      </c>
      <c r="B66" s="32">
        <v>530557</v>
      </c>
      <c r="C66" s="31" t="s">
        <v>1075</v>
      </c>
      <c r="D66" s="31" t="s">
        <v>1076</v>
      </c>
      <c r="E66" s="31" t="s">
        <v>562</v>
      </c>
      <c r="F66" s="84">
        <v>5524924</v>
      </c>
      <c r="G66" s="32">
        <v>0.77</v>
      </c>
      <c r="H66" s="32" t="s">
        <v>332</v>
      </c>
    </row>
    <row r="67" spans="1:8" ht="15" customHeight="1">
      <c r="A67" s="83">
        <v>45358</v>
      </c>
      <c r="B67" s="32">
        <v>543522</v>
      </c>
      <c r="C67" s="31" t="s">
        <v>1004</v>
      </c>
      <c r="D67" s="31" t="s">
        <v>1077</v>
      </c>
      <c r="E67" s="31" t="s">
        <v>561</v>
      </c>
      <c r="F67" s="84">
        <v>24000</v>
      </c>
      <c r="G67" s="32">
        <v>50.38</v>
      </c>
      <c r="H67" s="32" t="s">
        <v>332</v>
      </c>
    </row>
    <row r="68" spans="1:8" ht="15" customHeight="1">
      <c r="A68" s="83">
        <v>45358</v>
      </c>
      <c r="B68" s="32">
        <v>543522</v>
      </c>
      <c r="C68" s="31" t="s">
        <v>1004</v>
      </c>
      <c r="D68" s="31" t="s">
        <v>1078</v>
      </c>
      <c r="E68" s="31" t="s">
        <v>561</v>
      </c>
      <c r="F68" s="84">
        <v>30000</v>
      </c>
      <c r="G68" s="32">
        <v>50.34</v>
      </c>
      <c r="H68" s="32" t="s">
        <v>332</v>
      </c>
    </row>
    <row r="69" spans="1:8" ht="15" customHeight="1">
      <c r="A69" s="83">
        <v>45358</v>
      </c>
      <c r="B69" s="32">
        <v>539195</v>
      </c>
      <c r="C69" s="31" t="s">
        <v>1079</v>
      </c>
      <c r="D69" s="31" t="s">
        <v>1080</v>
      </c>
      <c r="E69" s="31" t="s">
        <v>561</v>
      </c>
      <c r="F69" s="84">
        <v>33000</v>
      </c>
      <c r="G69" s="32">
        <v>300.42</v>
      </c>
      <c r="H69" s="32" t="s">
        <v>332</v>
      </c>
    </row>
    <row r="70" spans="1:8" ht="15" customHeight="1">
      <c r="A70" s="83">
        <v>45358</v>
      </c>
      <c r="B70" s="32">
        <v>539195</v>
      </c>
      <c r="C70" s="31" t="s">
        <v>1079</v>
      </c>
      <c r="D70" s="31" t="s">
        <v>1081</v>
      </c>
      <c r="E70" s="31" t="s">
        <v>561</v>
      </c>
      <c r="F70" s="84">
        <v>100000</v>
      </c>
      <c r="G70" s="32">
        <v>299.60000000000002</v>
      </c>
      <c r="H70" s="32" t="s">
        <v>332</v>
      </c>
    </row>
    <row r="71" spans="1:8" ht="15" customHeight="1">
      <c r="A71" s="83">
        <v>45358</v>
      </c>
      <c r="B71" s="32">
        <v>539195</v>
      </c>
      <c r="C71" s="31" t="s">
        <v>1079</v>
      </c>
      <c r="D71" s="31" t="s">
        <v>1082</v>
      </c>
      <c r="E71" s="31" t="s">
        <v>562</v>
      </c>
      <c r="F71" s="84">
        <v>85000</v>
      </c>
      <c r="G71" s="32">
        <v>299.70999999999998</v>
      </c>
      <c r="H71" s="32" t="s">
        <v>332</v>
      </c>
    </row>
    <row r="72" spans="1:8" ht="15" customHeight="1">
      <c r="A72" s="83">
        <v>45358</v>
      </c>
      <c r="B72" s="32">
        <v>539195</v>
      </c>
      <c r="C72" s="31" t="s">
        <v>1079</v>
      </c>
      <c r="D72" s="31" t="s">
        <v>1083</v>
      </c>
      <c r="E72" s="31" t="s">
        <v>562</v>
      </c>
      <c r="F72" s="84">
        <v>95092</v>
      </c>
      <c r="G72" s="32">
        <v>299.54000000000002</v>
      </c>
      <c r="H72" s="32" t="s">
        <v>332</v>
      </c>
    </row>
    <row r="73" spans="1:8" ht="15" customHeight="1">
      <c r="A73" s="83">
        <v>45358</v>
      </c>
      <c r="B73" s="32">
        <v>526773</v>
      </c>
      <c r="C73" s="31" t="s">
        <v>1084</v>
      </c>
      <c r="D73" s="31" t="s">
        <v>1085</v>
      </c>
      <c r="E73" s="31" t="s">
        <v>562</v>
      </c>
      <c r="F73" s="84">
        <v>762930</v>
      </c>
      <c r="G73" s="32">
        <v>9.35</v>
      </c>
      <c r="H73" s="32" t="s">
        <v>332</v>
      </c>
    </row>
    <row r="74" spans="1:8" ht="15" customHeight="1">
      <c r="A74" s="83">
        <v>45358</v>
      </c>
      <c r="B74" s="32">
        <v>541703</v>
      </c>
      <c r="C74" s="31" t="s">
        <v>1005</v>
      </c>
      <c r="D74" s="31" t="s">
        <v>1001</v>
      </c>
      <c r="E74" s="31" t="s">
        <v>562</v>
      </c>
      <c r="F74" s="84">
        <v>27200</v>
      </c>
      <c r="G74" s="32">
        <v>25.65</v>
      </c>
      <c r="H74" s="32" t="s">
        <v>332</v>
      </c>
    </row>
    <row r="75" spans="1:8" ht="15" customHeight="1">
      <c r="A75" s="83">
        <v>45358</v>
      </c>
      <c r="B75" s="32">
        <v>541703</v>
      </c>
      <c r="C75" s="31" t="s">
        <v>1005</v>
      </c>
      <c r="D75" s="31" t="s">
        <v>1086</v>
      </c>
      <c r="E75" s="31" t="s">
        <v>561</v>
      </c>
      <c r="F75" s="84">
        <v>24000</v>
      </c>
      <c r="G75" s="32">
        <v>25.65</v>
      </c>
      <c r="H75" s="32" t="s">
        <v>332</v>
      </c>
    </row>
    <row r="76" spans="1:8" ht="15" customHeight="1">
      <c r="A76" s="83">
        <v>45358</v>
      </c>
      <c r="B76" s="32">
        <v>541703</v>
      </c>
      <c r="C76" s="31" t="s">
        <v>1005</v>
      </c>
      <c r="D76" s="31" t="s">
        <v>1001</v>
      </c>
      <c r="E76" s="31" t="s">
        <v>562</v>
      </c>
      <c r="F76" s="84">
        <v>24000</v>
      </c>
      <c r="G76" s="32">
        <v>25.65</v>
      </c>
      <c r="H76" s="32" t="s">
        <v>332</v>
      </c>
    </row>
    <row r="77" spans="1:8" ht="15" customHeight="1">
      <c r="A77" s="83">
        <v>45358</v>
      </c>
      <c r="B77" s="32">
        <v>539673</v>
      </c>
      <c r="C77" s="31" t="s">
        <v>1087</v>
      </c>
      <c r="D77" s="31" t="s">
        <v>1088</v>
      </c>
      <c r="E77" s="31" t="s">
        <v>561</v>
      </c>
      <c r="F77" s="84">
        <v>177602</v>
      </c>
      <c r="G77" s="32">
        <v>2.35</v>
      </c>
      <c r="H77" s="32" t="s">
        <v>332</v>
      </c>
    </row>
    <row r="78" spans="1:8" ht="15" customHeight="1">
      <c r="A78" s="83">
        <v>45358</v>
      </c>
      <c r="B78" s="32">
        <v>539673</v>
      </c>
      <c r="C78" s="31" t="s">
        <v>1087</v>
      </c>
      <c r="D78" s="31" t="s">
        <v>1089</v>
      </c>
      <c r="E78" s="31" t="s">
        <v>562</v>
      </c>
      <c r="F78" s="84">
        <v>140000</v>
      </c>
      <c r="G78" s="32">
        <v>2.35</v>
      </c>
      <c r="H78" s="32" t="s">
        <v>332</v>
      </c>
    </row>
    <row r="79" spans="1:8" ht="15" customHeight="1">
      <c r="A79" s="83">
        <v>45358</v>
      </c>
      <c r="B79" s="32">
        <v>517447</v>
      </c>
      <c r="C79" s="31" t="s">
        <v>1090</v>
      </c>
      <c r="D79" s="31" t="s">
        <v>946</v>
      </c>
      <c r="E79" s="31" t="s">
        <v>562</v>
      </c>
      <c r="F79" s="84">
        <v>150735</v>
      </c>
      <c r="G79" s="32">
        <v>186.56</v>
      </c>
      <c r="H79" s="32" t="s">
        <v>332</v>
      </c>
    </row>
    <row r="80" spans="1:8" ht="15" customHeight="1">
      <c r="A80" s="83">
        <v>45358</v>
      </c>
      <c r="B80" s="32">
        <v>544121</v>
      </c>
      <c r="C80" s="31" t="s">
        <v>1091</v>
      </c>
      <c r="D80" s="31" t="s">
        <v>946</v>
      </c>
      <c r="E80" s="31" t="s">
        <v>561</v>
      </c>
      <c r="F80" s="84">
        <v>164000</v>
      </c>
      <c r="G80" s="32">
        <v>201.7</v>
      </c>
      <c r="H80" s="32" t="s">
        <v>332</v>
      </c>
    </row>
    <row r="81" spans="1:8" ht="15" customHeight="1">
      <c r="A81" s="83">
        <v>45358</v>
      </c>
      <c r="B81" s="32">
        <v>544121</v>
      </c>
      <c r="C81" s="31" t="s">
        <v>1091</v>
      </c>
      <c r="D81" s="31" t="s">
        <v>946</v>
      </c>
      <c r="E81" s="31" t="s">
        <v>562</v>
      </c>
      <c r="F81" s="84">
        <v>164000</v>
      </c>
      <c r="G81" s="32">
        <v>209.51</v>
      </c>
      <c r="H81" s="32" t="s">
        <v>332</v>
      </c>
    </row>
    <row r="82" spans="1:8" ht="15" customHeight="1">
      <c r="A82" s="83">
        <v>45358</v>
      </c>
      <c r="B82" s="32">
        <v>530617</v>
      </c>
      <c r="C82" s="31" t="s">
        <v>1006</v>
      </c>
      <c r="D82" s="31" t="s">
        <v>1092</v>
      </c>
      <c r="E82" s="31" t="s">
        <v>562</v>
      </c>
      <c r="F82" s="84">
        <v>35000</v>
      </c>
      <c r="G82" s="32">
        <v>63.27</v>
      </c>
      <c r="H82" s="32" t="s">
        <v>332</v>
      </c>
    </row>
    <row r="83" spans="1:8" ht="15" customHeight="1">
      <c r="A83" s="83">
        <v>45358</v>
      </c>
      <c r="B83" s="32">
        <v>526544</v>
      </c>
      <c r="C83" s="31" t="s">
        <v>1093</v>
      </c>
      <c r="D83" s="31" t="s">
        <v>1094</v>
      </c>
      <c r="E83" s="31" t="s">
        <v>561</v>
      </c>
      <c r="F83" s="84">
        <v>978000</v>
      </c>
      <c r="G83" s="32">
        <v>5.81</v>
      </c>
      <c r="H83" s="32" t="s">
        <v>332</v>
      </c>
    </row>
    <row r="84" spans="1:8" ht="15" customHeight="1">
      <c r="A84" s="83">
        <v>45358</v>
      </c>
      <c r="B84" s="32">
        <v>526544</v>
      </c>
      <c r="C84" s="31" t="s">
        <v>1093</v>
      </c>
      <c r="D84" s="31" t="s">
        <v>1095</v>
      </c>
      <c r="E84" s="31" t="s">
        <v>562</v>
      </c>
      <c r="F84" s="84">
        <v>978742</v>
      </c>
      <c r="G84" s="32">
        <v>5.81</v>
      </c>
      <c r="H84" s="32" t="s">
        <v>332</v>
      </c>
    </row>
    <row r="85" spans="1:8" ht="15" customHeight="1">
      <c r="A85" s="83">
        <v>45358</v>
      </c>
      <c r="B85" s="32">
        <v>538975</v>
      </c>
      <c r="C85" s="31" t="s">
        <v>1096</v>
      </c>
      <c r="D85" s="31" t="s">
        <v>1097</v>
      </c>
      <c r="E85" s="31" t="s">
        <v>562</v>
      </c>
      <c r="F85" s="84">
        <v>7000000</v>
      </c>
      <c r="G85" s="32">
        <v>0.38</v>
      </c>
      <c r="H85" s="32" t="s">
        <v>332</v>
      </c>
    </row>
    <row r="86" spans="1:8" ht="15" customHeight="1">
      <c r="A86" s="83">
        <v>45358</v>
      </c>
      <c r="B86" s="32">
        <v>538975</v>
      </c>
      <c r="C86" s="31" t="s">
        <v>1096</v>
      </c>
      <c r="D86" s="31" t="s">
        <v>1098</v>
      </c>
      <c r="E86" s="31" t="s">
        <v>562</v>
      </c>
      <c r="F86" s="84">
        <v>4014200</v>
      </c>
      <c r="G86" s="32">
        <v>0.38</v>
      </c>
      <c r="H86" s="32" t="s">
        <v>332</v>
      </c>
    </row>
    <row r="87" spans="1:8" ht="15" customHeight="1">
      <c r="A87" s="83">
        <v>45358</v>
      </c>
      <c r="B87" s="32">
        <v>516038</v>
      </c>
      <c r="C87" s="31" t="s">
        <v>1099</v>
      </c>
      <c r="D87" s="31" t="s">
        <v>1100</v>
      </c>
      <c r="E87" s="31" t="s">
        <v>562</v>
      </c>
      <c r="F87" s="84">
        <v>10298</v>
      </c>
      <c r="G87" s="32">
        <v>49.06</v>
      </c>
      <c r="H87" s="32" t="s">
        <v>332</v>
      </c>
    </row>
    <row r="88" spans="1:8" ht="15" customHeight="1">
      <c r="A88" s="83">
        <v>45358</v>
      </c>
      <c r="B88" s="32">
        <v>516038</v>
      </c>
      <c r="C88" s="31" t="s">
        <v>1099</v>
      </c>
      <c r="D88" s="31" t="s">
        <v>1101</v>
      </c>
      <c r="E88" s="31" t="s">
        <v>562</v>
      </c>
      <c r="F88" s="84">
        <v>12378</v>
      </c>
      <c r="G88" s="32">
        <v>49.07</v>
      </c>
      <c r="H88" s="32" t="s">
        <v>332</v>
      </c>
    </row>
    <row r="89" spans="1:8" ht="15" customHeight="1">
      <c r="A89" s="83">
        <v>45358</v>
      </c>
      <c r="B89" s="32">
        <v>516038</v>
      </c>
      <c r="C89" s="31" t="s">
        <v>1099</v>
      </c>
      <c r="D89" s="31" t="s">
        <v>1102</v>
      </c>
      <c r="E89" s="31" t="s">
        <v>561</v>
      </c>
      <c r="F89" s="84">
        <v>10000</v>
      </c>
      <c r="G89" s="32">
        <v>49.07</v>
      </c>
      <c r="H89" s="32" t="s">
        <v>332</v>
      </c>
    </row>
    <row r="90" spans="1:8" ht="15" customHeight="1">
      <c r="A90" s="83">
        <v>45358</v>
      </c>
      <c r="B90" s="32">
        <v>531982</v>
      </c>
      <c r="C90" s="31" t="s">
        <v>1008</v>
      </c>
      <c r="D90" s="31" t="s">
        <v>1103</v>
      </c>
      <c r="E90" s="31" t="s">
        <v>561</v>
      </c>
      <c r="F90" s="84">
        <v>45000</v>
      </c>
      <c r="G90" s="32">
        <v>54.29</v>
      </c>
      <c r="H90" s="32" t="s">
        <v>332</v>
      </c>
    </row>
    <row r="91" spans="1:8" ht="15" customHeight="1">
      <c r="A91" s="83">
        <v>45358</v>
      </c>
      <c r="B91" s="32">
        <v>543745</v>
      </c>
      <c r="C91" s="31" t="s">
        <v>1104</v>
      </c>
      <c r="D91" s="31" t="s">
        <v>1105</v>
      </c>
      <c r="E91" s="31" t="s">
        <v>562</v>
      </c>
      <c r="F91" s="84">
        <v>186000</v>
      </c>
      <c r="G91" s="32">
        <v>8.83</v>
      </c>
      <c r="H91" s="32" t="s">
        <v>332</v>
      </c>
    </row>
    <row r="92" spans="1:8" ht="15" customHeight="1">
      <c r="A92" s="83">
        <v>45358</v>
      </c>
      <c r="B92" s="32">
        <v>543745</v>
      </c>
      <c r="C92" s="31" t="s">
        <v>1104</v>
      </c>
      <c r="D92" s="31" t="s">
        <v>1106</v>
      </c>
      <c r="E92" s="31" t="s">
        <v>561</v>
      </c>
      <c r="F92" s="84">
        <v>186000</v>
      </c>
      <c r="G92" s="32">
        <v>8.83</v>
      </c>
      <c r="H92" s="32" t="s">
        <v>332</v>
      </c>
    </row>
    <row r="93" spans="1:8" ht="15" customHeight="1">
      <c r="A93" s="83">
        <v>45358</v>
      </c>
      <c r="B93" s="32">
        <v>539310</v>
      </c>
      <c r="C93" s="31" t="s">
        <v>948</v>
      </c>
      <c r="D93" s="31" t="s">
        <v>1107</v>
      </c>
      <c r="E93" s="31" t="s">
        <v>561</v>
      </c>
      <c r="F93" s="84">
        <v>188448</v>
      </c>
      <c r="G93" s="32">
        <v>55.49</v>
      </c>
      <c r="H93" s="32" t="s">
        <v>332</v>
      </c>
    </row>
    <row r="94" spans="1:8" ht="15" customHeight="1">
      <c r="A94" s="83">
        <v>45358</v>
      </c>
      <c r="B94" s="32">
        <v>539310</v>
      </c>
      <c r="C94" s="31" t="s">
        <v>948</v>
      </c>
      <c r="D94" s="31" t="s">
        <v>1107</v>
      </c>
      <c r="E94" s="31" t="s">
        <v>562</v>
      </c>
      <c r="F94" s="84">
        <v>188448</v>
      </c>
      <c r="G94" s="32">
        <v>55.54</v>
      </c>
      <c r="H94" s="32" t="s">
        <v>332</v>
      </c>
    </row>
    <row r="95" spans="1:8" ht="15" customHeight="1">
      <c r="A95" s="83">
        <v>45358</v>
      </c>
      <c r="B95" s="32">
        <v>539310</v>
      </c>
      <c r="C95" s="31" t="s">
        <v>948</v>
      </c>
      <c r="D95" s="31" t="s">
        <v>1108</v>
      </c>
      <c r="E95" s="31" t="s">
        <v>561</v>
      </c>
      <c r="F95" s="84">
        <v>200000</v>
      </c>
      <c r="G95" s="32">
        <v>55.42</v>
      </c>
      <c r="H95" s="32" t="s">
        <v>332</v>
      </c>
    </row>
    <row r="96" spans="1:8" ht="15" customHeight="1">
      <c r="A96" s="83">
        <v>45358</v>
      </c>
      <c r="B96" s="32">
        <v>539310</v>
      </c>
      <c r="C96" s="31" t="s">
        <v>948</v>
      </c>
      <c r="D96" s="31" t="s">
        <v>1109</v>
      </c>
      <c r="E96" s="31" t="s">
        <v>562</v>
      </c>
      <c r="F96" s="84">
        <v>201000</v>
      </c>
      <c r="G96" s="32">
        <v>55.44</v>
      </c>
      <c r="H96" s="32" t="s">
        <v>332</v>
      </c>
    </row>
    <row r="97" spans="1:8" ht="15" customHeight="1">
      <c r="A97" s="83">
        <v>45358</v>
      </c>
      <c r="B97" s="32">
        <v>539310</v>
      </c>
      <c r="C97" s="31" t="s">
        <v>948</v>
      </c>
      <c r="D97" s="31" t="s">
        <v>947</v>
      </c>
      <c r="E97" s="31" t="s">
        <v>562</v>
      </c>
      <c r="F97" s="84">
        <v>162999</v>
      </c>
      <c r="G97" s="32">
        <v>55.75</v>
      </c>
      <c r="H97" s="32" t="s">
        <v>332</v>
      </c>
    </row>
    <row r="98" spans="1:8" ht="15" customHeight="1">
      <c r="A98" s="83">
        <v>45358</v>
      </c>
      <c r="B98" s="32">
        <v>539310</v>
      </c>
      <c r="C98" s="31" t="s">
        <v>948</v>
      </c>
      <c r="D98" s="31" t="s">
        <v>947</v>
      </c>
      <c r="E98" s="31" t="s">
        <v>561</v>
      </c>
      <c r="F98" s="84">
        <v>279870</v>
      </c>
      <c r="G98" s="32">
        <v>55.61</v>
      </c>
      <c r="H98" s="32" t="s">
        <v>332</v>
      </c>
    </row>
    <row r="99" spans="1:8" ht="15" customHeight="1">
      <c r="A99" s="83">
        <v>45358</v>
      </c>
      <c r="B99" s="32">
        <v>526675</v>
      </c>
      <c r="C99" s="31" t="s">
        <v>1009</v>
      </c>
      <c r="D99" s="31" t="s">
        <v>1010</v>
      </c>
      <c r="E99" s="31" t="s">
        <v>562</v>
      </c>
      <c r="F99" s="84">
        <v>131911</v>
      </c>
      <c r="G99" s="32">
        <v>55.61</v>
      </c>
      <c r="H99" s="32" t="s">
        <v>332</v>
      </c>
    </row>
    <row r="100" spans="1:8" ht="15" customHeight="1">
      <c r="A100" s="83">
        <v>45358</v>
      </c>
      <c r="B100" s="32">
        <v>542923</v>
      </c>
      <c r="C100" s="31" t="s">
        <v>1110</v>
      </c>
      <c r="D100" s="31" t="s">
        <v>1111</v>
      </c>
      <c r="E100" s="31" t="s">
        <v>562</v>
      </c>
      <c r="F100" s="84">
        <v>80000</v>
      </c>
      <c r="G100" s="32">
        <v>7.32</v>
      </c>
      <c r="H100" s="32" t="s">
        <v>332</v>
      </c>
    </row>
    <row r="101" spans="1:8" ht="15" customHeight="1">
      <c r="A101" s="83">
        <v>45358</v>
      </c>
      <c r="B101" s="32">
        <v>541358</v>
      </c>
      <c r="C101" s="31" t="s">
        <v>1112</v>
      </c>
      <c r="D101" s="31" t="s">
        <v>1113</v>
      </c>
      <c r="E101" s="31" t="s">
        <v>561</v>
      </c>
      <c r="F101" s="84">
        <v>40000</v>
      </c>
      <c r="G101" s="32">
        <v>55.6</v>
      </c>
      <c r="H101" s="32" t="s">
        <v>332</v>
      </c>
    </row>
    <row r="102" spans="1:8" ht="15" customHeight="1">
      <c r="A102" s="83">
        <v>45358</v>
      </c>
      <c r="B102" s="32">
        <v>541358</v>
      </c>
      <c r="C102" s="31" t="s">
        <v>1112</v>
      </c>
      <c r="D102" s="31" t="s">
        <v>1114</v>
      </c>
      <c r="E102" s="31" t="s">
        <v>562</v>
      </c>
      <c r="F102" s="84">
        <v>30000</v>
      </c>
      <c r="G102" s="32">
        <v>55.6</v>
      </c>
      <c r="H102" s="32" t="s">
        <v>332</v>
      </c>
    </row>
    <row r="103" spans="1:8" ht="15" customHeight="1">
      <c r="A103" s="83">
        <v>45358</v>
      </c>
      <c r="B103" s="32">
        <v>541358</v>
      </c>
      <c r="C103" s="31" t="s">
        <v>1112</v>
      </c>
      <c r="D103" s="31" t="s">
        <v>946</v>
      </c>
      <c r="E103" s="31" t="s">
        <v>562</v>
      </c>
      <c r="F103" s="84">
        <v>20010</v>
      </c>
      <c r="G103" s="32">
        <v>55.6</v>
      </c>
      <c r="H103" s="32" t="s">
        <v>332</v>
      </c>
    </row>
    <row r="104" spans="1:8" ht="15" customHeight="1">
      <c r="A104" s="83">
        <v>45358</v>
      </c>
      <c r="B104" s="32">
        <v>541338</v>
      </c>
      <c r="C104" s="31" t="s">
        <v>1115</v>
      </c>
      <c r="D104" s="31" t="s">
        <v>1116</v>
      </c>
      <c r="E104" s="31" t="s">
        <v>562</v>
      </c>
      <c r="F104" s="84">
        <v>66000</v>
      </c>
      <c r="G104" s="32">
        <v>40.619999999999997</v>
      </c>
      <c r="H104" s="32" t="s">
        <v>332</v>
      </c>
    </row>
    <row r="105" spans="1:8" ht="15" customHeight="1">
      <c r="A105" s="83">
        <v>45358</v>
      </c>
      <c r="B105" s="32">
        <v>541338</v>
      </c>
      <c r="C105" s="31" t="s">
        <v>1115</v>
      </c>
      <c r="D105" s="31" t="s">
        <v>1117</v>
      </c>
      <c r="E105" s="31" t="s">
        <v>561</v>
      </c>
      <c r="F105" s="84">
        <v>60000</v>
      </c>
      <c r="G105" s="32">
        <v>40.619999999999997</v>
      </c>
      <c r="H105" s="32" t="s">
        <v>332</v>
      </c>
    </row>
    <row r="106" spans="1:8" ht="15" customHeight="1">
      <c r="A106" s="83">
        <v>45358</v>
      </c>
      <c r="B106" s="32">
        <v>541338</v>
      </c>
      <c r="C106" s="31" t="s">
        <v>1115</v>
      </c>
      <c r="D106" s="31" t="s">
        <v>946</v>
      </c>
      <c r="E106" s="31" t="s">
        <v>561</v>
      </c>
      <c r="F106" s="84">
        <v>120000</v>
      </c>
      <c r="G106" s="32">
        <v>40.619999999999997</v>
      </c>
      <c r="H106" s="32" t="s">
        <v>332</v>
      </c>
    </row>
    <row r="107" spans="1:8" ht="15" customHeight="1">
      <c r="A107" s="83">
        <v>45358</v>
      </c>
      <c r="B107" s="32">
        <v>541338</v>
      </c>
      <c r="C107" s="31" t="s">
        <v>1115</v>
      </c>
      <c r="D107" s="31" t="s">
        <v>946</v>
      </c>
      <c r="E107" s="31" t="s">
        <v>562</v>
      </c>
      <c r="F107" s="84">
        <v>20000</v>
      </c>
      <c r="G107" s="32">
        <v>40.729999999999997</v>
      </c>
      <c r="H107" s="32" t="s">
        <v>332</v>
      </c>
    </row>
    <row r="108" spans="1:8" ht="15" customHeight="1">
      <c r="A108" s="83">
        <v>45358</v>
      </c>
      <c r="B108" s="32">
        <v>542803</v>
      </c>
      <c r="C108" s="31" t="s">
        <v>1118</v>
      </c>
      <c r="D108" s="31" t="s">
        <v>1119</v>
      </c>
      <c r="E108" s="31" t="s">
        <v>561</v>
      </c>
      <c r="F108" s="84">
        <v>200000</v>
      </c>
      <c r="G108" s="32">
        <v>11.65</v>
      </c>
      <c r="H108" s="32" t="s">
        <v>332</v>
      </c>
    </row>
    <row r="109" spans="1:8" ht="15" customHeight="1">
      <c r="A109" s="83">
        <v>45358</v>
      </c>
      <c r="B109" s="32">
        <v>542803</v>
      </c>
      <c r="C109" s="31" t="s">
        <v>1118</v>
      </c>
      <c r="D109" s="31" t="s">
        <v>1120</v>
      </c>
      <c r="E109" s="31" t="s">
        <v>562</v>
      </c>
      <c r="F109" s="84">
        <v>200000</v>
      </c>
      <c r="G109" s="32">
        <v>11.9</v>
      </c>
      <c r="H109" s="32" t="s">
        <v>332</v>
      </c>
    </row>
    <row r="110" spans="1:8" ht="15" customHeight="1">
      <c r="A110" s="83">
        <v>45358</v>
      </c>
      <c r="B110" s="32">
        <v>542803</v>
      </c>
      <c r="C110" s="31" t="s">
        <v>1118</v>
      </c>
      <c r="D110" s="31" t="s">
        <v>1121</v>
      </c>
      <c r="E110" s="31" t="s">
        <v>561</v>
      </c>
      <c r="F110" s="84">
        <v>200000</v>
      </c>
      <c r="G110" s="32">
        <v>11.9</v>
      </c>
      <c r="H110" s="32" t="s">
        <v>332</v>
      </c>
    </row>
    <row r="111" spans="1:8" ht="15" customHeight="1">
      <c r="A111" s="83">
        <v>45358</v>
      </c>
      <c r="B111" s="32">
        <v>542803</v>
      </c>
      <c r="C111" s="31" t="s">
        <v>1118</v>
      </c>
      <c r="D111" s="31" t="s">
        <v>1121</v>
      </c>
      <c r="E111" s="31" t="s">
        <v>562</v>
      </c>
      <c r="F111" s="84">
        <v>200000</v>
      </c>
      <c r="G111" s="32">
        <v>11.65</v>
      </c>
      <c r="H111" s="32" t="s">
        <v>332</v>
      </c>
    </row>
    <row r="112" spans="1:8" ht="15" customHeight="1">
      <c r="A112" s="83">
        <v>45358</v>
      </c>
      <c r="B112" s="32" t="s">
        <v>1122</v>
      </c>
      <c r="C112" s="31" t="s">
        <v>1123</v>
      </c>
      <c r="D112" s="31" t="s">
        <v>1124</v>
      </c>
      <c r="E112" s="31" t="s">
        <v>561</v>
      </c>
      <c r="F112" s="84">
        <v>86953</v>
      </c>
      <c r="G112" s="32">
        <v>33.57</v>
      </c>
      <c r="H112" s="32" t="s">
        <v>955</v>
      </c>
    </row>
    <row r="113" spans="1:8" ht="15" customHeight="1">
      <c r="A113" s="83">
        <v>45358</v>
      </c>
      <c r="B113" s="32" t="s">
        <v>997</v>
      </c>
      <c r="C113" s="31" t="s">
        <v>1125</v>
      </c>
      <c r="D113" s="31" t="s">
        <v>1126</v>
      </c>
      <c r="E113" s="31" t="s">
        <v>561</v>
      </c>
      <c r="F113" s="84">
        <v>264000</v>
      </c>
      <c r="G113" s="32">
        <v>737.64</v>
      </c>
      <c r="H113" s="32" t="s">
        <v>955</v>
      </c>
    </row>
    <row r="114" spans="1:8" ht="15" customHeight="1">
      <c r="A114" s="83">
        <v>45358</v>
      </c>
      <c r="B114" s="32" t="s">
        <v>1127</v>
      </c>
      <c r="C114" s="31" t="s">
        <v>1128</v>
      </c>
      <c r="D114" s="31" t="s">
        <v>1035</v>
      </c>
      <c r="E114" s="31" t="s">
        <v>561</v>
      </c>
      <c r="F114" s="84">
        <v>11400</v>
      </c>
      <c r="G114" s="32">
        <v>312.5</v>
      </c>
      <c r="H114" s="32" t="s">
        <v>955</v>
      </c>
    </row>
    <row r="115" spans="1:8" ht="15" customHeight="1">
      <c r="A115" s="83">
        <v>45358</v>
      </c>
      <c r="B115" s="32" t="s">
        <v>1129</v>
      </c>
      <c r="C115" s="31" t="s">
        <v>1130</v>
      </c>
      <c r="D115" s="31" t="s">
        <v>953</v>
      </c>
      <c r="E115" s="31" t="s">
        <v>561</v>
      </c>
      <c r="F115" s="84">
        <v>91000</v>
      </c>
      <c r="G115" s="32">
        <v>150.44999999999999</v>
      </c>
      <c r="H115" s="32" t="s">
        <v>955</v>
      </c>
    </row>
    <row r="116" spans="1:8" ht="15" customHeight="1">
      <c r="A116" s="83">
        <v>45358</v>
      </c>
      <c r="B116" s="32" t="s">
        <v>977</v>
      </c>
      <c r="C116" s="31" t="s">
        <v>978</v>
      </c>
      <c r="D116" s="31" t="s">
        <v>1131</v>
      </c>
      <c r="E116" s="31" t="s">
        <v>561</v>
      </c>
      <c r="F116" s="84">
        <v>250000</v>
      </c>
      <c r="G116" s="32">
        <v>9.6999999999999993</v>
      </c>
      <c r="H116" s="32" t="s">
        <v>955</v>
      </c>
    </row>
    <row r="117" spans="1:8" ht="15" customHeight="1">
      <c r="A117" s="83">
        <v>45358</v>
      </c>
      <c r="B117" s="32" t="s">
        <v>384</v>
      </c>
      <c r="C117" s="31" t="s">
        <v>1132</v>
      </c>
      <c r="D117" s="31" t="s">
        <v>1133</v>
      </c>
      <c r="E117" s="31" t="s">
        <v>561</v>
      </c>
      <c r="F117" s="84">
        <v>575332</v>
      </c>
      <c r="G117" s="32">
        <v>1171</v>
      </c>
      <c r="H117" s="32" t="s">
        <v>955</v>
      </c>
    </row>
    <row r="118" spans="1:8" ht="15" customHeight="1">
      <c r="A118" s="83">
        <v>45358</v>
      </c>
      <c r="B118" s="32" t="s">
        <v>384</v>
      </c>
      <c r="C118" s="31" t="s">
        <v>1132</v>
      </c>
      <c r="D118" s="31" t="s">
        <v>1133</v>
      </c>
      <c r="E118" s="31" t="s">
        <v>561</v>
      </c>
      <c r="F118" s="84">
        <v>575332</v>
      </c>
      <c r="G118" s="32">
        <v>1171</v>
      </c>
      <c r="H118" s="32" t="s">
        <v>955</v>
      </c>
    </row>
    <row r="119" spans="1:8" ht="15" customHeight="1">
      <c r="A119" s="83">
        <v>45358</v>
      </c>
      <c r="B119" s="32" t="s">
        <v>1134</v>
      </c>
      <c r="C119" s="31" t="s">
        <v>1135</v>
      </c>
      <c r="D119" s="31" t="s">
        <v>1136</v>
      </c>
      <c r="E119" s="31" t="s">
        <v>561</v>
      </c>
      <c r="F119" s="84">
        <v>65694481</v>
      </c>
      <c r="G119" s="32">
        <v>1.78</v>
      </c>
      <c r="H119" s="32" t="s">
        <v>955</v>
      </c>
    </row>
    <row r="120" spans="1:8" ht="15" customHeight="1">
      <c r="A120" s="83">
        <v>45358</v>
      </c>
      <c r="B120" s="32" t="s">
        <v>416</v>
      </c>
      <c r="C120" s="31" t="s">
        <v>1137</v>
      </c>
      <c r="D120" s="31" t="s">
        <v>952</v>
      </c>
      <c r="E120" s="31" t="s">
        <v>561</v>
      </c>
      <c r="F120" s="84">
        <v>19645930</v>
      </c>
      <c r="G120" s="32">
        <v>40.01</v>
      </c>
      <c r="H120" s="32" t="s">
        <v>955</v>
      </c>
    </row>
    <row r="121" spans="1:8" ht="15" customHeight="1">
      <c r="A121" s="83">
        <v>45358</v>
      </c>
      <c r="B121" s="32" t="s">
        <v>416</v>
      </c>
      <c r="C121" s="31" t="s">
        <v>1137</v>
      </c>
      <c r="D121" s="31" t="s">
        <v>951</v>
      </c>
      <c r="E121" s="31" t="s">
        <v>561</v>
      </c>
      <c r="F121" s="84">
        <v>15132723</v>
      </c>
      <c r="G121" s="32">
        <v>40.130000000000003</v>
      </c>
      <c r="H121" s="32" t="s">
        <v>955</v>
      </c>
    </row>
    <row r="122" spans="1:8" ht="15" customHeight="1">
      <c r="A122" s="83">
        <v>45358</v>
      </c>
      <c r="B122" s="32" t="s">
        <v>1138</v>
      </c>
      <c r="C122" s="31" t="s">
        <v>1139</v>
      </c>
      <c r="D122" s="31" t="s">
        <v>946</v>
      </c>
      <c r="E122" s="31" t="s">
        <v>561</v>
      </c>
      <c r="F122" s="84">
        <v>4000000</v>
      </c>
      <c r="G122" s="32">
        <v>39.130000000000003</v>
      </c>
      <c r="H122" s="32" t="s">
        <v>955</v>
      </c>
    </row>
    <row r="123" spans="1:8" ht="15" customHeight="1">
      <c r="A123" s="83">
        <v>45358</v>
      </c>
      <c r="B123" s="32" t="s">
        <v>1140</v>
      </c>
      <c r="C123" s="31" t="s">
        <v>1141</v>
      </c>
      <c r="D123" s="31" t="s">
        <v>1142</v>
      </c>
      <c r="E123" s="31" t="s">
        <v>561</v>
      </c>
      <c r="F123" s="84">
        <v>1365000</v>
      </c>
      <c r="G123" s="32">
        <v>37.049999999999997</v>
      </c>
      <c r="H123" s="32" t="s">
        <v>955</v>
      </c>
    </row>
    <row r="124" spans="1:8" ht="15" customHeight="1">
      <c r="A124" s="83">
        <v>45358</v>
      </c>
      <c r="B124" s="32" t="s">
        <v>1143</v>
      </c>
      <c r="C124" s="31" t="s">
        <v>1144</v>
      </c>
      <c r="D124" s="31" t="s">
        <v>950</v>
      </c>
      <c r="E124" s="31" t="s">
        <v>561</v>
      </c>
      <c r="F124" s="84">
        <v>90824</v>
      </c>
      <c r="G124" s="32">
        <v>62.1</v>
      </c>
      <c r="H124" s="32" t="s">
        <v>955</v>
      </c>
    </row>
    <row r="125" spans="1:8" ht="15" customHeight="1">
      <c r="A125" s="83">
        <v>45358</v>
      </c>
      <c r="B125" s="32" t="s">
        <v>1143</v>
      </c>
      <c r="C125" s="31" t="s">
        <v>1144</v>
      </c>
      <c r="D125" s="31" t="s">
        <v>1145</v>
      </c>
      <c r="E125" s="31" t="s">
        <v>561</v>
      </c>
      <c r="F125" s="84">
        <v>103754</v>
      </c>
      <c r="G125" s="32">
        <v>66.39</v>
      </c>
      <c r="H125" s="32" t="s">
        <v>955</v>
      </c>
    </row>
    <row r="126" spans="1:8" ht="15" customHeight="1">
      <c r="A126" s="83">
        <v>45358</v>
      </c>
      <c r="B126" s="32" t="s">
        <v>1146</v>
      </c>
      <c r="C126" s="31" t="s">
        <v>1147</v>
      </c>
      <c r="D126" s="31" t="s">
        <v>946</v>
      </c>
      <c r="E126" s="31" t="s">
        <v>561</v>
      </c>
      <c r="F126" s="84">
        <v>350000</v>
      </c>
      <c r="G126" s="32">
        <v>199.65</v>
      </c>
      <c r="H126" s="32" t="s">
        <v>955</v>
      </c>
    </row>
    <row r="127" spans="1:8" ht="15" customHeight="1">
      <c r="A127" s="83">
        <v>45358</v>
      </c>
      <c r="B127" s="32" t="s">
        <v>1148</v>
      </c>
      <c r="C127" s="31" t="s">
        <v>1149</v>
      </c>
      <c r="D127" s="31" t="s">
        <v>1150</v>
      </c>
      <c r="E127" s="31" t="s">
        <v>561</v>
      </c>
      <c r="F127" s="84">
        <v>147200</v>
      </c>
      <c r="G127" s="32">
        <v>223.21</v>
      </c>
      <c r="H127" s="32" t="s">
        <v>955</v>
      </c>
    </row>
    <row r="128" spans="1:8" ht="15" customHeight="1">
      <c r="A128" s="83">
        <v>45358</v>
      </c>
      <c r="B128" s="32" t="s">
        <v>485</v>
      </c>
      <c r="C128" s="31" t="s">
        <v>1151</v>
      </c>
      <c r="D128" s="31" t="s">
        <v>949</v>
      </c>
      <c r="E128" s="31" t="s">
        <v>561</v>
      </c>
      <c r="F128" s="84">
        <v>1952115</v>
      </c>
      <c r="G128" s="32">
        <v>285.22000000000003</v>
      </c>
      <c r="H128" s="32" t="s">
        <v>955</v>
      </c>
    </row>
    <row r="129" spans="1:8" ht="15" customHeight="1">
      <c r="A129" s="83">
        <v>45358</v>
      </c>
      <c r="B129" s="32" t="s">
        <v>485</v>
      </c>
      <c r="C129" s="31" t="s">
        <v>1151</v>
      </c>
      <c r="D129" s="31" t="s">
        <v>951</v>
      </c>
      <c r="E129" s="31" t="s">
        <v>561</v>
      </c>
      <c r="F129" s="84">
        <v>1419840</v>
      </c>
      <c r="G129" s="32">
        <v>281.20999999999998</v>
      </c>
      <c r="H129" s="32" t="s">
        <v>955</v>
      </c>
    </row>
    <row r="130" spans="1:8" ht="15" customHeight="1">
      <c r="A130" s="83">
        <v>45358</v>
      </c>
      <c r="B130" s="32" t="s">
        <v>1152</v>
      </c>
      <c r="C130" s="31" t="s">
        <v>1153</v>
      </c>
      <c r="D130" s="31" t="s">
        <v>951</v>
      </c>
      <c r="E130" s="31" t="s">
        <v>561</v>
      </c>
      <c r="F130" s="84">
        <v>872081</v>
      </c>
      <c r="G130" s="32">
        <v>134.97</v>
      </c>
      <c r="H130" s="32" t="s">
        <v>955</v>
      </c>
    </row>
    <row r="131" spans="1:8" ht="15" customHeight="1">
      <c r="A131" s="83">
        <v>45358</v>
      </c>
      <c r="B131" s="32" t="s">
        <v>1154</v>
      </c>
      <c r="C131" s="31" t="s">
        <v>1155</v>
      </c>
      <c r="D131" s="31" t="s">
        <v>1136</v>
      </c>
      <c r="E131" s="31" t="s">
        <v>561</v>
      </c>
      <c r="F131" s="84">
        <v>1530000</v>
      </c>
      <c r="G131" s="32">
        <v>27.75</v>
      </c>
      <c r="H131" s="32" t="s">
        <v>955</v>
      </c>
    </row>
    <row r="132" spans="1:8" ht="15" customHeight="1">
      <c r="A132" s="83">
        <v>45358</v>
      </c>
      <c r="B132" s="32" t="s">
        <v>1156</v>
      </c>
      <c r="C132" s="31" t="s">
        <v>1157</v>
      </c>
      <c r="D132" s="31" t="s">
        <v>946</v>
      </c>
      <c r="E132" s="31" t="s">
        <v>561</v>
      </c>
      <c r="F132" s="84">
        <v>7559624</v>
      </c>
      <c r="G132" s="32">
        <v>12.05</v>
      </c>
      <c r="H132" s="32" t="s">
        <v>955</v>
      </c>
    </row>
    <row r="133" spans="1:8" ht="15" customHeight="1">
      <c r="A133" s="83">
        <v>45358</v>
      </c>
      <c r="B133" s="32" t="s">
        <v>1158</v>
      </c>
      <c r="C133" s="31" t="s">
        <v>1159</v>
      </c>
      <c r="D133" s="31" t="s">
        <v>1160</v>
      </c>
      <c r="E133" s="31" t="s">
        <v>561</v>
      </c>
      <c r="F133" s="84">
        <v>5564648</v>
      </c>
      <c r="G133" s="32">
        <v>85.52</v>
      </c>
      <c r="H133" s="32" t="s">
        <v>955</v>
      </c>
    </row>
    <row r="134" spans="1:8" ht="15" customHeight="1">
      <c r="A134" s="83">
        <v>45358</v>
      </c>
      <c r="B134" s="32" t="s">
        <v>975</v>
      </c>
      <c r="C134" s="31" t="s">
        <v>976</v>
      </c>
      <c r="D134" s="31" t="s">
        <v>1161</v>
      </c>
      <c r="E134" s="31" t="s">
        <v>561</v>
      </c>
      <c r="F134" s="84">
        <v>52600</v>
      </c>
      <c r="G134" s="32">
        <v>0.95</v>
      </c>
      <c r="H134" s="32" t="s">
        <v>955</v>
      </c>
    </row>
    <row r="135" spans="1:8" ht="15" customHeight="1">
      <c r="A135" s="83">
        <v>45358</v>
      </c>
      <c r="B135" s="32" t="s">
        <v>223</v>
      </c>
      <c r="C135" s="31" t="s">
        <v>1162</v>
      </c>
      <c r="D135" s="31" t="s">
        <v>951</v>
      </c>
      <c r="E135" s="31" t="s">
        <v>561</v>
      </c>
      <c r="F135" s="84">
        <v>2219734</v>
      </c>
      <c r="G135" s="32">
        <v>1277.06</v>
      </c>
      <c r="H135" s="32" t="s">
        <v>955</v>
      </c>
    </row>
    <row r="136" spans="1:8" ht="15" customHeight="1">
      <c r="A136" s="83">
        <v>45358</v>
      </c>
      <c r="B136" s="32" t="s">
        <v>223</v>
      </c>
      <c r="C136" s="31" t="s">
        <v>1162</v>
      </c>
      <c r="D136" s="31" t="s">
        <v>954</v>
      </c>
      <c r="E136" s="31" t="s">
        <v>561</v>
      </c>
      <c r="F136" s="84">
        <v>1521375</v>
      </c>
      <c r="G136" s="32">
        <v>1282.42</v>
      </c>
      <c r="H136" s="32" t="s">
        <v>955</v>
      </c>
    </row>
    <row r="137" spans="1:8" ht="15" customHeight="1">
      <c r="A137" s="83">
        <v>45358</v>
      </c>
      <c r="B137" s="32" t="s">
        <v>1163</v>
      </c>
      <c r="C137" s="31" t="s">
        <v>1164</v>
      </c>
      <c r="D137" s="31" t="s">
        <v>1165</v>
      </c>
      <c r="E137" s="31" t="s">
        <v>561</v>
      </c>
      <c r="F137" s="84">
        <v>125100</v>
      </c>
      <c r="G137" s="32">
        <v>134.33000000000001</v>
      </c>
      <c r="H137" s="32" t="s">
        <v>955</v>
      </c>
    </row>
    <row r="138" spans="1:8" ht="15" customHeight="1">
      <c r="A138" s="83">
        <v>45358</v>
      </c>
      <c r="B138" s="32" t="s">
        <v>1122</v>
      </c>
      <c r="C138" s="31" t="s">
        <v>1123</v>
      </c>
      <c r="D138" s="31" t="s">
        <v>1124</v>
      </c>
      <c r="E138" s="31" t="s">
        <v>562</v>
      </c>
      <c r="F138" s="84">
        <v>97599</v>
      </c>
      <c r="G138" s="32">
        <v>33.49</v>
      </c>
      <c r="H138" s="32" t="s">
        <v>955</v>
      </c>
    </row>
    <row r="139" spans="1:8" ht="15" customHeight="1">
      <c r="A139" s="83">
        <v>45358</v>
      </c>
      <c r="B139" s="32" t="s">
        <v>80</v>
      </c>
      <c r="C139" s="31" t="s">
        <v>1166</v>
      </c>
      <c r="D139" s="31" t="s">
        <v>1167</v>
      </c>
      <c r="E139" s="31" t="s">
        <v>562</v>
      </c>
      <c r="F139" s="84">
        <v>49000000</v>
      </c>
      <c r="G139" s="32">
        <v>1193.7</v>
      </c>
      <c r="H139" s="32" t="s">
        <v>955</v>
      </c>
    </row>
    <row r="140" spans="1:8" ht="15" customHeight="1">
      <c r="A140" s="83">
        <v>45358</v>
      </c>
      <c r="B140" s="32" t="s">
        <v>997</v>
      </c>
      <c r="C140" s="31" t="s">
        <v>1125</v>
      </c>
      <c r="D140" s="31" t="s">
        <v>998</v>
      </c>
      <c r="E140" s="31" t="s">
        <v>562</v>
      </c>
      <c r="F140" s="84">
        <v>380000</v>
      </c>
      <c r="G140" s="32">
        <v>739.39</v>
      </c>
      <c r="H140" s="32" t="s">
        <v>955</v>
      </c>
    </row>
    <row r="141" spans="1:8" ht="15" customHeight="1">
      <c r="A141" s="83">
        <v>45358</v>
      </c>
      <c r="B141" s="32" t="s">
        <v>1129</v>
      </c>
      <c r="C141" s="31" t="s">
        <v>1130</v>
      </c>
      <c r="D141" s="31" t="s">
        <v>953</v>
      </c>
      <c r="E141" s="31" t="s">
        <v>562</v>
      </c>
      <c r="F141" s="84">
        <v>12000</v>
      </c>
      <c r="G141" s="32">
        <v>157.72999999999999</v>
      </c>
      <c r="H141" s="32" t="s">
        <v>955</v>
      </c>
    </row>
    <row r="142" spans="1:8" ht="15" customHeight="1">
      <c r="A142" s="83">
        <v>45358</v>
      </c>
      <c r="B142" s="32" t="s">
        <v>1168</v>
      </c>
      <c r="C142" s="31" t="s">
        <v>1169</v>
      </c>
      <c r="D142" s="31" t="s">
        <v>1170</v>
      </c>
      <c r="E142" s="31" t="s">
        <v>562</v>
      </c>
      <c r="F142" s="84">
        <v>52200</v>
      </c>
      <c r="G142" s="32">
        <v>238</v>
      </c>
      <c r="H142" s="32" t="s">
        <v>955</v>
      </c>
    </row>
    <row r="143" spans="1:8" ht="15" customHeight="1">
      <c r="A143" s="83">
        <v>45358</v>
      </c>
      <c r="B143" s="32" t="s">
        <v>977</v>
      </c>
      <c r="C143" s="31" t="s">
        <v>978</v>
      </c>
      <c r="D143" s="31" t="s">
        <v>979</v>
      </c>
      <c r="E143" s="31" t="s">
        <v>562</v>
      </c>
      <c r="F143" s="84">
        <v>490000</v>
      </c>
      <c r="G143" s="32">
        <v>9.6999999999999993</v>
      </c>
      <c r="H143" s="32" t="s">
        <v>955</v>
      </c>
    </row>
    <row r="144" spans="1:8" ht="15" customHeight="1">
      <c r="A144" s="83">
        <v>45358</v>
      </c>
      <c r="B144" s="32" t="s">
        <v>384</v>
      </c>
      <c r="C144" s="31" t="s">
        <v>1132</v>
      </c>
      <c r="D144" s="31" t="s">
        <v>1171</v>
      </c>
      <c r="E144" s="31" t="s">
        <v>562</v>
      </c>
      <c r="F144" s="84">
        <v>966890</v>
      </c>
      <c r="G144" s="32">
        <v>1171</v>
      </c>
      <c r="H144" s="32" t="s">
        <v>955</v>
      </c>
    </row>
    <row r="145" spans="1:8" ht="15" customHeight="1">
      <c r="A145" s="83">
        <v>45358</v>
      </c>
      <c r="B145" s="32" t="s">
        <v>384</v>
      </c>
      <c r="C145" s="31" t="s">
        <v>1132</v>
      </c>
      <c r="D145" s="31" t="s">
        <v>1172</v>
      </c>
      <c r="E145" s="31" t="s">
        <v>562</v>
      </c>
      <c r="F145" s="84">
        <v>966890</v>
      </c>
      <c r="G145" s="32">
        <v>1171</v>
      </c>
      <c r="H145" s="32" t="s">
        <v>955</v>
      </c>
    </row>
    <row r="146" spans="1:8" ht="15" customHeight="1">
      <c r="A146" s="83">
        <v>45358</v>
      </c>
      <c r="B146" s="32" t="s">
        <v>384</v>
      </c>
      <c r="C146" s="31" t="s">
        <v>1132</v>
      </c>
      <c r="D146" s="31" t="s">
        <v>1173</v>
      </c>
      <c r="E146" s="31" t="s">
        <v>562</v>
      </c>
      <c r="F146" s="84">
        <v>966890</v>
      </c>
      <c r="G146" s="32">
        <v>1171</v>
      </c>
      <c r="H146" s="32" t="s">
        <v>955</v>
      </c>
    </row>
    <row r="147" spans="1:8" ht="15" customHeight="1">
      <c r="A147" s="83">
        <v>45358</v>
      </c>
      <c r="B147" s="32" t="s">
        <v>384</v>
      </c>
      <c r="C147" s="31" t="s">
        <v>1132</v>
      </c>
      <c r="D147" s="31" t="s">
        <v>1174</v>
      </c>
      <c r="E147" s="31" t="s">
        <v>562</v>
      </c>
      <c r="F147" s="84">
        <v>483445</v>
      </c>
      <c r="G147" s="32">
        <v>1171</v>
      </c>
      <c r="H147" s="32" t="s">
        <v>955</v>
      </c>
    </row>
    <row r="148" spans="1:8" ht="15" customHeight="1">
      <c r="A148" s="83">
        <v>45358</v>
      </c>
      <c r="B148" s="32" t="s">
        <v>384</v>
      </c>
      <c r="C148" s="31" t="s">
        <v>1132</v>
      </c>
      <c r="D148" s="31" t="s">
        <v>1175</v>
      </c>
      <c r="E148" s="31" t="s">
        <v>562</v>
      </c>
      <c r="F148" s="84">
        <v>966890</v>
      </c>
      <c r="G148" s="32">
        <v>1171.07</v>
      </c>
      <c r="H148" s="32" t="s">
        <v>955</v>
      </c>
    </row>
    <row r="149" spans="1:8" ht="15" customHeight="1">
      <c r="A149" s="83">
        <v>45358</v>
      </c>
      <c r="B149" s="32" t="s">
        <v>384</v>
      </c>
      <c r="C149" s="31" t="s">
        <v>1132</v>
      </c>
      <c r="D149" s="31" t="s">
        <v>1176</v>
      </c>
      <c r="E149" s="31" t="s">
        <v>562</v>
      </c>
      <c r="F149" s="84">
        <v>483445</v>
      </c>
      <c r="G149" s="32">
        <v>1171</v>
      </c>
      <c r="H149" s="32" t="s">
        <v>955</v>
      </c>
    </row>
    <row r="150" spans="1:8" ht="15" customHeight="1">
      <c r="A150" s="83">
        <v>45358</v>
      </c>
      <c r="B150" s="32" t="s">
        <v>1134</v>
      </c>
      <c r="C150" s="31" t="s">
        <v>1135</v>
      </c>
      <c r="D150" s="31" t="s">
        <v>1136</v>
      </c>
      <c r="E150" s="31" t="s">
        <v>562</v>
      </c>
      <c r="F150" s="84">
        <v>27194481</v>
      </c>
      <c r="G150" s="32">
        <v>1.79</v>
      </c>
      <c r="H150" s="32" t="s">
        <v>955</v>
      </c>
    </row>
    <row r="151" spans="1:8" ht="15" customHeight="1">
      <c r="A151" s="83">
        <v>45358</v>
      </c>
      <c r="B151" s="32" t="s">
        <v>416</v>
      </c>
      <c r="C151" s="31" t="s">
        <v>1137</v>
      </c>
      <c r="D151" s="31" t="s">
        <v>951</v>
      </c>
      <c r="E151" s="31" t="s">
        <v>562</v>
      </c>
      <c r="F151" s="84">
        <v>15132723</v>
      </c>
      <c r="G151" s="32">
        <v>40.14</v>
      </c>
      <c r="H151" s="32" t="s">
        <v>955</v>
      </c>
    </row>
    <row r="152" spans="1:8" ht="15" customHeight="1">
      <c r="A152" s="83">
        <v>45358</v>
      </c>
      <c r="B152" s="32" t="s">
        <v>416</v>
      </c>
      <c r="C152" s="31" t="s">
        <v>1137</v>
      </c>
      <c r="D152" s="31" t="s">
        <v>952</v>
      </c>
      <c r="E152" s="31" t="s">
        <v>562</v>
      </c>
      <c r="F152" s="84">
        <v>20549276</v>
      </c>
      <c r="G152" s="32">
        <v>39.92</v>
      </c>
      <c r="H152" s="32" t="s">
        <v>955</v>
      </c>
    </row>
    <row r="153" spans="1:8" ht="15" customHeight="1">
      <c r="A153" s="83">
        <v>45358</v>
      </c>
      <c r="B153" s="32" t="s">
        <v>1177</v>
      </c>
      <c r="C153" s="31" t="s">
        <v>1178</v>
      </c>
      <c r="D153" s="31" t="s">
        <v>1179</v>
      </c>
      <c r="E153" s="31" t="s">
        <v>562</v>
      </c>
      <c r="F153" s="84">
        <v>85000</v>
      </c>
      <c r="G153" s="32">
        <v>209.94</v>
      </c>
      <c r="H153" s="32" t="s">
        <v>955</v>
      </c>
    </row>
    <row r="154" spans="1:8" ht="15" customHeight="1">
      <c r="A154" s="83">
        <v>45358</v>
      </c>
      <c r="B154" s="32" t="s">
        <v>171</v>
      </c>
      <c r="C154" s="31" t="s">
        <v>1180</v>
      </c>
      <c r="D154" s="31" t="s">
        <v>1181</v>
      </c>
      <c r="E154" s="31" t="s">
        <v>562</v>
      </c>
      <c r="F154" s="84">
        <v>9300000</v>
      </c>
      <c r="G154" s="32">
        <v>1912.04</v>
      </c>
      <c r="H154" s="32" t="s">
        <v>955</v>
      </c>
    </row>
    <row r="155" spans="1:8" ht="15" customHeight="1">
      <c r="A155" s="83">
        <v>45358</v>
      </c>
      <c r="B155" s="32" t="s">
        <v>1182</v>
      </c>
      <c r="C155" s="31" t="s">
        <v>1183</v>
      </c>
      <c r="D155" s="31" t="s">
        <v>1184</v>
      </c>
      <c r="E155" s="31" t="s">
        <v>562</v>
      </c>
      <c r="F155" s="84">
        <v>74604</v>
      </c>
      <c r="G155" s="32">
        <v>42.34</v>
      </c>
      <c r="H155" s="32" t="s">
        <v>955</v>
      </c>
    </row>
    <row r="156" spans="1:8" ht="15" customHeight="1">
      <c r="A156" s="83">
        <v>45358</v>
      </c>
      <c r="B156" s="32" t="s">
        <v>1140</v>
      </c>
      <c r="C156" s="31" t="s">
        <v>1141</v>
      </c>
      <c r="D156" s="31" t="s">
        <v>1185</v>
      </c>
      <c r="E156" s="31" t="s">
        <v>562</v>
      </c>
      <c r="F156" s="84">
        <v>1500000</v>
      </c>
      <c r="G156" s="32">
        <v>37.049999999999997</v>
      </c>
      <c r="H156" s="32" t="s">
        <v>955</v>
      </c>
    </row>
    <row r="157" spans="1:8" ht="15" customHeight="1">
      <c r="A157" s="83">
        <v>45358</v>
      </c>
      <c r="B157" s="32" t="s">
        <v>1143</v>
      </c>
      <c r="C157" s="31" t="s">
        <v>1144</v>
      </c>
      <c r="D157" s="31" t="s">
        <v>950</v>
      </c>
      <c r="E157" s="31" t="s">
        <v>562</v>
      </c>
      <c r="F157" s="84">
        <v>90824</v>
      </c>
      <c r="G157" s="32">
        <v>62.29</v>
      </c>
      <c r="H157" s="32" t="s">
        <v>955</v>
      </c>
    </row>
    <row r="158" spans="1:8" ht="15" customHeight="1">
      <c r="A158" s="83">
        <v>45358</v>
      </c>
      <c r="B158" s="32" t="s">
        <v>1143</v>
      </c>
      <c r="C158" s="31" t="s">
        <v>1144</v>
      </c>
      <c r="D158" s="31" t="s">
        <v>1145</v>
      </c>
      <c r="E158" s="31" t="s">
        <v>562</v>
      </c>
      <c r="F158" s="84">
        <v>103754</v>
      </c>
      <c r="G158" s="32">
        <v>61.61</v>
      </c>
      <c r="H158" s="32" t="s">
        <v>955</v>
      </c>
    </row>
    <row r="159" spans="1:8" ht="15" customHeight="1">
      <c r="A159" s="83">
        <v>45358</v>
      </c>
      <c r="B159" s="32" t="s">
        <v>1186</v>
      </c>
      <c r="C159" s="31" t="s">
        <v>1187</v>
      </c>
      <c r="D159" s="31" t="s">
        <v>1188</v>
      </c>
      <c r="E159" s="31" t="s">
        <v>562</v>
      </c>
      <c r="F159" s="84">
        <v>648017</v>
      </c>
      <c r="G159" s="32">
        <v>29.82</v>
      </c>
      <c r="H159" s="32" t="s">
        <v>955</v>
      </c>
    </row>
    <row r="160" spans="1:8" ht="15" customHeight="1">
      <c r="A160" s="83">
        <v>45358</v>
      </c>
      <c r="B160" s="32" t="s">
        <v>1146</v>
      </c>
      <c r="C160" s="31" t="s">
        <v>1147</v>
      </c>
      <c r="D160" s="31" t="s">
        <v>946</v>
      </c>
      <c r="E160" s="31" t="s">
        <v>562</v>
      </c>
      <c r="F160" s="84">
        <v>25000</v>
      </c>
      <c r="G160" s="32">
        <v>199.65</v>
      </c>
      <c r="H160" s="32" t="s">
        <v>955</v>
      </c>
    </row>
    <row r="161" spans="1:8" ht="15" customHeight="1">
      <c r="A161" s="83">
        <v>45358</v>
      </c>
      <c r="B161" s="32" t="s">
        <v>1148</v>
      </c>
      <c r="C161" s="31" t="s">
        <v>1149</v>
      </c>
      <c r="D161" s="31" t="s">
        <v>953</v>
      </c>
      <c r="E161" s="31" t="s">
        <v>562</v>
      </c>
      <c r="F161" s="84">
        <v>108800</v>
      </c>
      <c r="G161" s="32">
        <v>233.06</v>
      </c>
      <c r="H161" s="32" t="s">
        <v>955</v>
      </c>
    </row>
    <row r="162" spans="1:8" ht="15" customHeight="1">
      <c r="A162" s="83">
        <v>45358</v>
      </c>
      <c r="B162" s="32" t="s">
        <v>485</v>
      </c>
      <c r="C162" s="31" t="s">
        <v>1151</v>
      </c>
      <c r="D162" s="31" t="s">
        <v>951</v>
      </c>
      <c r="E162" s="31" t="s">
        <v>562</v>
      </c>
      <c r="F162" s="84">
        <v>1419840</v>
      </c>
      <c r="G162" s="32">
        <v>281.39</v>
      </c>
      <c r="H162" s="32" t="s">
        <v>955</v>
      </c>
    </row>
    <row r="163" spans="1:8" ht="15" customHeight="1">
      <c r="A163" s="83">
        <v>45358</v>
      </c>
      <c r="B163" s="32" t="s">
        <v>485</v>
      </c>
      <c r="C163" s="31" t="s">
        <v>1151</v>
      </c>
      <c r="D163" s="31" t="s">
        <v>949</v>
      </c>
      <c r="E163" s="31" t="s">
        <v>562</v>
      </c>
      <c r="F163" s="84">
        <v>1998314</v>
      </c>
      <c r="G163" s="32">
        <v>284.54000000000002</v>
      </c>
      <c r="H163" s="32" t="s">
        <v>955</v>
      </c>
    </row>
    <row r="164" spans="1:8" ht="15" customHeight="1">
      <c r="A164" s="83">
        <v>45358</v>
      </c>
      <c r="B164" s="32" t="s">
        <v>1152</v>
      </c>
      <c r="C164" s="31" t="s">
        <v>1153</v>
      </c>
      <c r="D164" s="31" t="s">
        <v>951</v>
      </c>
      <c r="E164" s="31" t="s">
        <v>562</v>
      </c>
      <c r="F164" s="84">
        <v>872081</v>
      </c>
      <c r="G164" s="32">
        <v>134.91</v>
      </c>
      <c r="H164" s="32" t="s">
        <v>955</v>
      </c>
    </row>
    <row r="165" spans="1:8" ht="15" customHeight="1">
      <c r="A165" s="83">
        <v>45358</v>
      </c>
      <c r="B165" s="32" t="s">
        <v>1154</v>
      </c>
      <c r="C165" s="31" t="s">
        <v>1155</v>
      </c>
      <c r="D165" s="31" t="s">
        <v>1136</v>
      </c>
      <c r="E165" s="31" t="s">
        <v>562</v>
      </c>
      <c r="F165" s="84">
        <v>615000</v>
      </c>
      <c r="G165" s="32">
        <v>28.93</v>
      </c>
      <c r="H165" s="32" t="s">
        <v>955</v>
      </c>
    </row>
    <row r="166" spans="1:8" ht="15" customHeight="1">
      <c r="A166" s="83">
        <v>45358</v>
      </c>
      <c r="B166" s="32" t="s">
        <v>1158</v>
      </c>
      <c r="C166" s="31" t="s">
        <v>1159</v>
      </c>
      <c r="D166" s="31" t="s">
        <v>1189</v>
      </c>
      <c r="E166" s="31" t="s">
        <v>562</v>
      </c>
      <c r="F166" s="84">
        <v>29613444</v>
      </c>
      <c r="G166" s="32">
        <v>86.35</v>
      </c>
      <c r="H166" s="32" t="s">
        <v>955</v>
      </c>
    </row>
    <row r="167" spans="1:8" ht="15" customHeight="1">
      <c r="A167" s="83">
        <v>45358</v>
      </c>
      <c r="B167" s="32" t="s">
        <v>975</v>
      </c>
      <c r="C167" s="31" t="s">
        <v>976</v>
      </c>
      <c r="D167" s="31" t="s">
        <v>1190</v>
      </c>
      <c r="E167" s="31" t="s">
        <v>562</v>
      </c>
      <c r="F167" s="84">
        <v>84198</v>
      </c>
      <c r="G167" s="32">
        <v>0.95</v>
      </c>
      <c r="H167" s="32" t="s">
        <v>955</v>
      </c>
    </row>
    <row r="168" spans="1:8" ht="15" customHeight="1">
      <c r="A168" s="83">
        <v>45358</v>
      </c>
      <c r="B168" s="32" t="s">
        <v>1191</v>
      </c>
      <c r="C168" s="31" t="s">
        <v>1192</v>
      </c>
      <c r="D168" s="31" t="s">
        <v>1193</v>
      </c>
      <c r="E168" s="31" t="s">
        <v>562</v>
      </c>
      <c r="F168" s="84">
        <v>1150000</v>
      </c>
      <c r="G168" s="32">
        <v>1.1499999999999999</v>
      </c>
      <c r="H168" s="32" t="s">
        <v>955</v>
      </c>
    </row>
    <row r="169" spans="1:8" ht="15" customHeight="1">
      <c r="A169" s="83">
        <v>45358</v>
      </c>
      <c r="B169" s="32" t="s">
        <v>223</v>
      </c>
      <c r="C169" s="31" t="s">
        <v>1162</v>
      </c>
      <c r="D169" s="31" t="s">
        <v>951</v>
      </c>
      <c r="E169" s="31" t="s">
        <v>562</v>
      </c>
      <c r="F169" s="84">
        <v>2219734</v>
      </c>
      <c r="G169" s="32">
        <v>1277.3</v>
      </c>
      <c r="H169" s="32" t="s">
        <v>955</v>
      </c>
    </row>
    <row r="170" spans="1:8" ht="15" customHeight="1">
      <c r="A170" s="83">
        <v>45358</v>
      </c>
      <c r="B170" s="32" t="s">
        <v>223</v>
      </c>
      <c r="C170" s="31" t="s">
        <v>1162</v>
      </c>
      <c r="D170" s="31" t="s">
        <v>954</v>
      </c>
      <c r="E170" s="31" t="s">
        <v>562</v>
      </c>
      <c r="F170" s="84">
        <v>1521375</v>
      </c>
      <c r="G170" s="32">
        <v>1283.05</v>
      </c>
      <c r="H170" s="32" t="s">
        <v>955</v>
      </c>
    </row>
    <row r="171" spans="1:8" ht="15" customHeight="1">
      <c r="A171" s="83">
        <v>45358</v>
      </c>
      <c r="B171" s="32" t="s">
        <v>1194</v>
      </c>
      <c r="C171" s="31" t="s">
        <v>1195</v>
      </c>
      <c r="D171" s="31" t="s">
        <v>1196</v>
      </c>
      <c r="E171" s="31" t="s">
        <v>562</v>
      </c>
      <c r="F171" s="84">
        <v>50000</v>
      </c>
      <c r="G171" s="32">
        <v>117.97</v>
      </c>
      <c r="H171" s="32" t="s">
        <v>955</v>
      </c>
    </row>
    <row r="172" spans="1:8" ht="15" customHeight="1">
      <c r="A172" s="83">
        <v>45358</v>
      </c>
      <c r="B172" s="32" t="s">
        <v>1163</v>
      </c>
      <c r="C172" s="31" t="s">
        <v>1164</v>
      </c>
      <c r="D172" s="31" t="s">
        <v>1165</v>
      </c>
      <c r="E172" s="31" t="s">
        <v>562</v>
      </c>
      <c r="F172" s="84">
        <v>125100</v>
      </c>
      <c r="G172" s="32">
        <v>133.81</v>
      </c>
      <c r="H172" s="32" t="s">
        <v>955</v>
      </c>
    </row>
    <row r="173" spans="1:8" ht="15" customHeight="1">
      <c r="A173" s="83"/>
      <c r="B173" s="32"/>
      <c r="C173" s="31"/>
      <c r="D173" s="31"/>
      <c r="E173" s="31"/>
      <c r="F173" s="84"/>
      <c r="G173" s="32"/>
      <c r="H173" s="32"/>
    </row>
    <row r="174" spans="1:8" ht="15" customHeight="1">
      <c r="A174" s="83"/>
      <c r="B174" s="32"/>
      <c r="C174" s="31"/>
      <c r="D174" s="31"/>
      <c r="E174" s="31"/>
      <c r="F174" s="84"/>
      <c r="G174" s="32"/>
      <c r="H174" s="32"/>
    </row>
    <row r="175" spans="1:8" ht="15" customHeight="1">
      <c r="A175" s="83"/>
      <c r="B175" s="32"/>
      <c r="C175" s="31"/>
      <c r="D175" s="31"/>
      <c r="E175" s="31"/>
      <c r="F175" s="84"/>
      <c r="G175" s="32"/>
      <c r="H175" s="32"/>
    </row>
    <row r="176" spans="1:8" ht="15" customHeight="1">
      <c r="A176" s="83"/>
      <c r="B176" s="32"/>
      <c r="C176" s="31"/>
      <c r="D176" s="31"/>
      <c r="E176" s="31"/>
      <c r="F176" s="84"/>
      <c r="G176" s="32"/>
      <c r="H176" s="32"/>
    </row>
    <row r="177" spans="1:8" ht="15" customHeight="1">
      <c r="A177" s="83"/>
      <c r="B177" s="32"/>
      <c r="C177" s="31"/>
      <c r="D177" s="31"/>
      <c r="E177" s="31"/>
      <c r="F177" s="84"/>
      <c r="G177" s="32"/>
      <c r="H177" s="32"/>
    </row>
    <row r="178" spans="1:8" ht="15" customHeight="1">
      <c r="A178" s="83"/>
      <c r="B178" s="32"/>
      <c r="C178" s="31"/>
      <c r="D178" s="31"/>
      <c r="E178" s="31"/>
      <c r="F178" s="84"/>
      <c r="G178" s="32"/>
      <c r="H178" s="32"/>
    </row>
    <row r="179" spans="1:8" ht="15" customHeight="1">
      <c r="A179" s="83"/>
      <c r="B179" s="32"/>
      <c r="C179" s="31"/>
      <c r="D179" s="31"/>
      <c r="E179" s="31"/>
      <c r="F179" s="84"/>
      <c r="G179" s="32"/>
      <c r="H179" s="32"/>
    </row>
    <row r="180" spans="1:8" ht="15" customHeight="1">
      <c r="A180" s="83"/>
      <c r="B180" s="32"/>
      <c r="C180" s="31"/>
      <c r="D180" s="31"/>
      <c r="E180" s="31"/>
      <c r="F180" s="84"/>
      <c r="G180" s="32"/>
      <c r="H180" s="32"/>
    </row>
    <row r="181" spans="1:8" ht="15" customHeight="1">
      <c r="A181" s="83"/>
      <c r="B181" s="32"/>
      <c r="C181" s="31"/>
      <c r="D181" s="31"/>
      <c r="E181" s="31"/>
      <c r="F181" s="84"/>
      <c r="G181" s="32"/>
      <c r="H181" s="32"/>
    </row>
    <row r="182" spans="1:8" ht="15" customHeight="1">
      <c r="A182" s="83"/>
      <c r="B182" s="32"/>
      <c r="C182" s="31"/>
      <c r="D182" s="31"/>
      <c r="E182" s="31"/>
      <c r="F182" s="84"/>
      <c r="G182" s="32"/>
      <c r="H182" s="32"/>
    </row>
    <row r="183" spans="1:8" ht="15" customHeight="1">
      <c r="A183" s="83"/>
      <c r="B183" s="32"/>
      <c r="C183" s="31"/>
      <c r="D183" s="31"/>
      <c r="E183" s="31"/>
      <c r="F183" s="84"/>
      <c r="G183" s="32"/>
      <c r="H183" s="32"/>
    </row>
    <row r="184" spans="1:8" ht="15" customHeight="1">
      <c r="A184" s="83"/>
      <c r="B184" s="32"/>
      <c r="C184" s="31"/>
      <c r="D184" s="31"/>
      <c r="E184" s="31"/>
      <c r="F184" s="84"/>
      <c r="G184" s="32"/>
      <c r="H184" s="32"/>
    </row>
    <row r="185" spans="1:8" ht="15" customHeight="1">
      <c r="A185" s="83"/>
      <c r="B185" s="32"/>
      <c r="C185" s="31"/>
      <c r="D185" s="31"/>
      <c r="E185" s="31"/>
      <c r="F185" s="84"/>
      <c r="G185" s="32"/>
      <c r="H185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72"/>
  <sheetViews>
    <sheetView zoomScale="80" zoomScaleNormal="80" workbookViewId="0">
      <selection activeCell="M7" sqref="M7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930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45362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563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564</v>
      </c>
      <c r="E9" s="93" t="s">
        <v>565</v>
      </c>
      <c r="F9" s="93" t="s">
        <v>566</v>
      </c>
      <c r="G9" s="93" t="s">
        <v>567</v>
      </c>
      <c r="H9" s="93" t="s">
        <v>568</v>
      </c>
      <c r="I9" s="93" t="s">
        <v>569</v>
      </c>
      <c r="J9" s="92" t="s">
        <v>570</v>
      </c>
      <c r="K9" s="93" t="s">
        <v>571</v>
      </c>
      <c r="L9" s="95" t="s">
        <v>572</v>
      </c>
      <c r="M9" s="95" t="s">
        <v>573</v>
      </c>
      <c r="N9" s="93" t="s">
        <v>574</v>
      </c>
      <c r="O9" s="273" t="s">
        <v>575</v>
      </c>
      <c r="P9" s="219" t="s">
        <v>576</v>
      </c>
      <c r="Q9" s="219" t="s">
        <v>853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74">
        <v>1</v>
      </c>
      <c r="B10" s="275">
        <v>45321</v>
      </c>
      <c r="C10" s="276"/>
      <c r="D10" s="277" t="s">
        <v>211</v>
      </c>
      <c r="E10" s="278" t="s">
        <v>577</v>
      </c>
      <c r="F10" s="310">
        <v>2870</v>
      </c>
      <c r="G10" s="205">
        <v>2640</v>
      </c>
      <c r="H10" s="310">
        <v>3024</v>
      </c>
      <c r="I10" s="310" t="s">
        <v>870</v>
      </c>
      <c r="J10" s="279" t="s">
        <v>942</v>
      </c>
      <c r="K10" s="279">
        <f t="shared" ref="K10" si="0">H10-F10</f>
        <v>154</v>
      </c>
      <c r="L10" s="280">
        <f t="shared" ref="L10" si="1">(F10*-0.3)/100</f>
        <v>-8.61</v>
      </c>
      <c r="M10" s="281">
        <f t="shared" ref="M10" si="2">(K10+L10)/F10</f>
        <v>5.065853658536585E-2</v>
      </c>
      <c r="N10" s="279" t="s">
        <v>580</v>
      </c>
      <c r="O10" s="282">
        <v>45355</v>
      </c>
      <c r="P10" s="295"/>
      <c r="Q10" s="261"/>
      <c r="S10" s="37" t="s">
        <v>579</v>
      </c>
    </row>
    <row r="11" spans="1:27" ht="15" customHeight="1">
      <c r="A11" s="211">
        <v>2</v>
      </c>
      <c r="B11" s="208">
        <v>45328</v>
      </c>
      <c r="C11" s="212"/>
      <c r="D11" s="216" t="s">
        <v>352</v>
      </c>
      <c r="E11" s="213" t="s">
        <v>577</v>
      </c>
      <c r="F11" s="207" t="s">
        <v>871</v>
      </c>
      <c r="G11" s="209">
        <v>1030</v>
      </c>
      <c r="H11" s="207"/>
      <c r="I11" s="207" t="s">
        <v>872</v>
      </c>
      <c r="J11" s="209" t="s">
        <v>578</v>
      </c>
      <c r="K11" s="209"/>
      <c r="L11" s="210"/>
      <c r="M11" s="214"/>
      <c r="N11" s="209"/>
      <c r="O11" s="215"/>
      <c r="P11" s="210">
        <f>VLOOKUP(D11,'MidCap Intra'!$B$11:$C$568,2,0)</f>
        <v>1065.3</v>
      </c>
      <c r="Q11" s="261"/>
      <c r="S11" s="37" t="s">
        <v>579</v>
      </c>
    </row>
    <row r="12" spans="1:27" ht="15" customHeight="1">
      <c r="A12" s="211">
        <v>3</v>
      </c>
      <c r="B12" s="208">
        <v>45330</v>
      </c>
      <c r="C12" s="212"/>
      <c r="D12" s="216" t="s">
        <v>168</v>
      </c>
      <c r="E12" s="213" t="s">
        <v>577</v>
      </c>
      <c r="F12" s="207" t="s">
        <v>873</v>
      </c>
      <c r="G12" s="209">
        <v>4990</v>
      </c>
      <c r="H12" s="207"/>
      <c r="I12" s="207" t="s">
        <v>874</v>
      </c>
      <c r="J12" s="209" t="s">
        <v>578</v>
      </c>
      <c r="K12" s="209"/>
      <c r="L12" s="210"/>
      <c r="M12" s="214"/>
      <c r="N12" s="209"/>
      <c r="O12" s="215"/>
      <c r="P12" s="210">
        <f>VLOOKUP(D12,'MidCap Intra'!$B$11:$C$568,2,0)</f>
        <v>5122.7</v>
      </c>
      <c r="Q12" s="261"/>
      <c r="S12" s="37" t="s">
        <v>579</v>
      </c>
    </row>
    <row r="13" spans="1:27" ht="15" customHeight="1">
      <c r="A13" s="211">
        <v>4</v>
      </c>
      <c r="B13" s="208">
        <v>45331</v>
      </c>
      <c r="C13" s="212"/>
      <c r="D13" s="216" t="s">
        <v>129</v>
      </c>
      <c r="E13" s="213" t="s">
        <v>577</v>
      </c>
      <c r="F13" s="207" t="s">
        <v>876</v>
      </c>
      <c r="G13" s="209">
        <v>1290</v>
      </c>
      <c r="H13" s="207"/>
      <c r="I13" s="207" t="s">
        <v>877</v>
      </c>
      <c r="J13" s="209" t="s">
        <v>578</v>
      </c>
      <c r="K13" s="209"/>
      <c r="L13" s="210"/>
      <c r="M13" s="214"/>
      <c r="N13" s="209"/>
      <c r="O13" s="215"/>
      <c r="P13" s="210">
        <f>VLOOKUP(D13,'MidCap Intra'!$B$11:$C$568,2,0)</f>
        <v>1446.1</v>
      </c>
      <c r="Q13" s="261"/>
      <c r="S13" s="37" t="s">
        <v>579</v>
      </c>
    </row>
    <row r="14" spans="1:27" ht="15" customHeight="1">
      <c r="A14" s="211">
        <v>5</v>
      </c>
      <c r="B14" s="208">
        <v>45338</v>
      </c>
      <c r="C14" s="212"/>
      <c r="D14" s="216" t="s">
        <v>854</v>
      </c>
      <c r="E14" s="213" t="s">
        <v>577</v>
      </c>
      <c r="F14" s="207" t="s">
        <v>884</v>
      </c>
      <c r="G14" s="209">
        <v>805</v>
      </c>
      <c r="H14" s="207"/>
      <c r="I14" s="207" t="s">
        <v>885</v>
      </c>
      <c r="J14" s="209" t="s">
        <v>578</v>
      </c>
      <c r="K14" s="209"/>
      <c r="L14" s="210"/>
      <c r="M14" s="214"/>
      <c r="N14" s="209"/>
      <c r="O14" s="215"/>
      <c r="P14" s="210">
        <f>VLOOKUP(D14,'MidCap Intra'!$B$11:$C$568,2,0)</f>
        <v>869.35</v>
      </c>
      <c r="Q14" s="261"/>
      <c r="S14" s="37" t="s">
        <v>771</v>
      </c>
    </row>
    <row r="15" spans="1:27" ht="15" customHeight="1">
      <c r="A15" s="211">
        <v>6</v>
      </c>
      <c r="B15" s="208">
        <v>45343</v>
      </c>
      <c r="C15" s="212"/>
      <c r="D15" s="216" t="s">
        <v>137</v>
      </c>
      <c r="E15" s="213" t="s">
        <v>577</v>
      </c>
      <c r="F15" s="207" t="s">
        <v>904</v>
      </c>
      <c r="G15" s="209">
        <v>164</v>
      </c>
      <c r="H15" s="207"/>
      <c r="I15" s="207" t="s">
        <v>905</v>
      </c>
      <c r="J15" s="209" t="s">
        <v>578</v>
      </c>
      <c r="K15" s="209"/>
      <c r="L15" s="210"/>
      <c r="M15" s="214"/>
      <c r="N15" s="209"/>
      <c r="O15" s="215"/>
      <c r="P15" s="210">
        <f>VLOOKUP(D15,'MidCap Intra'!$B$11:$C$568,2,0)</f>
        <v>182.3</v>
      </c>
      <c r="Q15" s="261"/>
      <c r="S15" s="37" t="s">
        <v>579</v>
      </c>
    </row>
    <row r="16" spans="1:27" ht="15" customHeight="1">
      <c r="A16" s="211">
        <v>7</v>
      </c>
      <c r="B16" s="208">
        <v>45345</v>
      </c>
      <c r="C16" s="212"/>
      <c r="D16" s="216" t="s">
        <v>875</v>
      </c>
      <c r="E16" s="213" t="s">
        <v>577</v>
      </c>
      <c r="F16" s="207" t="s">
        <v>907</v>
      </c>
      <c r="G16" s="209">
        <v>238</v>
      </c>
      <c r="H16" s="207"/>
      <c r="I16" s="207" t="s">
        <v>866</v>
      </c>
      <c r="J16" s="209" t="s">
        <v>578</v>
      </c>
      <c r="K16" s="209"/>
      <c r="L16" s="210"/>
      <c r="M16" s="214"/>
      <c r="N16" s="209"/>
      <c r="O16" s="215"/>
      <c r="P16" s="210"/>
      <c r="Q16" s="261"/>
      <c r="S16" s="37" t="s">
        <v>579</v>
      </c>
    </row>
    <row r="17" spans="1:39" ht="15" customHeight="1">
      <c r="A17" s="274">
        <v>8</v>
      </c>
      <c r="B17" s="275">
        <v>45351</v>
      </c>
      <c r="C17" s="276"/>
      <c r="D17" s="277" t="s">
        <v>422</v>
      </c>
      <c r="E17" s="278" t="s">
        <v>577</v>
      </c>
      <c r="F17" s="310">
        <v>119.5</v>
      </c>
      <c r="G17" s="205">
        <v>111.8</v>
      </c>
      <c r="H17" s="310">
        <v>125.5</v>
      </c>
      <c r="I17" s="310" t="s">
        <v>913</v>
      </c>
      <c r="J17" s="279" t="s">
        <v>903</v>
      </c>
      <c r="K17" s="279">
        <f t="shared" ref="K17" si="3">H17-F17</f>
        <v>6</v>
      </c>
      <c r="L17" s="280">
        <f t="shared" ref="L17" si="4">(F17*-0.3)/100</f>
        <v>-0.35850000000000004</v>
      </c>
      <c r="M17" s="281">
        <f t="shared" ref="M17" si="5">(K17+L17)/F17</f>
        <v>4.7209205020920499E-2</v>
      </c>
      <c r="N17" s="279" t="s">
        <v>580</v>
      </c>
      <c r="O17" s="282">
        <v>45352</v>
      </c>
      <c r="P17" s="295"/>
      <c r="Q17" s="261"/>
      <c r="S17" s="37" t="s">
        <v>579</v>
      </c>
    </row>
    <row r="18" spans="1:39" ht="15" customHeight="1">
      <c r="A18" s="211">
        <v>9</v>
      </c>
      <c r="B18" s="208">
        <v>45352</v>
      </c>
      <c r="C18" s="212"/>
      <c r="D18" s="216" t="s">
        <v>240</v>
      </c>
      <c r="E18" s="213" t="s">
        <v>577</v>
      </c>
      <c r="F18" s="207" t="s">
        <v>922</v>
      </c>
      <c r="G18" s="209">
        <v>477.5</v>
      </c>
      <c r="H18" s="207"/>
      <c r="I18" s="207" t="s">
        <v>923</v>
      </c>
      <c r="J18" s="209" t="s">
        <v>578</v>
      </c>
      <c r="K18" s="209"/>
      <c r="L18" s="210"/>
      <c r="M18" s="214"/>
      <c r="N18" s="209"/>
      <c r="O18" s="215"/>
      <c r="P18" s="210">
        <f>VLOOKUP(D18,'MidCap Intra'!$B$11:$C$568,2,0)</f>
        <v>515.5</v>
      </c>
      <c r="Q18" s="261"/>
      <c r="S18" s="37"/>
    </row>
    <row r="19" spans="1:39" ht="15" customHeight="1">
      <c r="A19" s="274">
        <v>10</v>
      </c>
      <c r="B19" s="275">
        <v>45353</v>
      </c>
      <c r="C19" s="276"/>
      <c r="D19" s="277" t="s">
        <v>212</v>
      </c>
      <c r="E19" s="278" t="s">
        <v>577</v>
      </c>
      <c r="F19" s="310">
        <v>136.75</v>
      </c>
      <c r="G19" s="205">
        <v>128</v>
      </c>
      <c r="H19" s="310">
        <v>144.1</v>
      </c>
      <c r="I19" s="310" t="s">
        <v>933</v>
      </c>
      <c r="J19" s="279" t="s">
        <v>943</v>
      </c>
      <c r="K19" s="279">
        <f t="shared" ref="K19" si="6">H19-F19</f>
        <v>7.3499999999999943</v>
      </c>
      <c r="L19" s="280">
        <f t="shared" ref="L19" si="7">(F19*-0.3)/100</f>
        <v>-0.41025</v>
      </c>
      <c r="M19" s="281">
        <f t="shared" ref="M19" si="8">(K19+L19)/F19</f>
        <v>5.0747714808043839E-2</v>
      </c>
      <c r="N19" s="279" t="s">
        <v>580</v>
      </c>
      <c r="O19" s="282">
        <v>45355</v>
      </c>
      <c r="P19" s="295"/>
      <c r="Q19" s="261"/>
      <c r="S19" s="37"/>
    </row>
    <row r="20" spans="1:39" ht="15" customHeight="1">
      <c r="A20" s="211">
        <v>11</v>
      </c>
      <c r="B20" s="208">
        <v>45355</v>
      </c>
      <c r="C20" s="212"/>
      <c r="D20" s="216" t="s">
        <v>228</v>
      </c>
      <c r="E20" s="213" t="s">
        <v>577</v>
      </c>
      <c r="F20" s="207" t="s">
        <v>934</v>
      </c>
      <c r="G20" s="209">
        <v>139</v>
      </c>
      <c r="H20" s="207"/>
      <c r="I20" s="207" t="s">
        <v>935</v>
      </c>
      <c r="J20" s="209" t="s">
        <v>578</v>
      </c>
      <c r="K20" s="209"/>
      <c r="L20" s="210"/>
      <c r="M20" s="214"/>
      <c r="N20" s="209"/>
      <c r="O20" s="215"/>
      <c r="P20" s="210">
        <f>VLOOKUP(D20,'MidCap Intra'!$B$11:$C$568,2,0)</f>
        <v>157.25</v>
      </c>
      <c r="Q20" s="261"/>
      <c r="S20" s="37" t="s">
        <v>579</v>
      </c>
    </row>
    <row r="21" spans="1:39" ht="15" customHeight="1">
      <c r="A21" s="211">
        <v>12</v>
      </c>
      <c r="B21" s="208">
        <v>45355</v>
      </c>
      <c r="C21" s="212"/>
      <c r="D21" s="216" t="s">
        <v>397</v>
      </c>
      <c r="E21" s="213" t="s">
        <v>577</v>
      </c>
      <c r="F21" s="213" t="s">
        <v>987</v>
      </c>
      <c r="G21" s="209">
        <v>3290</v>
      </c>
      <c r="H21" s="207"/>
      <c r="I21" s="207" t="s">
        <v>939</v>
      </c>
      <c r="J21" s="209" t="s">
        <v>578</v>
      </c>
      <c r="K21" s="209"/>
      <c r="L21" s="210"/>
      <c r="M21" s="214"/>
      <c r="N21" s="209"/>
      <c r="O21" s="215"/>
      <c r="P21" s="210">
        <f>VLOOKUP(D21,'MidCap Intra'!$B$11:$C$568,2,0)</f>
        <v>3537</v>
      </c>
      <c r="Q21" s="261"/>
      <c r="S21" s="37" t="s">
        <v>579</v>
      </c>
    </row>
    <row r="22" spans="1:39" ht="15" customHeight="1">
      <c r="A22" s="211">
        <v>13</v>
      </c>
      <c r="B22" s="208">
        <v>45356</v>
      </c>
      <c r="C22" s="212"/>
      <c r="D22" s="216" t="s">
        <v>241</v>
      </c>
      <c r="E22" s="213" t="s">
        <v>577</v>
      </c>
      <c r="F22" s="207" t="s">
        <v>967</v>
      </c>
      <c r="G22" s="209">
        <v>144</v>
      </c>
      <c r="H22" s="207"/>
      <c r="I22" s="207" t="s">
        <v>968</v>
      </c>
      <c r="J22" s="209" t="s">
        <v>578</v>
      </c>
      <c r="K22" s="209"/>
      <c r="L22" s="210"/>
      <c r="M22" s="214"/>
      <c r="N22" s="209"/>
      <c r="O22" s="215"/>
      <c r="P22" s="210">
        <f>VLOOKUP(D22,'MidCap Intra'!$B$11:$C$568,2,0)</f>
        <v>160.6</v>
      </c>
      <c r="Q22" s="261"/>
      <c r="S22" s="37" t="s">
        <v>579</v>
      </c>
    </row>
    <row r="23" spans="1:39" ht="15" customHeight="1">
      <c r="A23" s="211">
        <v>14</v>
      </c>
      <c r="B23" s="208">
        <v>45357</v>
      </c>
      <c r="C23" s="212"/>
      <c r="D23" s="216" t="s">
        <v>364</v>
      </c>
      <c r="E23" s="213" t="s">
        <v>577</v>
      </c>
      <c r="F23" s="207" t="s">
        <v>981</v>
      </c>
      <c r="G23" s="209">
        <v>2700</v>
      </c>
      <c r="H23" s="207"/>
      <c r="I23" s="207" t="s">
        <v>982</v>
      </c>
      <c r="J23" s="209" t="s">
        <v>578</v>
      </c>
      <c r="K23" s="209"/>
      <c r="L23" s="210"/>
      <c r="M23" s="214"/>
      <c r="N23" s="209"/>
      <c r="O23" s="215"/>
      <c r="P23" s="210">
        <f>VLOOKUP(D23,'MidCap Intra'!$B$11:$C$568,2,0)</f>
        <v>2901.9</v>
      </c>
      <c r="Q23" s="261"/>
      <c r="S23" s="37" t="s">
        <v>579</v>
      </c>
    </row>
    <row r="24" spans="1:39" ht="15" customHeight="1">
      <c r="A24" s="211">
        <v>15</v>
      </c>
      <c r="B24" s="208">
        <v>45357</v>
      </c>
      <c r="C24" s="212"/>
      <c r="D24" s="216" t="s">
        <v>151</v>
      </c>
      <c r="E24" s="213" t="s">
        <v>577</v>
      </c>
      <c r="F24" s="207" t="s">
        <v>983</v>
      </c>
      <c r="G24" s="209">
        <v>230</v>
      </c>
      <c r="H24" s="207"/>
      <c r="I24" s="207" t="s">
        <v>984</v>
      </c>
      <c r="J24" s="209" t="s">
        <v>578</v>
      </c>
      <c r="K24" s="209"/>
      <c r="L24" s="210"/>
      <c r="M24" s="214"/>
      <c r="N24" s="209"/>
      <c r="O24" s="215"/>
      <c r="P24" s="210">
        <f>VLOOKUP(D24,'MidCap Intra'!$B$11:$C$568,2,0)</f>
        <v>255.4</v>
      </c>
      <c r="Q24" s="261"/>
      <c r="S24" s="37" t="s">
        <v>579</v>
      </c>
    </row>
    <row r="25" spans="1:39" ht="15" customHeight="1">
      <c r="A25" s="211"/>
      <c r="B25" s="208"/>
      <c r="C25" s="212"/>
      <c r="D25" s="216"/>
      <c r="E25" s="213"/>
      <c r="F25" s="207"/>
      <c r="G25" s="209"/>
      <c r="H25" s="207"/>
      <c r="I25" s="207"/>
      <c r="J25" s="209"/>
      <c r="K25" s="209"/>
      <c r="L25" s="210"/>
      <c r="M25" s="214"/>
      <c r="N25" s="209"/>
      <c r="O25" s="215"/>
      <c r="P25" s="210"/>
      <c r="Q25" s="261"/>
      <c r="S25" s="37"/>
    </row>
    <row r="26" spans="1:39" ht="15" customHeight="1">
      <c r="A26" s="211"/>
      <c r="B26" s="208"/>
      <c r="C26" s="212"/>
      <c r="D26" s="216"/>
      <c r="E26" s="213"/>
      <c r="F26" s="207"/>
      <c r="G26" s="209"/>
      <c r="H26" s="207"/>
      <c r="I26" s="207"/>
      <c r="J26" s="209"/>
      <c r="K26" s="209"/>
      <c r="L26" s="210"/>
      <c r="M26" s="214"/>
      <c r="N26" s="209"/>
      <c r="O26" s="215"/>
      <c r="P26" s="210"/>
      <c r="Q26" s="261"/>
      <c r="S26" s="37"/>
    </row>
    <row r="28" spans="1:39" ht="14.25" customHeight="1">
      <c r="A28" s="100"/>
      <c r="B28" s="101"/>
      <c r="C28" s="102"/>
      <c r="D28" s="103"/>
      <c r="E28" s="104"/>
      <c r="F28" s="104"/>
      <c r="G28" s="100"/>
      <c r="H28" s="104"/>
      <c r="I28" s="105"/>
      <c r="J28" s="106"/>
      <c r="K28" s="106"/>
      <c r="L28" s="107"/>
      <c r="M28" s="108"/>
      <c r="N28" s="109"/>
      <c r="O28" s="110"/>
      <c r="P28" s="111"/>
      <c r="Q28" s="111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2" t="s">
        <v>581</v>
      </c>
      <c r="B29" s="113"/>
      <c r="C29" s="114"/>
      <c r="E29" s="115"/>
      <c r="F29" s="115"/>
      <c r="G29" s="115"/>
      <c r="H29" s="115"/>
      <c r="I29" s="115"/>
      <c r="J29" s="116"/>
      <c r="K29" s="115"/>
      <c r="L29" s="117"/>
      <c r="M29" s="54"/>
      <c r="N29" s="116"/>
      <c r="O29" s="114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8" t="s">
        <v>582</v>
      </c>
      <c r="B30" s="112"/>
      <c r="C30" s="112"/>
      <c r="D30" s="112"/>
      <c r="E30" s="37"/>
      <c r="F30" s="119" t="s">
        <v>583</v>
      </c>
      <c r="G30" s="6"/>
      <c r="H30" s="6"/>
      <c r="I30" s="6"/>
      <c r="J30" s="120"/>
      <c r="K30" s="121"/>
      <c r="L30" s="121"/>
      <c r="M30" s="122"/>
      <c r="N30" s="1"/>
      <c r="O30" s="123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2" t="s">
        <v>584</v>
      </c>
      <c r="B31" s="112"/>
      <c r="C31" s="112"/>
      <c r="D31" s="112" t="s">
        <v>585</v>
      </c>
      <c r="E31" s="6"/>
      <c r="F31" s="119" t="s">
        <v>586</v>
      </c>
      <c r="G31" s="6"/>
      <c r="H31" s="6"/>
      <c r="I31" s="6"/>
      <c r="J31" s="120"/>
      <c r="K31" s="121"/>
      <c r="L31" s="121"/>
      <c r="M31" s="122"/>
      <c r="N31" s="1"/>
      <c r="O31" s="12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2"/>
      <c r="B32" s="112"/>
      <c r="C32" s="112"/>
      <c r="D32" s="112"/>
      <c r="E32" s="6"/>
      <c r="F32" s="6"/>
      <c r="G32" s="6"/>
      <c r="H32" s="6"/>
      <c r="I32" s="6"/>
      <c r="J32" s="124"/>
      <c r="K32" s="121"/>
      <c r="L32" s="121"/>
      <c r="M32" s="6"/>
      <c r="N32" s="125"/>
      <c r="O32" s="1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223"/>
      <c r="B33" s="223"/>
      <c r="C33" s="223"/>
      <c r="D33" s="223"/>
      <c r="E33" s="224"/>
      <c r="F33" s="224"/>
      <c r="G33" s="224"/>
      <c r="H33" s="224"/>
      <c r="I33" s="224"/>
      <c r="J33" s="225"/>
      <c r="K33" s="226"/>
      <c r="L33" s="226"/>
      <c r="M33" s="224"/>
      <c r="N33" s="227"/>
      <c r="O33" s="22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4.25" customHeight="1">
      <c r="A34" s="112"/>
      <c r="B34" s="112"/>
      <c r="C34" s="112"/>
      <c r="D34" s="112"/>
      <c r="E34" s="6"/>
      <c r="F34" s="6"/>
      <c r="G34" s="6"/>
      <c r="H34" s="6"/>
      <c r="I34" s="6"/>
      <c r="J34" s="124"/>
      <c r="K34" s="121"/>
      <c r="L34" s="122"/>
      <c r="M34" s="6"/>
      <c r="N34" s="125"/>
      <c r="O34" s="1"/>
      <c r="P34" s="37"/>
      <c r="Q34" s="37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135" t="s">
        <v>591</v>
      </c>
      <c r="B35" s="135"/>
      <c r="C35" s="135"/>
      <c r="D35" s="135"/>
      <c r="E35" s="6"/>
      <c r="F35" s="6"/>
      <c r="G35" s="6"/>
      <c r="H35" s="6"/>
      <c r="I35" s="6"/>
      <c r="J35" s="6"/>
      <c r="K35" s="6"/>
      <c r="L35" s="6"/>
      <c r="M35" s="6"/>
      <c r="N35" s="6"/>
      <c r="O35" s="24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38.25" customHeight="1">
      <c r="A36" s="93" t="s">
        <v>16</v>
      </c>
      <c r="B36" s="93" t="s">
        <v>553</v>
      </c>
      <c r="C36" s="93"/>
      <c r="D36" s="94" t="s">
        <v>564</v>
      </c>
      <c r="E36" s="93" t="s">
        <v>565</v>
      </c>
      <c r="F36" s="93" t="s">
        <v>566</v>
      </c>
      <c r="G36" s="93" t="s">
        <v>587</v>
      </c>
      <c r="H36" s="93" t="s">
        <v>568</v>
      </c>
      <c r="I36" s="217" t="s">
        <v>569</v>
      </c>
      <c r="J36" s="219" t="s">
        <v>570</v>
      </c>
      <c r="K36" s="218" t="s">
        <v>592</v>
      </c>
      <c r="L36" s="95" t="s">
        <v>572</v>
      </c>
      <c r="M36" s="136" t="s">
        <v>593</v>
      </c>
      <c r="N36" s="93" t="s">
        <v>594</v>
      </c>
      <c r="O36" s="92" t="s">
        <v>574</v>
      </c>
      <c r="P36" s="94" t="s">
        <v>575</v>
      </c>
      <c r="Q36" s="264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310">
        <v>1</v>
      </c>
      <c r="B37" s="311">
        <v>45348</v>
      </c>
      <c r="C37" s="237"/>
      <c r="D37" s="237" t="s">
        <v>910</v>
      </c>
      <c r="E37" s="310" t="s">
        <v>589</v>
      </c>
      <c r="F37" s="310">
        <v>812.5</v>
      </c>
      <c r="G37" s="310">
        <v>795</v>
      </c>
      <c r="H37" s="310">
        <v>826</v>
      </c>
      <c r="I37" s="205" t="s">
        <v>911</v>
      </c>
      <c r="J37" s="312" t="s">
        <v>918</v>
      </c>
      <c r="K37" s="220">
        <f>H37-F37</f>
        <v>13.5</v>
      </c>
      <c r="L37" s="293">
        <f t="shared" ref="L37" si="9">(H37*N37)*0.03%</f>
        <v>167.26499999999999</v>
      </c>
      <c r="M37" s="221">
        <f t="shared" ref="M37" si="10">(K37*N37)-L37</f>
        <v>8945.2350000000006</v>
      </c>
      <c r="N37" s="220">
        <v>675</v>
      </c>
      <c r="O37" s="99" t="s">
        <v>580</v>
      </c>
      <c r="P37" s="222">
        <v>45352</v>
      </c>
      <c r="Q37" s="259"/>
      <c r="R37" s="137"/>
      <c r="S37" s="54" t="s">
        <v>771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38"/>
      <c r="AH37" s="139"/>
      <c r="AI37" s="137"/>
      <c r="AJ37" s="137"/>
      <c r="AK37" s="138"/>
      <c r="AL37" s="138"/>
      <c r="AM37" s="138"/>
    </row>
    <row r="38" spans="1:39" ht="12.75" customHeight="1">
      <c r="A38" s="310">
        <v>2</v>
      </c>
      <c r="B38" s="311">
        <v>45351</v>
      </c>
      <c r="C38" s="237"/>
      <c r="D38" s="237" t="s">
        <v>914</v>
      </c>
      <c r="E38" s="310" t="s">
        <v>589</v>
      </c>
      <c r="F38" s="310">
        <v>151.19999999999999</v>
      </c>
      <c r="G38" s="310">
        <v>149</v>
      </c>
      <c r="H38" s="310">
        <v>153</v>
      </c>
      <c r="I38" s="205" t="s">
        <v>913</v>
      </c>
      <c r="J38" s="312" t="s">
        <v>920</v>
      </c>
      <c r="K38" s="220">
        <f>H38-F38</f>
        <v>1.8000000000000114</v>
      </c>
      <c r="L38" s="293">
        <f t="shared" ref="L38" si="11">(H38*N38)*0.03%</f>
        <v>229.49999999999997</v>
      </c>
      <c r="M38" s="221">
        <f t="shared" ref="M38" si="12">(K38*N38)-L38</f>
        <v>8770.5000000000564</v>
      </c>
      <c r="N38" s="220">
        <v>5000</v>
      </c>
      <c r="O38" s="99" t="s">
        <v>580</v>
      </c>
      <c r="P38" s="222">
        <v>45352</v>
      </c>
      <c r="Q38" s="259"/>
      <c r="R38" s="137"/>
      <c r="S38" s="54" t="s">
        <v>771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38"/>
      <c r="AH38" s="139"/>
      <c r="AI38" s="137"/>
      <c r="AJ38" s="137"/>
      <c r="AK38" s="138"/>
      <c r="AL38" s="138"/>
      <c r="AM38" s="138"/>
    </row>
    <row r="39" spans="1:39" ht="12.75" customHeight="1">
      <c r="A39" s="310">
        <v>3</v>
      </c>
      <c r="B39" s="311">
        <v>45351</v>
      </c>
      <c r="C39" s="237"/>
      <c r="D39" s="237" t="s">
        <v>915</v>
      </c>
      <c r="E39" s="310" t="s">
        <v>589</v>
      </c>
      <c r="F39" s="310">
        <v>2934</v>
      </c>
      <c r="G39" s="310">
        <v>2890</v>
      </c>
      <c r="H39" s="310">
        <v>2963.5</v>
      </c>
      <c r="I39" s="205" t="s">
        <v>916</v>
      </c>
      <c r="J39" s="312" t="s">
        <v>941</v>
      </c>
      <c r="K39" s="220">
        <f>H39-F39</f>
        <v>29.5</v>
      </c>
      <c r="L39" s="293">
        <f t="shared" ref="L39:L40" si="13">(H39*N39)*0.03%</f>
        <v>222.26249999999999</v>
      </c>
      <c r="M39" s="221">
        <f t="shared" ref="M39:M40" si="14">(K39*N39)-L39</f>
        <v>7152.7375000000002</v>
      </c>
      <c r="N39" s="220">
        <v>250</v>
      </c>
      <c r="O39" s="99" t="s">
        <v>580</v>
      </c>
      <c r="P39" s="222">
        <v>45352</v>
      </c>
      <c r="Q39" s="259"/>
      <c r="R39" s="137"/>
      <c r="S39" s="54" t="s">
        <v>879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38"/>
      <c r="AH39" s="139"/>
      <c r="AI39" s="137"/>
      <c r="AJ39" s="137"/>
      <c r="AK39" s="138"/>
      <c r="AL39" s="138"/>
      <c r="AM39" s="138"/>
    </row>
    <row r="40" spans="1:39" ht="12.75" customHeight="1">
      <c r="A40" s="283">
        <v>4</v>
      </c>
      <c r="B40" s="284">
        <v>45352</v>
      </c>
      <c r="C40" s="285"/>
      <c r="D40" s="285" t="s">
        <v>912</v>
      </c>
      <c r="E40" s="283" t="s">
        <v>860</v>
      </c>
      <c r="F40" s="283">
        <v>22295</v>
      </c>
      <c r="G40" s="283">
        <v>22420</v>
      </c>
      <c r="H40" s="283">
        <v>22405</v>
      </c>
      <c r="I40" s="286" t="s">
        <v>919</v>
      </c>
      <c r="J40" s="313" t="s">
        <v>906</v>
      </c>
      <c r="K40" s="289">
        <f>F40-H40</f>
        <v>-110</v>
      </c>
      <c r="L40" s="294">
        <f t="shared" si="13"/>
        <v>336.07499999999999</v>
      </c>
      <c r="M40" s="288">
        <f t="shared" si="14"/>
        <v>-5836.0749999999998</v>
      </c>
      <c r="N40" s="289">
        <v>50</v>
      </c>
      <c r="O40" s="290" t="s">
        <v>590</v>
      </c>
      <c r="P40" s="291">
        <v>45352</v>
      </c>
      <c r="Q40" s="259"/>
      <c r="R40" s="137"/>
      <c r="S40" s="54" t="s">
        <v>579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38"/>
      <c r="AH40" s="139"/>
      <c r="AI40" s="137"/>
      <c r="AJ40" s="137"/>
      <c r="AK40" s="138"/>
      <c r="AL40" s="138"/>
      <c r="AM40" s="138"/>
    </row>
    <row r="41" spans="1:39" ht="12.75" customHeight="1">
      <c r="A41" s="283">
        <v>5</v>
      </c>
      <c r="B41" s="284">
        <v>45352</v>
      </c>
      <c r="C41" s="285"/>
      <c r="D41" s="285" t="s">
        <v>924</v>
      </c>
      <c r="E41" s="283" t="s">
        <v>589</v>
      </c>
      <c r="F41" s="283">
        <v>3707.5</v>
      </c>
      <c r="G41" s="283">
        <v>3668</v>
      </c>
      <c r="H41" s="283">
        <v>3668</v>
      </c>
      <c r="I41" s="286" t="s">
        <v>927</v>
      </c>
      <c r="J41" s="313" t="s">
        <v>940</v>
      </c>
      <c r="K41" s="289">
        <f>H41-F41</f>
        <v>-39.5</v>
      </c>
      <c r="L41" s="294">
        <f t="shared" ref="L41" si="15">(H41*N41)*0.03%</f>
        <v>275.09999999999997</v>
      </c>
      <c r="M41" s="288">
        <f t="shared" ref="M41" si="16">(K41*N41)-L41</f>
        <v>-10150.1</v>
      </c>
      <c r="N41" s="289">
        <v>250</v>
      </c>
      <c r="O41" s="290" t="s">
        <v>590</v>
      </c>
      <c r="P41" s="291">
        <v>45355</v>
      </c>
      <c r="Q41" s="259"/>
      <c r="R41" s="137"/>
      <c r="S41" s="54" t="s">
        <v>879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8"/>
      <c r="AH41" s="139"/>
      <c r="AI41" s="137"/>
      <c r="AJ41" s="137"/>
      <c r="AK41" s="138"/>
      <c r="AL41" s="138"/>
      <c r="AM41" s="138"/>
    </row>
    <row r="42" spans="1:39" ht="12.75" customHeight="1">
      <c r="A42" s="310">
        <v>6</v>
      </c>
      <c r="B42" s="311">
        <v>45352</v>
      </c>
      <c r="C42" s="237"/>
      <c r="D42" s="237" t="s">
        <v>925</v>
      </c>
      <c r="E42" s="310" t="s">
        <v>589</v>
      </c>
      <c r="F42" s="310">
        <v>47575</v>
      </c>
      <c r="G42" s="310">
        <v>47200</v>
      </c>
      <c r="H42" s="310">
        <v>47740</v>
      </c>
      <c r="I42" s="205" t="s">
        <v>928</v>
      </c>
      <c r="J42" s="312" t="s">
        <v>936</v>
      </c>
      <c r="K42" s="220">
        <f>H42-F42</f>
        <v>165</v>
      </c>
      <c r="L42" s="293">
        <f t="shared" ref="L42" si="17">(H42*N42)*0.03%</f>
        <v>214.82999999999998</v>
      </c>
      <c r="M42" s="221">
        <f t="shared" ref="M42" si="18">(K42*N42)-L42</f>
        <v>2260.17</v>
      </c>
      <c r="N42" s="220">
        <v>15</v>
      </c>
      <c r="O42" s="99" t="s">
        <v>580</v>
      </c>
      <c r="P42" s="222">
        <v>45355</v>
      </c>
      <c r="Q42" s="259"/>
      <c r="R42" s="137"/>
      <c r="S42" s="54" t="s">
        <v>579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8"/>
      <c r="AH42" s="139"/>
      <c r="AI42" s="137"/>
      <c r="AJ42" s="137"/>
      <c r="AK42" s="138"/>
      <c r="AL42" s="138"/>
      <c r="AM42" s="138"/>
    </row>
    <row r="43" spans="1:39" ht="12.75" customHeight="1">
      <c r="A43" s="310">
        <v>7</v>
      </c>
      <c r="B43" s="311">
        <v>45352</v>
      </c>
      <c r="C43" s="237"/>
      <c r="D43" s="237" t="s">
        <v>926</v>
      </c>
      <c r="E43" s="310" t="s">
        <v>589</v>
      </c>
      <c r="F43" s="310">
        <v>3775</v>
      </c>
      <c r="G43" s="310">
        <v>3718</v>
      </c>
      <c r="H43" s="310">
        <v>3823</v>
      </c>
      <c r="I43" s="205" t="s">
        <v>929</v>
      </c>
      <c r="J43" s="312" t="s">
        <v>994</v>
      </c>
      <c r="K43" s="220">
        <f>H43-F43</f>
        <v>48</v>
      </c>
      <c r="L43" s="293">
        <f t="shared" ref="L43" si="19">(H43*N43)*0.03%</f>
        <v>200.70749999999998</v>
      </c>
      <c r="M43" s="221">
        <f t="shared" ref="M43" si="20">(K43*N43)-L43</f>
        <v>8199.2924999999996</v>
      </c>
      <c r="N43" s="220">
        <v>175</v>
      </c>
      <c r="O43" s="99" t="s">
        <v>580</v>
      </c>
      <c r="P43" s="222">
        <v>45357</v>
      </c>
      <c r="Q43" s="259"/>
      <c r="R43" s="137"/>
      <c r="S43" s="54" t="s">
        <v>579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8"/>
      <c r="AH43" s="139"/>
      <c r="AI43" s="137"/>
      <c r="AJ43" s="137"/>
      <c r="AK43" s="138"/>
      <c r="AL43" s="138"/>
      <c r="AM43" s="138"/>
    </row>
    <row r="44" spans="1:39" ht="12.75" customHeight="1">
      <c r="A44" s="283">
        <v>8</v>
      </c>
      <c r="B44" s="284">
        <v>45353</v>
      </c>
      <c r="C44" s="285"/>
      <c r="D44" s="285" t="s">
        <v>931</v>
      </c>
      <c r="E44" s="283" t="s">
        <v>589</v>
      </c>
      <c r="F44" s="283">
        <v>2757.5</v>
      </c>
      <c r="G44" s="283">
        <v>2718</v>
      </c>
      <c r="H44" s="283">
        <v>2718</v>
      </c>
      <c r="I44" s="286" t="s">
        <v>932</v>
      </c>
      <c r="J44" s="313" t="s">
        <v>940</v>
      </c>
      <c r="K44" s="289">
        <f>H44-F44</f>
        <v>-39.5</v>
      </c>
      <c r="L44" s="294">
        <f t="shared" ref="L44" si="21">(H44*N44)*0.03%</f>
        <v>203.85</v>
      </c>
      <c r="M44" s="288">
        <f>(K44*N44)-L44</f>
        <v>-10078.85</v>
      </c>
      <c r="N44" s="289">
        <v>250</v>
      </c>
      <c r="O44" s="290" t="s">
        <v>590</v>
      </c>
      <c r="P44" s="291">
        <v>45355</v>
      </c>
      <c r="Q44" s="259"/>
      <c r="R44" s="137"/>
      <c r="S44" s="54" t="s">
        <v>879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8"/>
      <c r="AH44" s="139"/>
      <c r="AI44" s="137"/>
      <c r="AJ44" s="137"/>
      <c r="AK44" s="138"/>
      <c r="AL44" s="138"/>
      <c r="AM44" s="138"/>
    </row>
    <row r="45" spans="1:39" ht="12.75" customHeight="1">
      <c r="A45" s="283">
        <v>9</v>
      </c>
      <c r="B45" s="284">
        <v>45354</v>
      </c>
      <c r="C45" s="285"/>
      <c r="D45" s="285" t="s">
        <v>910</v>
      </c>
      <c r="E45" s="283" t="s">
        <v>589</v>
      </c>
      <c r="F45" s="283">
        <v>834</v>
      </c>
      <c r="G45" s="283">
        <v>816</v>
      </c>
      <c r="H45" s="283">
        <v>816</v>
      </c>
      <c r="I45" s="286" t="s">
        <v>937</v>
      </c>
      <c r="J45" s="313" t="s">
        <v>980</v>
      </c>
      <c r="K45" s="289">
        <f>H45-F45</f>
        <v>-18</v>
      </c>
      <c r="L45" s="294">
        <f t="shared" ref="L45" si="22">(H45*N45)*0.03%</f>
        <v>165.23999999999998</v>
      </c>
      <c r="M45" s="288">
        <f t="shared" ref="M45" si="23">(K45*N45)-L45</f>
        <v>-12315.24</v>
      </c>
      <c r="N45" s="289">
        <v>675</v>
      </c>
      <c r="O45" s="290" t="s">
        <v>590</v>
      </c>
      <c r="P45" s="291">
        <v>45357</v>
      </c>
      <c r="Q45" s="259"/>
      <c r="R45" s="137"/>
      <c r="S45" s="54" t="s">
        <v>771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8"/>
      <c r="AH45" s="139"/>
      <c r="AI45" s="137"/>
      <c r="AJ45" s="137"/>
      <c r="AK45" s="138"/>
      <c r="AL45" s="138"/>
      <c r="AM45" s="138"/>
    </row>
    <row r="46" spans="1:39" ht="12.75" customHeight="1">
      <c r="A46" s="207">
        <v>10</v>
      </c>
      <c r="B46" s="265">
        <v>45356</v>
      </c>
      <c r="C46" s="260"/>
      <c r="D46" s="260" t="s">
        <v>969</v>
      </c>
      <c r="E46" s="207" t="s">
        <v>589</v>
      </c>
      <c r="F46" s="207" t="s">
        <v>970</v>
      </c>
      <c r="G46" s="207">
        <v>1425</v>
      </c>
      <c r="H46" s="207"/>
      <c r="I46" s="209" t="s">
        <v>971</v>
      </c>
      <c r="J46" s="206" t="s">
        <v>578</v>
      </c>
      <c r="K46" s="96"/>
      <c r="L46" s="98"/>
      <c r="M46" s="262"/>
      <c r="N46" s="96"/>
      <c r="O46" s="97"/>
      <c r="P46" s="266"/>
      <c r="Q46" s="259"/>
      <c r="R46" s="137"/>
      <c r="S46" s="54" t="s">
        <v>579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8"/>
      <c r="AH46" s="139"/>
      <c r="AI46" s="137"/>
      <c r="AJ46" s="137"/>
      <c r="AK46" s="138"/>
      <c r="AL46" s="138"/>
      <c r="AM46" s="138"/>
    </row>
    <row r="47" spans="1:39" ht="12.75" customHeight="1">
      <c r="A47" s="310">
        <v>11</v>
      </c>
      <c r="B47" s="311">
        <v>45357</v>
      </c>
      <c r="C47" s="237"/>
      <c r="D47" s="237" t="s">
        <v>985</v>
      </c>
      <c r="E47" s="310" t="s">
        <v>589</v>
      </c>
      <c r="F47" s="310">
        <v>4020</v>
      </c>
      <c r="G47" s="310">
        <v>3960</v>
      </c>
      <c r="H47" s="310">
        <v>4067.5</v>
      </c>
      <c r="I47" s="205" t="s">
        <v>986</v>
      </c>
      <c r="J47" s="312" t="s">
        <v>599</v>
      </c>
      <c r="K47" s="220">
        <f>H47-F47</f>
        <v>47.5</v>
      </c>
      <c r="L47" s="293">
        <f t="shared" ref="L47" si="24">(H47*N47)*0.03%</f>
        <v>213.54374999999999</v>
      </c>
      <c r="M47" s="221">
        <f t="shared" ref="M47" si="25">(K47*N47)-L47</f>
        <v>8098.9562500000002</v>
      </c>
      <c r="N47" s="220">
        <v>175</v>
      </c>
      <c r="O47" s="99" t="s">
        <v>580</v>
      </c>
      <c r="P47" s="222">
        <v>45357</v>
      </c>
      <c r="Q47" s="259"/>
      <c r="R47" s="137"/>
      <c r="S47" s="54" t="s">
        <v>879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8"/>
      <c r="AH47" s="139"/>
      <c r="AI47" s="137"/>
      <c r="AJ47" s="137"/>
      <c r="AK47" s="138"/>
      <c r="AL47" s="138"/>
      <c r="AM47" s="138"/>
    </row>
    <row r="48" spans="1:39" ht="12.75" customHeight="1">
      <c r="A48" s="207">
        <v>12</v>
      </c>
      <c r="B48" s="265">
        <v>45357</v>
      </c>
      <c r="C48" s="260"/>
      <c r="D48" s="260" t="s">
        <v>988</v>
      </c>
      <c r="E48" s="207" t="s">
        <v>589</v>
      </c>
      <c r="F48" s="207" t="s">
        <v>989</v>
      </c>
      <c r="G48" s="207">
        <v>1590</v>
      </c>
      <c r="H48" s="207"/>
      <c r="I48" s="209" t="s">
        <v>990</v>
      </c>
      <c r="J48" s="206" t="s">
        <v>578</v>
      </c>
      <c r="K48" s="96"/>
      <c r="L48" s="98"/>
      <c r="M48" s="262"/>
      <c r="N48" s="96"/>
      <c r="O48" s="97"/>
      <c r="P48" s="266"/>
      <c r="Q48" s="259"/>
      <c r="R48" s="137"/>
      <c r="S48" s="54" t="s">
        <v>879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8"/>
      <c r="AH48" s="139"/>
      <c r="AI48" s="137"/>
      <c r="AJ48" s="137"/>
      <c r="AK48" s="138"/>
      <c r="AL48" s="138"/>
      <c r="AM48" s="138"/>
    </row>
    <row r="49" spans="1:39" ht="12.75" customHeight="1">
      <c r="A49" s="325">
        <v>13</v>
      </c>
      <c r="B49" s="336">
        <v>45357</v>
      </c>
      <c r="C49" s="324"/>
      <c r="D49" s="324" t="s">
        <v>991</v>
      </c>
      <c r="E49" s="325" t="s">
        <v>589</v>
      </c>
      <c r="F49" s="325">
        <v>410.5</v>
      </c>
      <c r="G49" s="325">
        <v>403</v>
      </c>
      <c r="H49" s="325">
        <v>410.5</v>
      </c>
      <c r="I49" s="326" t="s">
        <v>992</v>
      </c>
      <c r="J49" s="337" t="s">
        <v>1015</v>
      </c>
      <c r="K49" s="338">
        <f>H49-F49</f>
        <v>0</v>
      </c>
      <c r="L49" s="339">
        <f t="shared" ref="L49:L50" si="26">(H49*N49)*0.03%</f>
        <v>197.04</v>
      </c>
      <c r="M49" s="340">
        <f t="shared" ref="M49:M50" si="27">(K49*N49)-L49</f>
        <v>-197.04</v>
      </c>
      <c r="N49" s="338">
        <v>1600</v>
      </c>
      <c r="O49" s="341" t="s">
        <v>597</v>
      </c>
      <c r="P49" s="342">
        <v>45358</v>
      </c>
      <c r="Q49" s="259"/>
      <c r="R49" s="137"/>
      <c r="S49" s="54" t="s">
        <v>579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8"/>
      <c r="AH49" s="139"/>
      <c r="AI49" s="137"/>
      <c r="AJ49" s="137"/>
      <c r="AK49" s="138"/>
      <c r="AL49" s="138"/>
      <c r="AM49" s="138"/>
    </row>
    <row r="50" spans="1:39" ht="12.75" customHeight="1">
      <c r="A50" s="283">
        <v>14</v>
      </c>
      <c r="B50" s="284">
        <v>45357</v>
      </c>
      <c r="C50" s="285"/>
      <c r="D50" s="285" t="s">
        <v>912</v>
      </c>
      <c r="E50" s="283" t="s">
        <v>589</v>
      </c>
      <c r="F50" s="283">
        <v>22590</v>
      </c>
      <c r="G50" s="283">
        <v>22480</v>
      </c>
      <c r="H50" s="283">
        <v>22545</v>
      </c>
      <c r="I50" s="286" t="s">
        <v>993</v>
      </c>
      <c r="J50" s="313" t="s">
        <v>1024</v>
      </c>
      <c r="K50" s="289">
        <f>H50-F50</f>
        <v>-45</v>
      </c>
      <c r="L50" s="294">
        <f t="shared" si="26"/>
        <v>338.17499999999995</v>
      </c>
      <c r="M50" s="288">
        <f t="shared" si="27"/>
        <v>-2588.1750000000002</v>
      </c>
      <c r="N50" s="289">
        <v>50</v>
      </c>
      <c r="O50" s="290" t="s">
        <v>590</v>
      </c>
      <c r="P50" s="291">
        <v>45358</v>
      </c>
      <c r="Q50" s="259"/>
      <c r="R50" s="137"/>
      <c r="S50" s="54" t="s">
        <v>579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8"/>
      <c r="AH50" s="139"/>
      <c r="AI50" s="137"/>
      <c r="AJ50" s="137"/>
      <c r="AK50" s="138"/>
      <c r="AL50" s="138"/>
      <c r="AM50" s="138"/>
    </row>
    <row r="51" spans="1:39" ht="12.75" customHeight="1">
      <c r="A51" s="310">
        <v>15</v>
      </c>
      <c r="B51" s="311">
        <v>45358</v>
      </c>
      <c r="C51" s="237"/>
      <c r="D51" s="237" t="s">
        <v>1016</v>
      </c>
      <c r="E51" s="310" t="s">
        <v>589</v>
      </c>
      <c r="F51" s="310">
        <v>4865</v>
      </c>
      <c r="G51" s="310">
        <v>4815</v>
      </c>
      <c r="H51" s="310">
        <v>4918</v>
      </c>
      <c r="I51" s="205" t="s">
        <v>1017</v>
      </c>
      <c r="J51" s="312" t="s">
        <v>1023</v>
      </c>
      <c r="K51" s="220">
        <f>H51-F51</f>
        <v>53</v>
      </c>
      <c r="L51" s="293">
        <f t="shared" ref="L51" si="28">(H51*N51)*0.03%</f>
        <v>295.08</v>
      </c>
      <c r="M51" s="221">
        <f t="shared" ref="M51" si="29">(K51*N51)-L51</f>
        <v>10304.92</v>
      </c>
      <c r="N51" s="220">
        <v>200</v>
      </c>
      <c r="O51" s="99" t="s">
        <v>580</v>
      </c>
      <c r="P51" s="222">
        <v>45358</v>
      </c>
      <c r="Q51" s="259"/>
      <c r="R51" s="137"/>
      <c r="S51" s="54" t="s">
        <v>579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8"/>
      <c r="AH51" s="139"/>
      <c r="AI51" s="137"/>
      <c r="AJ51" s="137"/>
      <c r="AK51" s="138"/>
      <c r="AL51" s="138"/>
      <c r="AM51" s="138"/>
    </row>
    <row r="52" spans="1:39" ht="12.75" customHeight="1">
      <c r="A52" s="207">
        <v>16</v>
      </c>
      <c r="B52" s="265">
        <v>45358</v>
      </c>
      <c r="C52" s="260"/>
      <c r="D52" s="260" t="s">
        <v>1018</v>
      </c>
      <c r="E52" s="207" t="s">
        <v>589</v>
      </c>
      <c r="F52" s="207" t="s">
        <v>1019</v>
      </c>
      <c r="G52" s="207">
        <v>4655</v>
      </c>
      <c r="H52" s="207"/>
      <c r="I52" s="209" t="s">
        <v>1020</v>
      </c>
      <c r="J52" s="206" t="s">
        <v>578</v>
      </c>
      <c r="K52" s="96"/>
      <c r="L52" s="98"/>
      <c r="M52" s="262"/>
      <c r="N52" s="96"/>
      <c r="O52" s="97"/>
      <c r="P52" s="266"/>
      <c r="Q52" s="259"/>
      <c r="R52" s="137"/>
      <c r="S52" s="54" t="s">
        <v>771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8"/>
      <c r="AH52" s="139"/>
      <c r="AI52" s="137"/>
      <c r="AJ52" s="137"/>
      <c r="AK52" s="138"/>
      <c r="AL52" s="138"/>
      <c r="AM52" s="138"/>
    </row>
    <row r="53" spans="1:39" ht="12.75" customHeight="1">
      <c r="A53" s="207"/>
      <c r="B53" s="265"/>
      <c r="C53" s="260"/>
      <c r="D53" s="260"/>
      <c r="E53" s="207"/>
      <c r="F53" s="207"/>
      <c r="G53" s="207"/>
      <c r="H53" s="207"/>
      <c r="I53" s="209"/>
      <c r="J53" s="206"/>
      <c r="K53" s="96"/>
      <c r="L53" s="98"/>
      <c r="M53" s="262"/>
      <c r="N53" s="96"/>
      <c r="O53" s="97"/>
      <c r="P53" s="266"/>
      <c r="Q53" s="259"/>
      <c r="R53" s="137"/>
      <c r="S53" s="5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8"/>
      <c r="AH53" s="139"/>
      <c r="AI53" s="137"/>
      <c r="AJ53" s="137"/>
      <c r="AK53" s="138"/>
      <c r="AL53" s="138"/>
      <c r="AM53" s="138"/>
    </row>
    <row r="54" spans="1:39" ht="12.75" customHeight="1">
      <c r="A54" s="207"/>
      <c r="B54" s="265"/>
      <c r="C54" s="260"/>
      <c r="D54" s="260"/>
      <c r="E54" s="207"/>
      <c r="F54" s="207"/>
      <c r="G54" s="207"/>
      <c r="H54" s="207"/>
      <c r="I54" s="209"/>
      <c r="J54" s="206"/>
      <c r="K54" s="96"/>
      <c r="L54" s="98"/>
      <c r="M54" s="262"/>
      <c r="N54" s="96"/>
      <c r="O54" s="97"/>
      <c r="P54" s="266"/>
      <c r="Q54" s="259"/>
      <c r="R54" s="137"/>
      <c r="S54" s="5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8"/>
      <c r="AH54" s="139"/>
      <c r="AI54" s="137"/>
      <c r="AJ54" s="137"/>
      <c r="AK54" s="138"/>
      <c r="AL54" s="138"/>
      <c r="AM54" s="138"/>
    </row>
    <row r="56" spans="1:39" ht="12.75" customHeight="1">
      <c r="A56" s="138"/>
      <c r="B56" s="140"/>
      <c r="C56" s="137"/>
      <c r="D56" s="137"/>
      <c r="E56" s="138"/>
      <c r="F56" s="138"/>
      <c r="G56" s="138"/>
      <c r="H56" s="141"/>
      <c r="I56" s="141"/>
      <c r="J56" s="141"/>
      <c r="K56" s="137"/>
      <c r="L56" s="138"/>
      <c r="M56" s="138"/>
      <c r="N56" s="138"/>
      <c r="O56" s="141"/>
      <c r="P56" s="141"/>
      <c r="Q56" s="141"/>
      <c r="R56" s="137"/>
      <c r="S56" s="5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8"/>
      <c r="AH56" s="139"/>
      <c r="AI56" s="137"/>
      <c r="AJ56" s="137"/>
      <c r="AK56" s="138"/>
      <c r="AL56" s="138"/>
      <c r="AM56" s="138"/>
    </row>
    <row r="57" spans="1:39">
      <c r="A57" s="142" t="s">
        <v>595</v>
      </c>
      <c r="B57" s="142"/>
      <c r="C57" s="142"/>
      <c r="D57" s="142"/>
      <c r="E57" s="143"/>
      <c r="F57" s="105"/>
      <c r="G57" s="105"/>
      <c r="H57" s="105"/>
      <c r="I57" s="105"/>
      <c r="J57" s="1"/>
      <c r="K57" s="6"/>
      <c r="L57" s="6"/>
      <c r="M57" s="6"/>
      <c r="N57" s="1"/>
      <c r="O57" s="1"/>
      <c r="P57" s="37"/>
      <c r="Q57" s="37"/>
      <c r="R57" s="37"/>
      <c r="S57" s="6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37"/>
      <c r="AH57" s="37"/>
      <c r="AI57" s="37"/>
      <c r="AJ57" s="37"/>
      <c r="AK57" s="37"/>
      <c r="AL57" s="37"/>
      <c r="AM57" s="37"/>
    </row>
    <row r="58" spans="1:39" ht="38.25">
      <c r="A58" s="93" t="s">
        <v>16</v>
      </c>
      <c r="B58" s="93" t="s">
        <v>553</v>
      </c>
      <c r="C58" s="93"/>
      <c r="D58" s="94" t="s">
        <v>564</v>
      </c>
      <c r="E58" s="93" t="s">
        <v>565</v>
      </c>
      <c r="F58" s="93" t="s">
        <v>566</v>
      </c>
      <c r="G58" s="93" t="s">
        <v>587</v>
      </c>
      <c r="H58" s="93" t="s">
        <v>568</v>
      </c>
      <c r="I58" s="93" t="s">
        <v>569</v>
      </c>
      <c r="J58" s="92" t="s">
        <v>570</v>
      </c>
      <c r="K58" s="92" t="s">
        <v>596</v>
      </c>
      <c r="L58" s="95" t="s">
        <v>572</v>
      </c>
      <c r="M58" s="136" t="s">
        <v>593</v>
      </c>
      <c r="N58" s="93" t="s">
        <v>594</v>
      </c>
      <c r="O58" s="93" t="s">
        <v>574</v>
      </c>
      <c r="P58" s="94" t="s">
        <v>575</v>
      </c>
      <c r="Q58" s="263"/>
      <c r="R58" s="37"/>
      <c r="S58" s="6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37"/>
      <c r="AH58" s="37"/>
      <c r="AI58" s="37"/>
      <c r="AJ58" s="37"/>
      <c r="AK58" s="37"/>
      <c r="AL58" s="37"/>
      <c r="AM58" s="37"/>
    </row>
    <row r="59" spans="1:39" s="306" customFormat="1" ht="12.75" customHeight="1">
      <c r="A59" s="283">
        <v>1</v>
      </c>
      <c r="B59" s="284">
        <v>45352</v>
      </c>
      <c r="C59" s="285"/>
      <c r="D59" s="285" t="s">
        <v>917</v>
      </c>
      <c r="E59" s="283" t="s">
        <v>589</v>
      </c>
      <c r="F59" s="283">
        <v>97</v>
      </c>
      <c r="G59" s="283">
        <v>60</v>
      </c>
      <c r="H59" s="283">
        <v>64</v>
      </c>
      <c r="I59" s="286" t="s">
        <v>883</v>
      </c>
      <c r="J59" s="287" t="s">
        <v>921</v>
      </c>
      <c r="K59" s="292">
        <f>H59-F59</f>
        <v>-33</v>
      </c>
      <c r="L59" s="314">
        <v>50</v>
      </c>
      <c r="M59" s="315">
        <f t="shared" ref="M59" si="30">(K59*N59)-L59</f>
        <v>-1700</v>
      </c>
      <c r="N59" s="292">
        <v>50</v>
      </c>
      <c r="O59" s="287" t="s">
        <v>590</v>
      </c>
      <c r="P59" s="284">
        <v>45352</v>
      </c>
      <c r="Q59" s="300"/>
      <c r="R59" s="301"/>
      <c r="S59" s="302" t="s">
        <v>579</v>
      </c>
      <c r="T59" s="303"/>
      <c r="U59" s="303"/>
      <c r="V59" s="303"/>
      <c r="W59" s="303"/>
      <c r="X59" s="303"/>
      <c r="Y59" s="303"/>
      <c r="Z59" s="303"/>
      <c r="AA59" s="303"/>
      <c r="AB59" s="303"/>
      <c r="AC59" s="303"/>
      <c r="AD59" s="303"/>
      <c r="AE59" s="303"/>
      <c r="AF59" s="303"/>
      <c r="AG59" s="304"/>
      <c r="AH59" s="305"/>
      <c r="AI59" s="301"/>
      <c r="AJ59" s="301"/>
      <c r="AK59" s="304"/>
      <c r="AL59" s="304"/>
      <c r="AM59" s="304"/>
    </row>
    <row r="60" spans="1:39" s="306" customFormat="1" ht="12.75" customHeight="1">
      <c r="A60" s="365">
        <v>2</v>
      </c>
      <c r="B60" s="363">
        <v>45355</v>
      </c>
      <c r="C60" s="324"/>
      <c r="D60" s="324" t="s">
        <v>944</v>
      </c>
      <c r="E60" s="325" t="s">
        <v>860</v>
      </c>
      <c r="F60" s="325">
        <v>30</v>
      </c>
      <c r="G60" s="325"/>
      <c r="H60" s="325">
        <v>10</v>
      </c>
      <c r="I60" s="326"/>
      <c r="J60" s="361" t="s">
        <v>956</v>
      </c>
      <c r="K60" s="327">
        <f>F60-H60</f>
        <v>20</v>
      </c>
      <c r="L60" s="328">
        <v>50</v>
      </c>
      <c r="M60" s="367">
        <v>100</v>
      </c>
      <c r="N60" s="327">
        <v>40</v>
      </c>
      <c r="O60" s="361" t="s">
        <v>597</v>
      </c>
      <c r="P60" s="363">
        <v>45356</v>
      </c>
      <c r="Q60" s="300"/>
      <c r="R60" s="301"/>
      <c r="S60" s="302" t="s">
        <v>879</v>
      </c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E60" s="303"/>
      <c r="AF60" s="303"/>
      <c r="AG60" s="304"/>
      <c r="AH60" s="305"/>
      <c r="AI60" s="301"/>
      <c r="AJ60" s="301"/>
      <c r="AK60" s="304"/>
      <c r="AL60" s="304"/>
      <c r="AM60" s="304"/>
    </row>
    <row r="61" spans="1:39" s="306" customFormat="1" ht="12.75" customHeight="1">
      <c r="A61" s="366"/>
      <c r="B61" s="364"/>
      <c r="C61" s="324"/>
      <c r="D61" s="324" t="s">
        <v>945</v>
      </c>
      <c r="E61" s="325" t="s">
        <v>860</v>
      </c>
      <c r="F61" s="325">
        <v>37</v>
      </c>
      <c r="G61" s="325"/>
      <c r="H61" s="325">
        <v>52</v>
      </c>
      <c r="I61" s="326"/>
      <c r="J61" s="362"/>
      <c r="K61" s="327">
        <f>F61-H61</f>
        <v>-15</v>
      </c>
      <c r="L61" s="328">
        <v>50</v>
      </c>
      <c r="M61" s="368"/>
      <c r="N61" s="327">
        <v>40</v>
      </c>
      <c r="O61" s="362"/>
      <c r="P61" s="364"/>
      <c r="Q61" s="300"/>
      <c r="R61" s="301"/>
      <c r="S61" s="302"/>
      <c r="T61" s="303"/>
      <c r="U61" s="303"/>
      <c r="V61" s="303"/>
      <c r="W61" s="303"/>
      <c r="X61" s="303"/>
      <c r="Y61" s="303"/>
      <c r="Z61" s="303"/>
      <c r="AA61" s="303"/>
      <c r="AB61" s="303"/>
      <c r="AC61" s="303"/>
      <c r="AD61" s="303"/>
      <c r="AE61" s="303"/>
      <c r="AF61" s="303"/>
      <c r="AG61" s="304"/>
      <c r="AH61" s="305"/>
      <c r="AI61" s="301"/>
      <c r="AJ61" s="301"/>
      <c r="AK61" s="304"/>
      <c r="AL61" s="304"/>
      <c r="AM61" s="304"/>
    </row>
    <row r="62" spans="1:39" s="306" customFormat="1" ht="12.75" customHeight="1">
      <c r="A62" s="310">
        <v>3</v>
      </c>
      <c r="B62" s="311">
        <v>45356</v>
      </c>
      <c r="C62" s="237"/>
      <c r="D62" s="237" t="s">
        <v>959</v>
      </c>
      <c r="E62" s="310" t="s">
        <v>589</v>
      </c>
      <c r="F62" s="310">
        <v>240</v>
      </c>
      <c r="G62" s="310">
        <v>90</v>
      </c>
      <c r="H62" s="310">
        <v>300</v>
      </c>
      <c r="I62" s="310" t="s">
        <v>960</v>
      </c>
      <c r="J62" s="333" t="s">
        <v>794</v>
      </c>
      <c r="K62" s="279">
        <f>H62-F62</f>
        <v>60</v>
      </c>
      <c r="L62" s="334">
        <v>50</v>
      </c>
      <c r="M62" s="335">
        <f t="shared" ref="M62" si="31">(K62*N62)-L62</f>
        <v>850</v>
      </c>
      <c r="N62" s="279">
        <v>15</v>
      </c>
      <c r="O62" s="333" t="s">
        <v>580</v>
      </c>
      <c r="P62" s="311">
        <v>45356</v>
      </c>
      <c r="Q62" s="300"/>
      <c r="R62" s="301"/>
      <c r="S62" s="302" t="s">
        <v>579</v>
      </c>
      <c r="T62" s="303"/>
      <c r="U62" s="303"/>
      <c r="V62" s="303"/>
      <c r="W62" s="303"/>
      <c r="X62" s="303"/>
      <c r="Y62" s="303"/>
      <c r="Z62" s="303"/>
      <c r="AA62" s="303"/>
      <c r="AB62" s="303"/>
      <c r="AC62" s="303"/>
      <c r="AD62" s="303"/>
      <c r="AE62" s="303"/>
      <c r="AF62" s="303"/>
      <c r="AG62" s="304"/>
      <c r="AH62" s="305"/>
      <c r="AI62" s="301"/>
      <c r="AJ62" s="301"/>
      <c r="AK62" s="304"/>
      <c r="AL62" s="304"/>
      <c r="AM62" s="304"/>
    </row>
    <row r="63" spans="1:39" s="306" customFormat="1" ht="12.75" customHeight="1">
      <c r="A63" s="310">
        <v>4</v>
      </c>
      <c r="B63" s="311">
        <v>45356</v>
      </c>
      <c r="C63" s="237"/>
      <c r="D63" s="237" t="s">
        <v>961</v>
      </c>
      <c r="E63" s="310" t="s">
        <v>589</v>
      </c>
      <c r="F63" s="310">
        <v>30</v>
      </c>
      <c r="G63" s="310">
        <v>5</v>
      </c>
      <c r="H63" s="310">
        <v>45</v>
      </c>
      <c r="I63" s="310" t="s">
        <v>962</v>
      </c>
      <c r="J63" s="333" t="s">
        <v>966</v>
      </c>
      <c r="K63" s="279">
        <f>H63-F63</f>
        <v>15</v>
      </c>
      <c r="L63" s="334">
        <v>50</v>
      </c>
      <c r="M63" s="335">
        <f t="shared" ref="M63" si="32">(K63*N63)-L63</f>
        <v>550</v>
      </c>
      <c r="N63" s="279">
        <v>40</v>
      </c>
      <c r="O63" s="333" t="s">
        <v>580</v>
      </c>
      <c r="P63" s="311">
        <v>45356</v>
      </c>
      <c r="Q63" s="300"/>
      <c r="R63" s="301"/>
      <c r="S63" s="302" t="s">
        <v>879</v>
      </c>
      <c r="T63" s="303"/>
      <c r="U63" s="303"/>
      <c r="V63" s="303"/>
      <c r="W63" s="303"/>
      <c r="X63" s="303"/>
      <c r="Y63" s="303"/>
      <c r="Z63" s="303"/>
      <c r="AA63" s="303"/>
      <c r="AB63" s="303"/>
      <c r="AC63" s="303"/>
      <c r="AD63" s="303"/>
      <c r="AE63" s="303"/>
      <c r="AF63" s="303"/>
      <c r="AG63" s="304"/>
      <c r="AH63" s="305"/>
      <c r="AI63" s="301"/>
      <c r="AJ63" s="301"/>
      <c r="AK63" s="304"/>
      <c r="AL63" s="304"/>
      <c r="AM63" s="304"/>
    </row>
    <row r="64" spans="1:39" s="306" customFormat="1" ht="12.75" customHeight="1">
      <c r="A64" s="283">
        <v>5</v>
      </c>
      <c r="B64" s="284">
        <v>45356</v>
      </c>
      <c r="C64" s="285"/>
      <c r="D64" s="285" t="s">
        <v>963</v>
      </c>
      <c r="E64" s="283" t="s">
        <v>860</v>
      </c>
      <c r="F64" s="283">
        <v>250</v>
      </c>
      <c r="G64" s="283">
        <v>305</v>
      </c>
      <c r="H64" s="283">
        <v>297.5</v>
      </c>
      <c r="I64" s="283" t="s">
        <v>964</v>
      </c>
      <c r="J64" s="287" t="s">
        <v>965</v>
      </c>
      <c r="K64" s="292">
        <f>F64-H64</f>
        <v>-47.5</v>
      </c>
      <c r="L64" s="314">
        <v>50</v>
      </c>
      <c r="M64" s="315">
        <f t="shared" ref="M64" si="33">(K64*N64)-L64</f>
        <v>-2425</v>
      </c>
      <c r="N64" s="292">
        <v>50</v>
      </c>
      <c r="O64" s="287" t="s">
        <v>590</v>
      </c>
      <c r="P64" s="284">
        <v>45356</v>
      </c>
      <c r="Q64" s="300"/>
      <c r="R64" s="301"/>
      <c r="S64" s="302" t="s">
        <v>579</v>
      </c>
      <c r="T64" s="303"/>
      <c r="U64" s="303"/>
      <c r="V64" s="303"/>
      <c r="W64" s="303"/>
      <c r="X64" s="303"/>
      <c r="Y64" s="303"/>
      <c r="Z64" s="303"/>
      <c r="AA64" s="303"/>
      <c r="AB64" s="303"/>
      <c r="AC64" s="303"/>
      <c r="AD64" s="303"/>
      <c r="AE64" s="303"/>
      <c r="AF64" s="303"/>
      <c r="AG64" s="304"/>
      <c r="AH64" s="305"/>
      <c r="AI64" s="301"/>
      <c r="AJ64" s="301"/>
      <c r="AK64" s="304"/>
      <c r="AL64" s="304"/>
      <c r="AM64" s="304"/>
    </row>
    <row r="65" spans="1:39" s="306" customFormat="1" ht="12.75" customHeight="1">
      <c r="A65" s="355">
        <v>6</v>
      </c>
      <c r="B65" s="357">
        <v>45358</v>
      </c>
      <c r="C65" s="298"/>
      <c r="D65" s="298" t="s">
        <v>1011</v>
      </c>
      <c r="E65" s="296" t="s">
        <v>589</v>
      </c>
      <c r="F65" s="296" t="s">
        <v>1013</v>
      </c>
      <c r="G65" s="296"/>
      <c r="H65" s="296"/>
      <c r="I65" s="299"/>
      <c r="J65" s="359"/>
      <c r="K65" s="296"/>
      <c r="L65" s="307"/>
      <c r="M65" s="308"/>
      <c r="N65" s="296"/>
      <c r="O65" s="299"/>
      <c r="P65" s="297"/>
      <c r="Q65" s="300"/>
      <c r="R65" s="301"/>
      <c r="S65" s="302" t="s">
        <v>579</v>
      </c>
      <c r="T65" s="303"/>
      <c r="U65" s="303"/>
      <c r="V65" s="303"/>
      <c r="W65" s="303"/>
      <c r="X65" s="303"/>
      <c r="Y65" s="303"/>
      <c r="Z65" s="303"/>
      <c r="AA65" s="303"/>
      <c r="AB65" s="303"/>
      <c r="AC65" s="303"/>
      <c r="AD65" s="303"/>
      <c r="AE65" s="303"/>
      <c r="AF65" s="303"/>
      <c r="AG65" s="304"/>
      <c r="AH65" s="305"/>
      <c r="AI65" s="301"/>
      <c r="AJ65" s="301"/>
      <c r="AK65" s="304"/>
      <c r="AL65" s="304"/>
      <c r="AM65" s="304"/>
    </row>
    <row r="66" spans="1:39" s="306" customFormat="1" ht="12.75" customHeight="1">
      <c r="A66" s="356"/>
      <c r="B66" s="358"/>
      <c r="C66" s="298"/>
      <c r="D66" s="298" t="s">
        <v>1012</v>
      </c>
      <c r="E66" s="296" t="s">
        <v>860</v>
      </c>
      <c r="F66" s="296" t="s">
        <v>1014</v>
      </c>
      <c r="G66" s="296"/>
      <c r="H66" s="296"/>
      <c r="I66" s="299"/>
      <c r="J66" s="360"/>
      <c r="K66" s="296"/>
      <c r="L66" s="307"/>
      <c r="M66" s="308"/>
      <c r="N66" s="296"/>
      <c r="O66" s="299"/>
      <c r="P66" s="297"/>
      <c r="Q66" s="300"/>
      <c r="R66" s="301"/>
      <c r="S66" s="302"/>
      <c r="T66" s="303"/>
      <c r="U66" s="303"/>
      <c r="V66" s="303"/>
      <c r="W66" s="303"/>
      <c r="X66" s="303"/>
      <c r="Y66" s="303"/>
      <c r="Z66" s="303"/>
      <c r="AA66" s="303"/>
      <c r="AB66" s="303"/>
      <c r="AC66" s="303"/>
      <c r="AD66" s="303"/>
      <c r="AE66" s="303"/>
      <c r="AF66" s="303"/>
      <c r="AG66" s="304"/>
      <c r="AH66" s="305"/>
      <c r="AI66" s="301"/>
      <c r="AJ66" s="301"/>
      <c r="AK66" s="304"/>
      <c r="AL66" s="304"/>
      <c r="AM66" s="304"/>
    </row>
    <row r="67" spans="1:39" s="306" customFormat="1" ht="12.75" customHeight="1">
      <c r="A67" s="310">
        <v>7</v>
      </c>
      <c r="B67" s="311">
        <v>45358</v>
      </c>
      <c r="C67" s="237"/>
      <c r="D67" s="237" t="s">
        <v>1021</v>
      </c>
      <c r="E67" s="310" t="s">
        <v>589</v>
      </c>
      <c r="F67" s="310">
        <v>16</v>
      </c>
      <c r="G67" s="310">
        <v>0</v>
      </c>
      <c r="H67" s="310">
        <v>41</v>
      </c>
      <c r="I67" s="205" t="s">
        <v>1022</v>
      </c>
      <c r="J67" s="333" t="s">
        <v>747</v>
      </c>
      <c r="K67" s="279">
        <f>H67-F67</f>
        <v>25</v>
      </c>
      <c r="L67" s="334">
        <v>50</v>
      </c>
      <c r="M67" s="335">
        <f t="shared" ref="M67" si="34">(K67*N67)-L67</f>
        <v>1200</v>
      </c>
      <c r="N67" s="279">
        <v>50</v>
      </c>
      <c r="O67" s="333" t="s">
        <v>580</v>
      </c>
      <c r="P67" s="311">
        <v>45358</v>
      </c>
      <c r="Q67" s="300"/>
      <c r="R67" s="301"/>
      <c r="S67" s="302" t="s">
        <v>579</v>
      </c>
      <c r="T67" s="303"/>
      <c r="U67" s="303"/>
      <c r="V67" s="303"/>
      <c r="W67" s="303"/>
      <c r="X67" s="303"/>
      <c r="Y67" s="303"/>
      <c r="Z67" s="303"/>
      <c r="AA67" s="303"/>
      <c r="AB67" s="303"/>
      <c r="AC67" s="303"/>
      <c r="AD67" s="303"/>
      <c r="AE67" s="303"/>
      <c r="AF67" s="303"/>
      <c r="AG67" s="304"/>
      <c r="AH67" s="305"/>
      <c r="AI67" s="301"/>
      <c r="AJ67" s="301"/>
      <c r="AK67" s="304"/>
      <c r="AL67" s="304"/>
      <c r="AM67" s="304"/>
    </row>
    <row r="68" spans="1:39" s="306" customFormat="1" ht="12.75" customHeight="1">
      <c r="A68" s="296"/>
      <c r="B68" s="297"/>
      <c r="C68" s="298"/>
      <c r="D68" s="298"/>
      <c r="E68" s="296"/>
      <c r="F68" s="296"/>
      <c r="G68" s="296"/>
      <c r="H68" s="296"/>
      <c r="I68" s="299"/>
      <c r="J68" s="299"/>
      <c r="K68" s="296"/>
      <c r="L68" s="309"/>
      <c r="M68" s="308"/>
      <c r="N68" s="296"/>
      <c r="O68" s="299"/>
      <c r="P68" s="297"/>
      <c r="Q68" s="300"/>
      <c r="R68" s="301"/>
      <c r="S68" s="302"/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4"/>
      <c r="AH68" s="305"/>
      <c r="AI68" s="301"/>
      <c r="AJ68" s="301"/>
      <c r="AK68" s="304"/>
      <c r="AL68" s="304"/>
      <c r="AM68" s="304"/>
    </row>
    <row r="69" spans="1:39" ht="38.25" customHeight="1">
      <c r="A69" s="91" t="s">
        <v>601</v>
      </c>
      <c r="B69" s="144"/>
      <c r="C69" s="144"/>
      <c r="D69" s="145"/>
      <c r="E69" s="126"/>
      <c r="F69" s="6"/>
      <c r="G69" s="6"/>
      <c r="H69" s="127"/>
      <c r="I69" s="146"/>
      <c r="J69" s="1"/>
      <c r="K69" s="6"/>
      <c r="L69" s="6"/>
      <c r="M69" s="6"/>
      <c r="N69" s="1"/>
      <c r="O69" s="1"/>
      <c r="R69" s="1"/>
      <c r="S69" s="6"/>
      <c r="T69" s="1"/>
      <c r="U69" s="1"/>
      <c r="V69" s="1"/>
      <c r="W69" s="1"/>
      <c r="X69" s="1"/>
      <c r="Y69" s="6"/>
      <c r="Z69" s="1"/>
      <c r="AA69" s="1"/>
      <c r="AB69" s="1"/>
      <c r="AC69" s="1"/>
      <c r="AD69" s="1"/>
      <c r="AE69" s="6"/>
      <c r="AF69" s="1"/>
      <c r="AG69" s="1"/>
      <c r="AH69" s="1"/>
      <c r="AI69" s="1"/>
      <c r="AJ69" s="1"/>
      <c r="AK69" s="6"/>
      <c r="AL69" s="1"/>
    </row>
    <row r="70" spans="1:39" ht="38.25">
      <c r="A70" s="92" t="s">
        <v>16</v>
      </c>
      <c r="B70" s="93" t="s">
        <v>553</v>
      </c>
      <c r="C70" s="93"/>
      <c r="D70" s="94" t="s">
        <v>564</v>
      </c>
      <c r="E70" s="93" t="s">
        <v>565</v>
      </c>
      <c r="F70" s="93" t="s">
        <v>566</v>
      </c>
      <c r="G70" s="93" t="s">
        <v>567</v>
      </c>
      <c r="H70" s="93" t="s">
        <v>568</v>
      </c>
      <c r="I70" s="93" t="s">
        <v>569</v>
      </c>
      <c r="J70" s="92" t="s">
        <v>570</v>
      </c>
      <c r="K70" s="130" t="s">
        <v>588</v>
      </c>
      <c r="L70" s="131" t="s">
        <v>572</v>
      </c>
      <c r="M70" s="95" t="s">
        <v>573</v>
      </c>
      <c r="N70" s="93" t="s">
        <v>574</v>
      </c>
      <c r="O70" s="94" t="s">
        <v>575</v>
      </c>
      <c r="P70" s="217" t="s">
        <v>576</v>
      </c>
      <c r="Q70" s="219" t="s">
        <v>853</v>
      </c>
      <c r="R70" s="37"/>
      <c r="S70" s="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</row>
    <row r="71" spans="1:39" ht="14.25" customHeight="1">
      <c r="A71" s="316">
        <v>1</v>
      </c>
      <c r="B71" s="317">
        <v>45336</v>
      </c>
      <c r="C71" s="318"/>
      <c r="D71" s="318" t="s">
        <v>882</v>
      </c>
      <c r="E71" s="316" t="s">
        <v>577</v>
      </c>
      <c r="F71" s="316" t="s">
        <v>880</v>
      </c>
      <c r="G71" s="316">
        <v>818</v>
      </c>
      <c r="H71" s="316"/>
      <c r="I71" s="316" t="s">
        <v>881</v>
      </c>
      <c r="J71" s="319" t="s">
        <v>578</v>
      </c>
      <c r="K71" s="319"/>
      <c r="L71" s="320"/>
      <c r="M71" s="321"/>
      <c r="N71" s="322"/>
      <c r="O71" s="323"/>
      <c r="P71" s="208"/>
      <c r="Q71" s="208"/>
      <c r="R71" s="37"/>
      <c r="S71" s="37" t="s">
        <v>579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</row>
    <row r="72" spans="1:39" ht="12.75" customHeight="1">
      <c r="A72" s="310">
        <v>2</v>
      </c>
      <c r="B72" s="275">
        <v>45345</v>
      </c>
      <c r="C72" s="237"/>
      <c r="D72" s="237" t="s">
        <v>151</v>
      </c>
      <c r="E72" s="310" t="s">
        <v>577</v>
      </c>
      <c r="F72" s="310">
        <v>240</v>
      </c>
      <c r="G72" s="310">
        <v>205</v>
      </c>
      <c r="H72" s="310">
        <v>266</v>
      </c>
      <c r="I72" s="310" t="s">
        <v>908</v>
      </c>
      <c r="J72" s="279" t="s">
        <v>938</v>
      </c>
      <c r="K72" s="279">
        <f t="shared" ref="K72" si="35">H72-F72</f>
        <v>26</v>
      </c>
      <c r="L72" s="280">
        <f t="shared" ref="L72" si="36">(F72*-0.3)/100</f>
        <v>-0.72</v>
      </c>
      <c r="M72" s="281">
        <f t="shared" ref="M72" si="37">(K72+L72)/F72</f>
        <v>0.10533333333333333</v>
      </c>
      <c r="N72" s="279" t="s">
        <v>580</v>
      </c>
      <c r="O72" s="282">
        <v>45355</v>
      </c>
      <c r="P72" s="275"/>
      <c r="Q72" s="208"/>
      <c r="S72" s="6" t="s">
        <v>579</v>
      </c>
      <c r="T72" s="1"/>
      <c r="U72" s="1"/>
      <c r="V72" s="1"/>
      <c r="W72" s="1"/>
      <c r="X72" s="1"/>
      <c r="Y72" s="1"/>
      <c r="Z72" s="1"/>
    </row>
    <row r="73" spans="1:39" ht="12.75" customHeight="1">
      <c r="A73" s="207">
        <v>3</v>
      </c>
      <c r="B73" s="208">
        <v>45356</v>
      </c>
      <c r="C73" s="260"/>
      <c r="D73" s="260" t="s">
        <v>300</v>
      </c>
      <c r="E73" s="207" t="s">
        <v>577</v>
      </c>
      <c r="F73" s="207" t="s">
        <v>972</v>
      </c>
      <c r="G73" s="207">
        <v>35</v>
      </c>
      <c r="H73" s="207"/>
      <c r="I73" s="207" t="s">
        <v>957</v>
      </c>
      <c r="J73" s="207" t="s">
        <v>578</v>
      </c>
      <c r="K73" s="207"/>
      <c r="L73" s="331"/>
      <c r="M73" s="332"/>
      <c r="N73" s="207"/>
      <c r="O73" s="265"/>
      <c r="P73" s="208"/>
      <c r="Q73" s="329"/>
      <c r="S73" s="330"/>
      <c r="T73" s="239"/>
      <c r="U73" s="239"/>
      <c r="V73" s="239"/>
      <c r="W73" s="239"/>
      <c r="X73" s="239"/>
      <c r="Y73" s="239"/>
      <c r="Z73" s="239"/>
    </row>
    <row r="74" spans="1:39" ht="12.75" customHeight="1">
      <c r="A74" s="207"/>
      <c r="B74" s="208"/>
      <c r="C74" s="260"/>
      <c r="D74" s="260"/>
      <c r="E74" s="207"/>
      <c r="F74" s="207"/>
      <c r="G74" s="207"/>
      <c r="H74" s="207"/>
      <c r="I74" s="207"/>
      <c r="J74" s="207"/>
      <c r="K74" s="207"/>
      <c r="L74" s="331"/>
      <c r="M74" s="332"/>
      <c r="N74" s="207"/>
      <c r="O74" s="265"/>
      <c r="P74" s="208"/>
      <c r="Q74" s="329"/>
      <c r="S74" s="330"/>
      <c r="T74" s="239"/>
      <c r="U74" s="239"/>
      <c r="V74" s="239"/>
      <c r="W74" s="239"/>
      <c r="X74" s="239"/>
      <c r="Y74" s="239"/>
      <c r="Z74" s="239"/>
    </row>
    <row r="75" spans="1:39" ht="12.75" customHeight="1">
      <c r="A75" s="112" t="s">
        <v>581</v>
      </c>
      <c r="B75" s="112"/>
      <c r="C75" s="112"/>
      <c r="D75" s="112"/>
      <c r="E75" s="37"/>
      <c r="F75" s="119" t="s">
        <v>583</v>
      </c>
      <c r="G75" s="54"/>
      <c r="H75" s="54"/>
      <c r="I75" s="54"/>
      <c r="J75" s="6"/>
      <c r="K75" s="132"/>
      <c r="L75" s="133"/>
      <c r="M75" s="6"/>
      <c r="N75" s="102"/>
      <c r="O75" s="147"/>
      <c r="P75" s="1"/>
      <c r="Q75" s="228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39" ht="12.75" customHeight="1">
      <c r="A76" s="118" t="s">
        <v>582</v>
      </c>
      <c r="B76" s="112"/>
      <c r="C76" s="112"/>
      <c r="D76" s="112"/>
      <c r="E76" s="6"/>
      <c r="F76" s="119" t="s">
        <v>586</v>
      </c>
      <c r="G76" s="6"/>
      <c r="H76" s="6" t="s">
        <v>603</v>
      </c>
      <c r="I76" s="6"/>
      <c r="J76" s="1"/>
      <c r="K76" s="6"/>
      <c r="L76" s="6"/>
      <c r="M76" s="6"/>
      <c r="N76" s="1"/>
      <c r="O76" s="1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39" ht="12.75" customHeight="1">
      <c r="A77" s="118"/>
      <c r="B77" s="112"/>
      <c r="C77" s="112"/>
      <c r="D77" s="112"/>
      <c r="E77" s="6"/>
      <c r="F77" s="119"/>
      <c r="G77" s="6"/>
      <c r="H77" s="6"/>
      <c r="I77" s="6"/>
      <c r="J77" s="1"/>
      <c r="K77" s="6"/>
      <c r="L77" s="6"/>
      <c r="M77" s="6"/>
      <c r="N77" s="1"/>
      <c r="O77" s="1"/>
      <c r="R77" s="1"/>
      <c r="S77" s="54"/>
      <c r="T77" s="1"/>
      <c r="U77" s="1"/>
      <c r="V77" s="1"/>
      <c r="W77" s="1"/>
      <c r="X77" s="1"/>
      <c r="Y77" s="1"/>
      <c r="Z77" s="1"/>
      <c r="AA77" s="1"/>
    </row>
    <row r="78" spans="1:39" ht="12.75" customHeight="1">
      <c r="A78" s="118"/>
      <c r="B78" s="112"/>
      <c r="C78" s="112"/>
      <c r="D78" s="112"/>
      <c r="E78" s="6"/>
      <c r="F78" s="119"/>
      <c r="G78" s="54"/>
      <c r="H78" s="37"/>
      <c r="I78" s="54"/>
      <c r="J78" s="6"/>
      <c r="K78" s="132"/>
      <c r="L78" s="133"/>
      <c r="M78" s="6"/>
      <c r="N78" s="102"/>
      <c r="O78" s="134"/>
      <c r="P78" s="1"/>
      <c r="Q78" s="228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39" ht="12.75" customHeight="1">
      <c r="A79" s="118"/>
      <c r="B79" s="112"/>
      <c r="C79" s="112"/>
      <c r="D79" s="112"/>
      <c r="E79" s="6"/>
      <c r="F79" s="119"/>
      <c r="G79" s="54"/>
      <c r="H79" s="37"/>
      <c r="I79" s="54"/>
      <c r="J79" s="6"/>
      <c r="K79" s="132"/>
      <c r="L79" s="133"/>
      <c r="M79" s="6"/>
      <c r="N79" s="102"/>
      <c r="O79" s="134"/>
      <c r="P79" s="1"/>
      <c r="Q79" s="228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39" ht="12.75" customHeight="1">
      <c r="A80" s="118"/>
      <c r="B80" s="112"/>
      <c r="C80" s="112"/>
      <c r="D80" s="112"/>
      <c r="E80" s="6"/>
      <c r="F80" s="119"/>
      <c r="G80" s="54"/>
      <c r="H80" s="37"/>
      <c r="I80" s="54"/>
      <c r="J80" s="6"/>
      <c r="K80" s="132"/>
      <c r="L80" s="133"/>
      <c r="M80" s="6"/>
      <c r="N80" s="102"/>
      <c r="O80" s="134"/>
      <c r="P80" s="1"/>
      <c r="Q80" s="228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18"/>
      <c r="B81" s="112"/>
      <c r="C81" s="112"/>
      <c r="D81" s="112"/>
      <c r="E81" s="6"/>
      <c r="F81" s="119"/>
      <c r="G81" s="54"/>
      <c r="H81" s="37"/>
      <c r="I81" s="54"/>
      <c r="J81" s="6"/>
      <c r="K81" s="132"/>
      <c r="L81" s="133"/>
      <c r="M81" s="6"/>
      <c r="N81" s="102"/>
      <c r="O81" s="134"/>
      <c r="P81" s="1"/>
      <c r="Q81" s="228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18"/>
      <c r="B82" s="112"/>
      <c r="C82" s="112"/>
      <c r="D82" s="112"/>
      <c r="E82" s="6"/>
      <c r="F82" s="119"/>
      <c r="G82" s="54"/>
      <c r="H82" s="37"/>
      <c r="I82" s="54"/>
      <c r="J82" s="6"/>
      <c r="K82" s="132"/>
      <c r="L82" s="133"/>
      <c r="M82" s="6"/>
      <c r="N82" s="102"/>
      <c r="O82" s="134"/>
      <c r="P82" s="1"/>
      <c r="Q82" s="228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18"/>
      <c r="B83" s="112"/>
      <c r="C83" s="112"/>
      <c r="D83" s="112"/>
      <c r="E83" s="6"/>
      <c r="F83" s="119"/>
      <c r="G83" s="54"/>
      <c r="H83" s="37"/>
      <c r="I83" s="54"/>
      <c r="J83" s="6"/>
      <c r="K83" s="132"/>
      <c r="L83" s="133"/>
      <c r="M83" s="6"/>
      <c r="N83" s="102"/>
      <c r="O83" s="134"/>
      <c r="P83" s="1"/>
      <c r="Q83" s="228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54"/>
      <c r="B84" s="101"/>
      <c r="C84" s="101"/>
      <c r="D84" s="37"/>
      <c r="E84" s="54"/>
      <c r="F84" s="54"/>
      <c r="G84" s="54"/>
      <c r="H84" s="37"/>
      <c r="I84" s="54"/>
      <c r="J84" s="6"/>
      <c r="K84" s="132"/>
      <c r="L84" s="133"/>
      <c r="M84" s="6"/>
      <c r="N84" s="102"/>
      <c r="O84" s="134"/>
      <c r="P84" s="1"/>
      <c r="Q84" s="228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38.25" customHeight="1">
      <c r="A85" s="37"/>
      <c r="B85" s="148" t="s">
        <v>604</v>
      </c>
      <c r="C85" s="148"/>
      <c r="D85" s="148"/>
      <c r="E85" s="148"/>
      <c r="F85" s="6"/>
      <c r="G85" s="6"/>
      <c r="H85" s="128"/>
      <c r="I85" s="6"/>
      <c r="J85" s="128"/>
      <c r="K85" s="129"/>
      <c r="L85" s="6"/>
      <c r="M85" s="6"/>
      <c r="N85" s="1"/>
      <c r="O85" s="1"/>
      <c r="P85" s="1"/>
      <c r="Q85" s="228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92" t="s">
        <v>16</v>
      </c>
      <c r="B86" s="93" t="s">
        <v>553</v>
      </c>
      <c r="C86" s="93"/>
      <c r="D86" s="94" t="s">
        <v>564</v>
      </c>
      <c r="E86" s="93" t="s">
        <v>565</v>
      </c>
      <c r="F86" s="93" t="s">
        <v>566</v>
      </c>
      <c r="G86" s="93" t="s">
        <v>605</v>
      </c>
      <c r="H86" s="93" t="s">
        <v>606</v>
      </c>
      <c r="I86" s="93" t="s">
        <v>569</v>
      </c>
      <c r="J86" s="149" t="s">
        <v>570</v>
      </c>
      <c r="K86" s="93" t="s">
        <v>571</v>
      </c>
      <c r="L86" s="93" t="s">
        <v>607</v>
      </c>
      <c r="M86" s="93" t="s">
        <v>574</v>
      </c>
      <c r="N86" s="94" t="s">
        <v>575</v>
      </c>
      <c r="O86" s="1"/>
      <c r="P86" s="1"/>
      <c r="Q86" s="228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0">
        <v>1</v>
      </c>
      <c r="B87" s="151">
        <v>41579</v>
      </c>
      <c r="C87" s="151"/>
      <c r="D87" s="152" t="s">
        <v>608</v>
      </c>
      <c r="E87" s="153" t="s">
        <v>577</v>
      </c>
      <c r="F87" s="154">
        <v>82</v>
      </c>
      <c r="G87" s="153" t="s">
        <v>609</v>
      </c>
      <c r="H87" s="153">
        <v>100</v>
      </c>
      <c r="I87" s="155">
        <v>100</v>
      </c>
      <c r="J87" s="156" t="s">
        <v>610</v>
      </c>
      <c r="K87" s="157">
        <f t="shared" ref="K87:K139" si="38">H87-F87</f>
        <v>18</v>
      </c>
      <c r="L87" s="158">
        <f t="shared" ref="L87:L139" si="39">K87/F87</f>
        <v>0.21951219512195122</v>
      </c>
      <c r="M87" s="153" t="s">
        <v>580</v>
      </c>
      <c r="N87" s="159">
        <v>42657</v>
      </c>
      <c r="O87" s="1"/>
      <c r="P87" s="1"/>
      <c r="Q87" s="228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0">
        <v>2</v>
      </c>
      <c r="B88" s="151">
        <v>41794</v>
      </c>
      <c r="C88" s="151"/>
      <c r="D88" s="152" t="s">
        <v>611</v>
      </c>
      <c r="E88" s="153" t="s">
        <v>589</v>
      </c>
      <c r="F88" s="154">
        <v>257</v>
      </c>
      <c r="G88" s="153" t="s">
        <v>609</v>
      </c>
      <c r="H88" s="153">
        <v>300</v>
      </c>
      <c r="I88" s="155">
        <v>300</v>
      </c>
      <c r="J88" s="156" t="s">
        <v>610</v>
      </c>
      <c r="K88" s="157">
        <f t="shared" si="38"/>
        <v>43</v>
      </c>
      <c r="L88" s="158">
        <f t="shared" si="39"/>
        <v>0.16731517509727625</v>
      </c>
      <c r="M88" s="153" t="s">
        <v>580</v>
      </c>
      <c r="N88" s="159">
        <v>41822</v>
      </c>
      <c r="O88" s="1"/>
      <c r="P88" s="1"/>
      <c r="Q88" s="228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0">
        <v>3</v>
      </c>
      <c r="B89" s="151">
        <v>41828</v>
      </c>
      <c r="C89" s="151"/>
      <c r="D89" s="152" t="s">
        <v>612</v>
      </c>
      <c r="E89" s="153" t="s">
        <v>589</v>
      </c>
      <c r="F89" s="154">
        <v>393</v>
      </c>
      <c r="G89" s="153" t="s">
        <v>609</v>
      </c>
      <c r="H89" s="153">
        <v>468</v>
      </c>
      <c r="I89" s="155">
        <v>468</v>
      </c>
      <c r="J89" s="156" t="s">
        <v>610</v>
      </c>
      <c r="K89" s="157">
        <f t="shared" si="38"/>
        <v>75</v>
      </c>
      <c r="L89" s="158">
        <f t="shared" si="39"/>
        <v>0.19083969465648856</v>
      </c>
      <c r="M89" s="153" t="s">
        <v>580</v>
      </c>
      <c r="N89" s="159">
        <v>41863</v>
      </c>
      <c r="O89" s="1"/>
      <c r="P89" s="1"/>
      <c r="Q89" s="228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0">
        <v>4</v>
      </c>
      <c r="B90" s="151">
        <v>41857</v>
      </c>
      <c r="C90" s="151"/>
      <c r="D90" s="152" t="s">
        <v>613</v>
      </c>
      <c r="E90" s="153" t="s">
        <v>589</v>
      </c>
      <c r="F90" s="154">
        <v>205</v>
      </c>
      <c r="G90" s="153" t="s">
        <v>609</v>
      </c>
      <c r="H90" s="153">
        <v>275</v>
      </c>
      <c r="I90" s="155">
        <v>250</v>
      </c>
      <c r="J90" s="156" t="s">
        <v>610</v>
      </c>
      <c r="K90" s="157">
        <f t="shared" si="38"/>
        <v>70</v>
      </c>
      <c r="L90" s="158">
        <f t="shared" si="39"/>
        <v>0.34146341463414637</v>
      </c>
      <c r="M90" s="153" t="s">
        <v>580</v>
      </c>
      <c r="N90" s="159">
        <v>41962</v>
      </c>
      <c r="O90" s="1"/>
      <c r="P90" s="1"/>
      <c r="Q90" s="228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0">
        <v>5</v>
      </c>
      <c r="B91" s="151">
        <v>41886</v>
      </c>
      <c r="C91" s="151"/>
      <c r="D91" s="152" t="s">
        <v>614</v>
      </c>
      <c r="E91" s="153" t="s">
        <v>589</v>
      </c>
      <c r="F91" s="154">
        <v>162</v>
      </c>
      <c r="G91" s="153" t="s">
        <v>609</v>
      </c>
      <c r="H91" s="153">
        <v>190</v>
      </c>
      <c r="I91" s="155">
        <v>190</v>
      </c>
      <c r="J91" s="156" t="s">
        <v>610</v>
      </c>
      <c r="K91" s="157">
        <f t="shared" si="38"/>
        <v>28</v>
      </c>
      <c r="L91" s="158">
        <f t="shared" si="39"/>
        <v>0.1728395061728395</v>
      </c>
      <c r="M91" s="153" t="s">
        <v>580</v>
      </c>
      <c r="N91" s="159">
        <v>42006</v>
      </c>
      <c r="O91" s="1"/>
      <c r="P91" s="1"/>
      <c r="Q91" s="228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0">
        <v>6</v>
      </c>
      <c r="B92" s="151">
        <v>41886</v>
      </c>
      <c r="C92" s="151"/>
      <c r="D92" s="152" t="s">
        <v>615</v>
      </c>
      <c r="E92" s="153" t="s">
        <v>589</v>
      </c>
      <c r="F92" s="154">
        <v>75</v>
      </c>
      <c r="G92" s="153" t="s">
        <v>609</v>
      </c>
      <c r="H92" s="153">
        <v>91.5</v>
      </c>
      <c r="I92" s="155" t="s">
        <v>602</v>
      </c>
      <c r="J92" s="156" t="s">
        <v>616</v>
      </c>
      <c r="K92" s="157">
        <f t="shared" si="38"/>
        <v>16.5</v>
      </c>
      <c r="L92" s="158">
        <f t="shared" si="39"/>
        <v>0.22</v>
      </c>
      <c r="M92" s="153" t="s">
        <v>580</v>
      </c>
      <c r="N92" s="159">
        <v>41954</v>
      </c>
      <c r="O92" s="1"/>
      <c r="P92" s="1"/>
      <c r="Q92" s="228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0">
        <v>7</v>
      </c>
      <c r="B93" s="151">
        <v>41913</v>
      </c>
      <c r="C93" s="151"/>
      <c r="D93" s="152" t="s">
        <v>617</v>
      </c>
      <c r="E93" s="153" t="s">
        <v>589</v>
      </c>
      <c r="F93" s="154">
        <v>850</v>
      </c>
      <c r="G93" s="153" t="s">
        <v>609</v>
      </c>
      <c r="H93" s="153">
        <v>982.5</v>
      </c>
      <c r="I93" s="155">
        <v>1050</v>
      </c>
      <c r="J93" s="156" t="s">
        <v>618</v>
      </c>
      <c r="K93" s="157">
        <f t="shared" si="38"/>
        <v>132.5</v>
      </c>
      <c r="L93" s="158">
        <f t="shared" si="39"/>
        <v>0.15588235294117647</v>
      </c>
      <c r="M93" s="153" t="s">
        <v>580</v>
      </c>
      <c r="N93" s="159">
        <v>42039</v>
      </c>
      <c r="O93" s="1"/>
      <c r="P93" s="1"/>
      <c r="Q93" s="228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0">
        <v>8</v>
      </c>
      <c r="B94" s="151">
        <v>41913</v>
      </c>
      <c r="C94" s="151"/>
      <c r="D94" s="152" t="s">
        <v>619</v>
      </c>
      <c r="E94" s="153" t="s">
        <v>589</v>
      </c>
      <c r="F94" s="154">
        <v>475</v>
      </c>
      <c r="G94" s="153" t="s">
        <v>609</v>
      </c>
      <c r="H94" s="153">
        <v>515</v>
      </c>
      <c r="I94" s="155">
        <v>600</v>
      </c>
      <c r="J94" s="156" t="s">
        <v>620</v>
      </c>
      <c r="K94" s="157">
        <f t="shared" si="38"/>
        <v>40</v>
      </c>
      <c r="L94" s="158">
        <f t="shared" si="39"/>
        <v>8.4210526315789472E-2</v>
      </c>
      <c r="M94" s="153" t="s">
        <v>580</v>
      </c>
      <c r="N94" s="159">
        <v>41939</v>
      </c>
      <c r="O94" s="1"/>
      <c r="P94" s="1"/>
      <c r="Q94" s="228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0">
        <v>9</v>
      </c>
      <c r="B95" s="151">
        <v>41913</v>
      </c>
      <c r="C95" s="151"/>
      <c r="D95" s="152" t="s">
        <v>621</v>
      </c>
      <c r="E95" s="153" t="s">
        <v>589</v>
      </c>
      <c r="F95" s="154">
        <v>86</v>
      </c>
      <c r="G95" s="153" t="s">
        <v>609</v>
      </c>
      <c r="H95" s="153">
        <v>99</v>
      </c>
      <c r="I95" s="155">
        <v>140</v>
      </c>
      <c r="J95" s="156" t="s">
        <v>622</v>
      </c>
      <c r="K95" s="157">
        <f t="shared" si="38"/>
        <v>13</v>
      </c>
      <c r="L95" s="158">
        <f t="shared" si="39"/>
        <v>0.15116279069767441</v>
      </c>
      <c r="M95" s="153" t="s">
        <v>580</v>
      </c>
      <c r="N95" s="159">
        <v>41939</v>
      </c>
      <c r="O95" s="1"/>
      <c r="P95" s="1"/>
      <c r="Q95" s="228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0">
        <v>10</v>
      </c>
      <c r="B96" s="151">
        <v>41926</v>
      </c>
      <c r="C96" s="151"/>
      <c r="D96" s="152" t="s">
        <v>623</v>
      </c>
      <c r="E96" s="153" t="s">
        <v>589</v>
      </c>
      <c r="F96" s="154">
        <v>496.6</v>
      </c>
      <c r="G96" s="153" t="s">
        <v>609</v>
      </c>
      <c r="H96" s="153">
        <v>621</v>
      </c>
      <c r="I96" s="155">
        <v>580</v>
      </c>
      <c r="J96" s="156" t="s">
        <v>610</v>
      </c>
      <c r="K96" s="157">
        <f t="shared" si="38"/>
        <v>124.39999999999998</v>
      </c>
      <c r="L96" s="158">
        <f t="shared" si="39"/>
        <v>0.25050342327829234</v>
      </c>
      <c r="M96" s="153" t="s">
        <v>580</v>
      </c>
      <c r="N96" s="159">
        <v>42605</v>
      </c>
      <c r="O96" s="1"/>
      <c r="P96" s="1"/>
      <c r="Q96" s="228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0">
        <v>11</v>
      </c>
      <c r="B97" s="151">
        <v>41926</v>
      </c>
      <c r="C97" s="151"/>
      <c r="D97" s="152" t="s">
        <v>624</v>
      </c>
      <c r="E97" s="153" t="s">
        <v>589</v>
      </c>
      <c r="F97" s="154">
        <v>2481.9</v>
      </c>
      <c r="G97" s="153" t="s">
        <v>609</v>
      </c>
      <c r="H97" s="153">
        <v>2840</v>
      </c>
      <c r="I97" s="155">
        <v>2870</v>
      </c>
      <c r="J97" s="156" t="s">
        <v>625</v>
      </c>
      <c r="K97" s="157">
        <f t="shared" si="38"/>
        <v>358.09999999999991</v>
      </c>
      <c r="L97" s="158">
        <f t="shared" si="39"/>
        <v>0.14428462065353154</v>
      </c>
      <c r="M97" s="153" t="s">
        <v>580</v>
      </c>
      <c r="N97" s="159">
        <v>42017</v>
      </c>
      <c r="O97" s="1"/>
      <c r="P97" s="1"/>
      <c r="Q97" s="228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0">
        <v>12</v>
      </c>
      <c r="B98" s="151">
        <v>41928</v>
      </c>
      <c r="C98" s="151"/>
      <c r="D98" s="152" t="s">
        <v>626</v>
      </c>
      <c r="E98" s="153" t="s">
        <v>589</v>
      </c>
      <c r="F98" s="154">
        <v>84.5</v>
      </c>
      <c r="G98" s="153" t="s">
        <v>609</v>
      </c>
      <c r="H98" s="153">
        <v>93</v>
      </c>
      <c r="I98" s="155">
        <v>110</v>
      </c>
      <c r="J98" s="156" t="s">
        <v>627</v>
      </c>
      <c r="K98" s="157">
        <f t="shared" si="38"/>
        <v>8.5</v>
      </c>
      <c r="L98" s="158">
        <f t="shared" si="39"/>
        <v>0.10059171597633136</v>
      </c>
      <c r="M98" s="153" t="s">
        <v>580</v>
      </c>
      <c r="N98" s="159">
        <v>41939</v>
      </c>
      <c r="O98" s="1"/>
      <c r="P98" s="1"/>
      <c r="Q98" s="228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0">
        <v>13</v>
      </c>
      <c r="B99" s="151">
        <v>41928</v>
      </c>
      <c r="C99" s="151"/>
      <c r="D99" s="152" t="s">
        <v>628</v>
      </c>
      <c r="E99" s="153" t="s">
        <v>589</v>
      </c>
      <c r="F99" s="154">
        <v>401</v>
      </c>
      <c r="G99" s="153" t="s">
        <v>609</v>
      </c>
      <c r="H99" s="153">
        <v>428</v>
      </c>
      <c r="I99" s="155">
        <v>450</v>
      </c>
      <c r="J99" s="156" t="s">
        <v>629</v>
      </c>
      <c r="K99" s="157">
        <f t="shared" si="38"/>
        <v>27</v>
      </c>
      <c r="L99" s="158">
        <f t="shared" si="39"/>
        <v>6.7331670822942641E-2</v>
      </c>
      <c r="M99" s="153" t="s">
        <v>580</v>
      </c>
      <c r="N99" s="159">
        <v>42020</v>
      </c>
      <c r="O99" s="1"/>
      <c r="P99" s="1"/>
      <c r="Q99" s="228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0">
        <v>14</v>
      </c>
      <c r="B100" s="151">
        <v>41928</v>
      </c>
      <c r="C100" s="151"/>
      <c r="D100" s="152" t="s">
        <v>630</v>
      </c>
      <c r="E100" s="153" t="s">
        <v>589</v>
      </c>
      <c r="F100" s="154">
        <v>101</v>
      </c>
      <c r="G100" s="153" t="s">
        <v>609</v>
      </c>
      <c r="H100" s="153">
        <v>112</v>
      </c>
      <c r="I100" s="155">
        <v>120</v>
      </c>
      <c r="J100" s="156" t="s">
        <v>631</v>
      </c>
      <c r="K100" s="157">
        <f t="shared" si="38"/>
        <v>11</v>
      </c>
      <c r="L100" s="158">
        <f t="shared" si="39"/>
        <v>0.10891089108910891</v>
      </c>
      <c r="M100" s="153" t="s">
        <v>580</v>
      </c>
      <c r="N100" s="159">
        <v>41939</v>
      </c>
      <c r="O100" s="1"/>
      <c r="P100" s="1"/>
      <c r="Q100" s="228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0">
        <v>15</v>
      </c>
      <c r="B101" s="151">
        <v>41954</v>
      </c>
      <c r="C101" s="151"/>
      <c r="D101" s="152" t="s">
        <v>632</v>
      </c>
      <c r="E101" s="153" t="s">
        <v>589</v>
      </c>
      <c r="F101" s="154">
        <v>59</v>
      </c>
      <c r="G101" s="153" t="s">
        <v>609</v>
      </c>
      <c r="H101" s="153">
        <v>76</v>
      </c>
      <c r="I101" s="155">
        <v>76</v>
      </c>
      <c r="J101" s="156" t="s">
        <v>610</v>
      </c>
      <c r="K101" s="157">
        <f t="shared" si="38"/>
        <v>17</v>
      </c>
      <c r="L101" s="158">
        <f t="shared" si="39"/>
        <v>0.28813559322033899</v>
      </c>
      <c r="M101" s="153" t="s">
        <v>580</v>
      </c>
      <c r="N101" s="159">
        <v>43032</v>
      </c>
      <c r="O101" s="1"/>
      <c r="P101" s="1"/>
      <c r="Q101" s="228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0">
        <v>16</v>
      </c>
      <c r="B102" s="151">
        <v>41954</v>
      </c>
      <c r="C102" s="151"/>
      <c r="D102" s="152" t="s">
        <v>621</v>
      </c>
      <c r="E102" s="153" t="s">
        <v>589</v>
      </c>
      <c r="F102" s="154">
        <v>99</v>
      </c>
      <c r="G102" s="153" t="s">
        <v>609</v>
      </c>
      <c r="H102" s="153">
        <v>120</v>
      </c>
      <c r="I102" s="155">
        <v>120</v>
      </c>
      <c r="J102" s="156" t="s">
        <v>598</v>
      </c>
      <c r="K102" s="157">
        <f t="shared" si="38"/>
        <v>21</v>
      </c>
      <c r="L102" s="158">
        <f t="shared" si="39"/>
        <v>0.21212121212121213</v>
      </c>
      <c r="M102" s="153" t="s">
        <v>580</v>
      </c>
      <c r="N102" s="159">
        <v>41960</v>
      </c>
      <c r="O102" s="1"/>
      <c r="P102" s="1"/>
      <c r="Q102" s="228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0">
        <v>17</v>
      </c>
      <c r="B103" s="151">
        <v>41956</v>
      </c>
      <c r="C103" s="151"/>
      <c r="D103" s="152" t="s">
        <v>633</v>
      </c>
      <c r="E103" s="153" t="s">
        <v>589</v>
      </c>
      <c r="F103" s="154">
        <v>22</v>
      </c>
      <c r="G103" s="153" t="s">
        <v>609</v>
      </c>
      <c r="H103" s="153">
        <v>33.549999999999997</v>
      </c>
      <c r="I103" s="155">
        <v>32</v>
      </c>
      <c r="J103" s="156" t="s">
        <v>634</v>
      </c>
      <c r="K103" s="157">
        <f t="shared" si="38"/>
        <v>11.549999999999997</v>
      </c>
      <c r="L103" s="158">
        <f t="shared" si="39"/>
        <v>0.52499999999999991</v>
      </c>
      <c r="M103" s="153" t="s">
        <v>580</v>
      </c>
      <c r="N103" s="159">
        <v>42188</v>
      </c>
      <c r="O103" s="1"/>
      <c r="P103" s="1"/>
      <c r="Q103" s="228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0">
        <v>18</v>
      </c>
      <c r="B104" s="151">
        <v>41976</v>
      </c>
      <c r="C104" s="151"/>
      <c r="D104" s="152" t="s">
        <v>635</v>
      </c>
      <c r="E104" s="153" t="s">
        <v>589</v>
      </c>
      <c r="F104" s="154">
        <v>440</v>
      </c>
      <c r="G104" s="153" t="s">
        <v>609</v>
      </c>
      <c r="H104" s="153">
        <v>520</v>
      </c>
      <c r="I104" s="155">
        <v>520</v>
      </c>
      <c r="J104" s="156" t="s">
        <v>636</v>
      </c>
      <c r="K104" s="157">
        <f t="shared" si="38"/>
        <v>80</v>
      </c>
      <c r="L104" s="158">
        <f t="shared" si="39"/>
        <v>0.18181818181818182</v>
      </c>
      <c r="M104" s="153" t="s">
        <v>580</v>
      </c>
      <c r="N104" s="159">
        <v>42208</v>
      </c>
      <c r="O104" s="1"/>
      <c r="P104" s="1"/>
      <c r="Q104" s="228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0">
        <v>19</v>
      </c>
      <c r="B105" s="151">
        <v>41976</v>
      </c>
      <c r="C105" s="151"/>
      <c r="D105" s="152" t="s">
        <v>637</v>
      </c>
      <c r="E105" s="153" t="s">
        <v>589</v>
      </c>
      <c r="F105" s="154">
        <v>360</v>
      </c>
      <c r="G105" s="153" t="s">
        <v>609</v>
      </c>
      <c r="H105" s="153">
        <v>427</v>
      </c>
      <c r="I105" s="155">
        <v>425</v>
      </c>
      <c r="J105" s="156" t="s">
        <v>638</v>
      </c>
      <c r="K105" s="157">
        <f t="shared" si="38"/>
        <v>67</v>
      </c>
      <c r="L105" s="158">
        <f t="shared" si="39"/>
        <v>0.18611111111111112</v>
      </c>
      <c r="M105" s="153" t="s">
        <v>580</v>
      </c>
      <c r="N105" s="159">
        <v>42058</v>
      </c>
      <c r="O105" s="1"/>
      <c r="P105" s="1"/>
      <c r="Q105" s="228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0">
        <v>20</v>
      </c>
      <c r="B106" s="151">
        <v>42012</v>
      </c>
      <c r="C106" s="151"/>
      <c r="D106" s="152" t="s">
        <v>639</v>
      </c>
      <c r="E106" s="153" t="s">
        <v>589</v>
      </c>
      <c r="F106" s="154">
        <v>360</v>
      </c>
      <c r="G106" s="153" t="s">
        <v>609</v>
      </c>
      <c r="H106" s="153">
        <v>455</v>
      </c>
      <c r="I106" s="155">
        <v>420</v>
      </c>
      <c r="J106" s="156" t="s">
        <v>640</v>
      </c>
      <c r="K106" s="157">
        <f t="shared" si="38"/>
        <v>95</v>
      </c>
      <c r="L106" s="158">
        <f t="shared" si="39"/>
        <v>0.2638888888888889</v>
      </c>
      <c r="M106" s="153" t="s">
        <v>580</v>
      </c>
      <c r="N106" s="159">
        <v>42024</v>
      </c>
      <c r="O106" s="1"/>
      <c r="P106" s="1"/>
      <c r="Q106" s="228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0">
        <v>21</v>
      </c>
      <c r="B107" s="151">
        <v>42012</v>
      </c>
      <c r="C107" s="151"/>
      <c r="D107" s="152" t="s">
        <v>641</v>
      </c>
      <c r="E107" s="153" t="s">
        <v>589</v>
      </c>
      <c r="F107" s="154">
        <v>130</v>
      </c>
      <c r="G107" s="153"/>
      <c r="H107" s="153">
        <v>175.5</v>
      </c>
      <c r="I107" s="155">
        <v>165</v>
      </c>
      <c r="J107" s="156" t="s">
        <v>642</v>
      </c>
      <c r="K107" s="157">
        <f t="shared" si="38"/>
        <v>45.5</v>
      </c>
      <c r="L107" s="158">
        <f t="shared" si="39"/>
        <v>0.35</v>
      </c>
      <c r="M107" s="153" t="s">
        <v>580</v>
      </c>
      <c r="N107" s="159">
        <v>43088</v>
      </c>
      <c r="O107" s="1"/>
      <c r="P107" s="1"/>
      <c r="Q107" s="228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0">
        <v>22</v>
      </c>
      <c r="B108" s="151">
        <v>42040</v>
      </c>
      <c r="C108" s="151"/>
      <c r="D108" s="152" t="s">
        <v>399</v>
      </c>
      <c r="E108" s="153" t="s">
        <v>577</v>
      </c>
      <c r="F108" s="154">
        <v>98</v>
      </c>
      <c r="G108" s="153"/>
      <c r="H108" s="153">
        <v>120</v>
      </c>
      <c r="I108" s="155">
        <v>120</v>
      </c>
      <c r="J108" s="156" t="s">
        <v>610</v>
      </c>
      <c r="K108" s="157">
        <f t="shared" si="38"/>
        <v>22</v>
      </c>
      <c r="L108" s="158">
        <f t="shared" si="39"/>
        <v>0.22448979591836735</v>
      </c>
      <c r="M108" s="153" t="s">
        <v>580</v>
      </c>
      <c r="N108" s="159">
        <v>42753</v>
      </c>
      <c r="O108" s="1"/>
      <c r="P108" s="1"/>
      <c r="Q108" s="228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0">
        <v>23</v>
      </c>
      <c r="B109" s="151">
        <v>42040</v>
      </c>
      <c r="C109" s="151"/>
      <c r="D109" s="152" t="s">
        <v>643</v>
      </c>
      <c r="E109" s="153" t="s">
        <v>577</v>
      </c>
      <c r="F109" s="154">
        <v>196</v>
      </c>
      <c r="G109" s="153"/>
      <c r="H109" s="153">
        <v>262</v>
      </c>
      <c r="I109" s="155">
        <v>255</v>
      </c>
      <c r="J109" s="156" t="s">
        <v>610</v>
      </c>
      <c r="K109" s="157">
        <f t="shared" si="38"/>
        <v>66</v>
      </c>
      <c r="L109" s="158">
        <f t="shared" si="39"/>
        <v>0.33673469387755101</v>
      </c>
      <c r="M109" s="153" t="s">
        <v>580</v>
      </c>
      <c r="N109" s="159">
        <v>42599</v>
      </c>
      <c r="O109" s="1"/>
      <c r="P109" s="1"/>
      <c r="Q109" s="228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60">
        <v>24</v>
      </c>
      <c r="B110" s="161">
        <v>42067</v>
      </c>
      <c r="C110" s="161"/>
      <c r="D110" s="162" t="s">
        <v>398</v>
      </c>
      <c r="E110" s="163" t="s">
        <v>577</v>
      </c>
      <c r="F110" s="164">
        <v>235</v>
      </c>
      <c r="G110" s="164"/>
      <c r="H110" s="165">
        <v>77</v>
      </c>
      <c r="I110" s="165" t="s">
        <v>644</v>
      </c>
      <c r="J110" s="166" t="s">
        <v>645</v>
      </c>
      <c r="K110" s="167">
        <f t="shared" si="38"/>
        <v>-158</v>
      </c>
      <c r="L110" s="168">
        <f t="shared" si="39"/>
        <v>-0.67234042553191486</v>
      </c>
      <c r="M110" s="164" t="s">
        <v>590</v>
      </c>
      <c r="N110" s="161">
        <v>43522</v>
      </c>
      <c r="O110" s="1"/>
      <c r="P110" s="1"/>
      <c r="Q110" s="228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0">
        <v>25</v>
      </c>
      <c r="B111" s="151">
        <v>42067</v>
      </c>
      <c r="C111" s="151"/>
      <c r="D111" s="152" t="s">
        <v>646</v>
      </c>
      <c r="E111" s="153" t="s">
        <v>577</v>
      </c>
      <c r="F111" s="154">
        <v>185</v>
      </c>
      <c r="G111" s="153"/>
      <c r="H111" s="153">
        <v>224</v>
      </c>
      <c r="I111" s="155" t="s">
        <v>647</v>
      </c>
      <c r="J111" s="156" t="s">
        <v>610</v>
      </c>
      <c r="K111" s="157">
        <f t="shared" si="38"/>
        <v>39</v>
      </c>
      <c r="L111" s="158">
        <f t="shared" si="39"/>
        <v>0.21081081081081082</v>
      </c>
      <c r="M111" s="153" t="s">
        <v>580</v>
      </c>
      <c r="N111" s="159">
        <v>42647</v>
      </c>
      <c r="O111" s="1"/>
      <c r="P111" s="1"/>
      <c r="Q111" s="228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60">
        <v>26</v>
      </c>
      <c r="B112" s="161">
        <v>42090</v>
      </c>
      <c r="C112" s="161"/>
      <c r="D112" s="169" t="s">
        <v>648</v>
      </c>
      <c r="E112" s="164" t="s">
        <v>577</v>
      </c>
      <c r="F112" s="164">
        <v>49.5</v>
      </c>
      <c r="G112" s="165"/>
      <c r="H112" s="165">
        <v>15.85</v>
      </c>
      <c r="I112" s="165">
        <v>67</v>
      </c>
      <c r="J112" s="166" t="s">
        <v>649</v>
      </c>
      <c r="K112" s="165">
        <f t="shared" si="38"/>
        <v>-33.65</v>
      </c>
      <c r="L112" s="170">
        <f t="shared" si="39"/>
        <v>-0.67979797979797973</v>
      </c>
      <c r="M112" s="164" t="s">
        <v>590</v>
      </c>
      <c r="N112" s="171">
        <v>43627</v>
      </c>
      <c r="O112" s="1"/>
      <c r="P112" s="1"/>
      <c r="Q112" s="228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0">
        <v>27</v>
      </c>
      <c r="B113" s="151">
        <v>42093</v>
      </c>
      <c r="C113" s="151"/>
      <c r="D113" s="152" t="s">
        <v>650</v>
      </c>
      <c r="E113" s="153" t="s">
        <v>577</v>
      </c>
      <c r="F113" s="154">
        <v>183.5</v>
      </c>
      <c r="G113" s="153"/>
      <c r="H113" s="153">
        <v>219</v>
      </c>
      <c r="I113" s="155">
        <v>218</v>
      </c>
      <c r="J113" s="156" t="s">
        <v>651</v>
      </c>
      <c r="K113" s="157">
        <f t="shared" si="38"/>
        <v>35.5</v>
      </c>
      <c r="L113" s="158">
        <f t="shared" si="39"/>
        <v>0.19346049046321526</v>
      </c>
      <c r="M113" s="153" t="s">
        <v>580</v>
      </c>
      <c r="N113" s="159">
        <v>42103</v>
      </c>
      <c r="O113" s="1"/>
      <c r="P113" s="1"/>
      <c r="Q113" s="228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0">
        <v>28</v>
      </c>
      <c r="B114" s="151">
        <v>42114</v>
      </c>
      <c r="C114" s="151"/>
      <c r="D114" s="152" t="s">
        <v>652</v>
      </c>
      <c r="E114" s="153" t="s">
        <v>577</v>
      </c>
      <c r="F114" s="154">
        <f>(227+237)/2</f>
        <v>232</v>
      </c>
      <c r="G114" s="153"/>
      <c r="H114" s="153">
        <v>298</v>
      </c>
      <c r="I114" s="155">
        <v>298</v>
      </c>
      <c r="J114" s="156" t="s">
        <v>610</v>
      </c>
      <c r="K114" s="157">
        <f t="shared" si="38"/>
        <v>66</v>
      </c>
      <c r="L114" s="158">
        <f t="shared" si="39"/>
        <v>0.28448275862068967</v>
      </c>
      <c r="M114" s="153" t="s">
        <v>580</v>
      </c>
      <c r="N114" s="159">
        <v>42823</v>
      </c>
      <c r="O114" s="1"/>
      <c r="P114" s="1"/>
      <c r="Q114" s="228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0">
        <v>29</v>
      </c>
      <c r="B115" s="151">
        <v>42128</v>
      </c>
      <c r="C115" s="151"/>
      <c r="D115" s="152" t="s">
        <v>653</v>
      </c>
      <c r="E115" s="153" t="s">
        <v>589</v>
      </c>
      <c r="F115" s="154">
        <v>385</v>
      </c>
      <c r="G115" s="153"/>
      <c r="H115" s="153">
        <f>212.5+331</f>
        <v>543.5</v>
      </c>
      <c r="I115" s="155">
        <v>510</v>
      </c>
      <c r="J115" s="156" t="s">
        <v>654</v>
      </c>
      <c r="K115" s="157">
        <f t="shared" si="38"/>
        <v>158.5</v>
      </c>
      <c r="L115" s="158">
        <f t="shared" si="39"/>
        <v>0.41168831168831171</v>
      </c>
      <c r="M115" s="153" t="s">
        <v>580</v>
      </c>
      <c r="N115" s="159">
        <v>42235</v>
      </c>
      <c r="O115" s="1"/>
      <c r="P115" s="1"/>
      <c r="Q115" s="228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0">
        <v>30</v>
      </c>
      <c r="B116" s="151">
        <v>42128</v>
      </c>
      <c r="C116" s="151"/>
      <c r="D116" s="152" t="s">
        <v>655</v>
      </c>
      <c r="E116" s="153" t="s">
        <v>589</v>
      </c>
      <c r="F116" s="154">
        <v>115.5</v>
      </c>
      <c r="G116" s="153"/>
      <c r="H116" s="153">
        <v>146</v>
      </c>
      <c r="I116" s="155">
        <v>142</v>
      </c>
      <c r="J116" s="156" t="s">
        <v>656</v>
      </c>
      <c r="K116" s="157">
        <f t="shared" si="38"/>
        <v>30.5</v>
      </c>
      <c r="L116" s="158">
        <f t="shared" si="39"/>
        <v>0.26406926406926406</v>
      </c>
      <c r="M116" s="153" t="s">
        <v>580</v>
      </c>
      <c r="N116" s="159">
        <v>42202</v>
      </c>
      <c r="O116" s="1"/>
      <c r="P116" s="1"/>
      <c r="Q116" s="228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0">
        <v>31</v>
      </c>
      <c r="B117" s="151">
        <v>42151</v>
      </c>
      <c r="C117" s="151"/>
      <c r="D117" s="152" t="s">
        <v>530</v>
      </c>
      <c r="E117" s="153" t="s">
        <v>589</v>
      </c>
      <c r="F117" s="154">
        <v>237.5</v>
      </c>
      <c r="G117" s="153"/>
      <c r="H117" s="153">
        <v>279.5</v>
      </c>
      <c r="I117" s="155">
        <v>278</v>
      </c>
      <c r="J117" s="156" t="s">
        <v>610</v>
      </c>
      <c r="K117" s="157">
        <f t="shared" si="38"/>
        <v>42</v>
      </c>
      <c r="L117" s="158">
        <f t="shared" si="39"/>
        <v>0.17684210526315788</v>
      </c>
      <c r="M117" s="153" t="s">
        <v>580</v>
      </c>
      <c r="N117" s="159">
        <v>42222</v>
      </c>
      <c r="O117" s="1"/>
      <c r="P117" s="1"/>
      <c r="Q117" s="228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0">
        <v>32</v>
      </c>
      <c r="B118" s="151">
        <v>42174</v>
      </c>
      <c r="C118" s="151"/>
      <c r="D118" s="152" t="s">
        <v>628</v>
      </c>
      <c r="E118" s="153" t="s">
        <v>577</v>
      </c>
      <c r="F118" s="154">
        <v>340</v>
      </c>
      <c r="G118" s="153"/>
      <c r="H118" s="153">
        <v>448</v>
      </c>
      <c r="I118" s="155">
        <v>448</v>
      </c>
      <c r="J118" s="156" t="s">
        <v>610</v>
      </c>
      <c r="K118" s="157">
        <f t="shared" si="38"/>
        <v>108</v>
      </c>
      <c r="L118" s="158">
        <f t="shared" si="39"/>
        <v>0.31764705882352939</v>
      </c>
      <c r="M118" s="153" t="s">
        <v>580</v>
      </c>
      <c r="N118" s="159">
        <v>43018</v>
      </c>
      <c r="O118" s="1"/>
      <c r="P118" s="1"/>
      <c r="Q118" s="228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0">
        <v>33</v>
      </c>
      <c r="B119" s="151">
        <v>42191</v>
      </c>
      <c r="C119" s="151"/>
      <c r="D119" s="152" t="s">
        <v>657</v>
      </c>
      <c r="E119" s="153" t="s">
        <v>577</v>
      </c>
      <c r="F119" s="154">
        <v>390</v>
      </c>
      <c r="G119" s="153"/>
      <c r="H119" s="153">
        <v>460</v>
      </c>
      <c r="I119" s="155">
        <v>460</v>
      </c>
      <c r="J119" s="156" t="s">
        <v>610</v>
      </c>
      <c r="K119" s="157">
        <f t="shared" si="38"/>
        <v>70</v>
      </c>
      <c r="L119" s="158">
        <f t="shared" si="39"/>
        <v>0.17948717948717949</v>
      </c>
      <c r="M119" s="153" t="s">
        <v>580</v>
      </c>
      <c r="N119" s="159">
        <v>42478</v>
      </c>
      <c r="O119" s="1"/>
      <c r="P119" s="1"/>
      <c r="Q119" s="228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60">
        <v>34</v>
      </c>
      <c r="B120" s="161">
        <v>42195</v>
      </c>
      <c r="C120" s="161"/>
      <c r="D120" s="162" t="s">
        <v>658</v>
      </c>
      <c r="E120" s="163" t="s">
        <v>577</v>
      </c>
      <c r="F120" s="164">
        <v>122.5</v>
      </c>
      <c r="G120" s="164"/>
      <c r="H120" s="165">
        <v>61</v>
      </c>
      <c r="I120" s="165">
        <v>172</v>
      </c>
      <c r="J120" s="166" t="s">
        <v>659</v>
      </c>
      <c r="K120" s="167">
        <f t="shared" si="38"/>
        <v>-61.5</v>
      </c>
      <c r="L120" s="168">
        <f t="shared" si="39"/>
        <v>-0.50204081632653064</v>
      </c>
      <c r="M120" s="164" t="s">
        <v>590</v>
      </c>
      <c r="N120" s="161">
        <v>43333</v>
      </c>
      <c r="O120" s="1"/>
      <c r="P120" s="1"/>
      <c r="Q120" s="228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0">
        <v>35</v>
      </c>
      <c r="B121" s="151">
        <v>42219</v>
      </c>
      <c r="C121" s="151"/>
      <c r="D121" s="152" t="s">
        <v>660</v>
      </c>
      <c r="E121" s="153" t="s">
        <v>577</v>
      </c>
      <c r="F121" s="154">
        <v>297.5</v>
      </c>
      <c r="G121" s="153"/>
      <c r="H121" s="153">
        <v>350</v>
      </c>
      <c r="I121" s="155">
        <v>360</v>
      </c>
      <c r="J121" s="156" t="s">
        <v>661</v>
      </c>
      <c r="K121" s="157">
        <f t="shared" si="38"/>
        <v>52.5</v>
      </c>
      <c r="L121" s="158">
        <f t="shared" si="39"/>
        <v>0.17647058823529413</v>
      </c>
      <c r="M121" s="153" t="s">
        <v>580</v>
      </c>
      <c r="N121" s="159">
        <v>42232</v>
      </c>
      <c r="O121" s="1"/>
      <c r="P121" s="1"/>
      <c r="Q121" s="228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0">
        <v>36</v>
      </c>
      <c r="B122" s="151">
        <v>42219</v>
      </c>
      <c r="C122" s="151"/>
      <c r="D122" s="152" t="s">
        <v>662</v>
      </c>
      <c r="E122" s="153" t="s">
        <v>577</v>
      </c>
      <c r="F122" s="154">
        <v>115.5</v>
      </c>
      <c r="G122" s="153"/>
      <c r="H122" s="153">
        <v>149</v>
      </c>
      <c r="I122" s="155">
        <v>140</v>
      </c>
      <c r="J122" s="156" t="s">
        <v>663</v>
      </c>
      <c r="K122" s="157">
        <f t="shared" si="38"/>
        <v>33.5</v>
      </c>
      <c r="L122" s="158">
        <f t="shared" si="39"/>
        <v>0.29004329004329005</v>
      </c>
      <c r="M122" s="153" t="s">
        <v>580</v>
      </c>
      <c r="N122" s="159">
        <v>42740</v>
      </c>
      <c r="O122" s="1"/>
      <c r="P122" s="1"/>
      <c r="Q122" s="228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0">
        <v>37</v>
      </c>
      <c r="B123" s="151">
        <v>42251</v>
      </c>
      <c r="C123" s="151"/>
      <c r="D123" s="152" t="s">
        <v>530</v>
      </c>
      <c r="E123" s="153" t="s">
        <v>577</v>
      </c>
      <c r="F123" s="154">
        <v>226</v>
      </c>
      <c r="G123" s="153"/>
      <c r="H123" s="153">
        <v>292</v>
      </c>
      <c r="I123" s="155">
        <v>292</v>
      </c>
      <c r="J123" s="156" t="s">
        <v>664</v>
      </c>
      <c r="K123" s="157">
        <f t="shared" si="38"/>
        <v>66</v>
      </c>
      <c r="L123" s="158">
        <f t="shared" si="39"/>
        <v>0.29203539823008851</v>
      </c>
      <c r="M123" s="153" t="s">
        <v>580</v>
      </c>
      <c r="N123" s="159">
        <v>42286</v>
      </c>
      <c r="O123" s="1"/>
      <c r="P123" s="1"/>
      <c r="Q123" s="228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0">
        <v>38</v>
      </c>
      <c r="B124" s="151">
        <v>42254</v>
      </c>
      <c r="C124" s="151"/>
      <c r="D124" s="152" t="s">
        <v>652</v>
      </c>
      <c r="E124" s="153" t="s">
        <v>577</v>
      </c>
      <c r="F124" s="154">
        <v>232.5</v>
      </c>
      <c r="G124" s="153"/>
      <c r="H124" s="153">
        <v>312.5</v>
      </c>
      <c r="I124" s="155">
        <v>310</v>
      </c>
      <c r="J124" s="156" t="s">
        <v>610</v>
      </c>
      <c r="K124" s="157">
        <f t="shared" si="38"/>
        <v>80</v>
      </c>
      <c r="L124" s="158">
        <f t="shared" si="39"/>
        <v>0.34408602150537637</v>
      </c>
      <c r="M124" s="153" t="s">
        <v>580</v>
      </c>
      <c r="N124" s="159">
        <v>42823</v>
      </c>
      <c r="O124" s="1"/>
      <c r="P124" s="1"/>
      <c r="Q124" s="228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0">
        <v>39</v>
      </c>
      <c r="B125" s="151">
        <v>42268</v>
      </c>
      <c r="C125" s="151"/>
      <c r="D125" s="152" t="s">
        <v>665</v>
      </c>
      <c r="E125" s="153" t="s">
        <v>577</v>
      </c>
      <c r="F125" s="154">
        <v>196.5</v>
      </c>
      <c r="G125" s="153"/>
      <c r="H125" s="153">
        <v>238</v>
      </c>
      <c r="I125" s="155">
        <v>238</v>
      </c>
      <c r="J125" s="156" t="s">
        <v>664</v>
      </c>
      <c r="K125" s="157">
        <f t="shared" si="38"/>
        <v>41.5</v>
      </c>
      <c r="L125" s="158">
        <f t="shared" si="39"/>
        <v>0.21119592875318066</v>
      </c>
      <c r="M125" s="153" t="s">
        <v>580</v>
      </c>
      <c r="N125" s="159">
        <v>42291</v>
      </c>
      <c r="O125" s="1"/>
      <c r="P125" s="1"/>
      <c r="Q125" s="228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0">
        <v>40</v>
      </c>
      <c r="B126" s="151">
        <v>42271</v>
      </c>
      <c r="C126" s="151"/>
      <c r="D126" s="152" t="s">
        <v>608</v>
      </c>
      <c r="E126" s="153" t="s">
        <v>577</v>
      </c>
      <c r="F126" s="154">
        <v>65</v>
      </c>
      <c r="G126" s="153"/>
      <c r="H126" s="153">
        <v>82</v>
      </c>
      <c r="I126" s="155">
        <v>82</v>
      </c>
      <c r="J126" s="156" t="s">
        <v>664</v>
      </c>
      <c r="K126" s="157">
        <f t="shared" si="38"/>
        <v>17</v>
      </c>
      <c r="L126" s="158">
        <f t="shared" si="39"/>
        <v>0.26153846153846155</v>
      </c>
      <c r="M126" s="153" t="s">
        <v>580</v>
      </c>
      <c r="N126" s="159">
        <v>42578</v>
      </c>
      <c r="O126" s="1"/>
      <c r="P126" s="1"/>
      <c r="Q126" s="228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0">
        <v>41</v>
      </c>
      <c r="B127" s="151">
        <v>42291</v>
      </c>
      <c r="C127" s="151"/>
      <c r="D127" s="152" t="s">
        <v>666</v>
      </c>
      <c r="E127" s="153" t="s">
        <v>577</v>
      </c>
      <c r="F127" s="154">
        <v>144</v>
      </c>
      <c r="G127" s="153"/>
      <c r="H127" s="153">
        <v>182.5</v>
      </c>
      <c r="I127" s="155">
        <v>181</v>
      </c>
      <c r="J127" s="156" t="s">
        <v>664</v>
      </c>
      <c r="K127" s="157">
        <f t="shared" si="38"/>
        <v>38.5</v>
      </c>
      <c r="L127" s="158">
        <f t="shared" si="39"/>
        <v>0.2673611111111111</v>
      </c>
      <c r="M127" s="153" t="s">
        <v>580</v>
      </c>
      <c r="N127" s="159">
        <v>42817</v>
      </c>
      <c r="O127" s="1"/>
      <c r="P127" s="1"/>
      <c r="Q127" s="228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0">
        <v>42</v>
      </c>
      <c r="B128" s="151">
        <v>42291</v>
      </c>
      <c r="C128" s="151"/>
      <c r="D128" s="152" t="s">
        <v>667</v>
      </c>
      <c r="E128" s="153" t="s">
        <v>577</v>
      </c>
      <c r="F128" s="154">
        <v>264</v>
      </c>
      <c r="G128" s="153"/>
      <c r="H128" s="153">
        <v>311</v>
      </c>
      <c r="I128" s="155">
        <v>311</v>
      </c>
      <c r="J128" s="156" t="s">
        <v>664</v>
      </c>
      <c r="K128" s="157">
        <f t="shared" si="38"/>
        <v>47</v>
      </c>
      <c r="L128" s="158">
        <f t="shared" si="39"/>
        <v>0.17803030303030304</v>
      </c>
      <c r="M128" s="153" t="s">
        <v>580</v>
      </c>
      <c r="N128" s="159">
        <v>42604</v>
      </c>
      <c r="O128" s="1"/>
      <c r="P128" s="1"/>
      <c r="Q128" s="228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0">
        <v>43</v>
      </c>
      <c r="B129" s="151">
        <v>42318</v>
      </c>
      <c r="C129" s="151"/>
      <c r="D129" s="152" t="s">
        <v>668</v>
      </c>
      <c r="E129" s="153" t="s">
        <v>589</v>
      </c>
      <c r="F129" s="154">
        <v>549.5</v>
      </c>
      <c r="G129" s="153"/>
      <c r="H129" s="153">
        <v>630</v>
      </c>
      <c r="I129" s="155">
        <v>630</v>
      </c>
      <c r="J129" s="156" t="s">
        <v>664</v>
      </c>
      <c r="K129" s="157">
        <f t="shared" si="38"/>
        <v>80.5</v>
      </c>
      <c r="L129" s="158">
        <f t="shared" si="39"/>
        <v>0.1464968152866242</v>
      </c>
      <c r="M129" s="153" t="s">
        <v>580</v>
      </c>
      <c r="N129" s="159">
        <v>42419</v>
      </c>
      <c r="O129" s="1"/>
      <c r="P129" s="1"/>
      <c r="Q129" s="228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0">
        <v>44</v>
      </c>
      <c r="B130" s="151">
        <v>42342</v>
      </c>
      <c r="C130" s="151"/>
      <c r="D130" s="152" t="s">
        <v>669</v>
      </c>
      <c r="E130" s="153" t="s">
        <v>577</v>
      </c>
      <c r="F130" s="154">
        <v>1027.5</v>
      </c>
      <c r="G130" s="153"/>
      <c r="H130" s="153">
        <v>1315</v>
      </c>
      <c r="I130" s="155">
        <v>1250</v>
      </c>
      <c r="J130" s="156" t="s">
        <v>664</v>
      </c>
      <c r="K130" s="157">
        <f t="shared" si="38"/>
        <v>287.5</v>
      </c>
      <c r="L130" s="158">
        <f t="shared" si="39"/>
        <v>0.27980535279805352</v>
      </c>
      <c r="M130" s="153" t="s">
        <v>580</v>
      </c>
      <c r="N130" s="159">
        <v>43244</v>
      </c>
      <c r="O130" s="1"/>
      <c r="P130" s="1"/>
      <c r="Q130" s="228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0">
        <v>45</v>
      </c>
      <c r="B131" s="151">
        <v>42367</v>
      </c>
      <c r="C131" s="151"/>
      <c r="D131" s="152" t="s">
        <v>670</v>
      </c>
      <c r="E131" s="153" t="s">
        <v>577</v>
      </c>
      <c r="F131" s="154">
        <v>465</v>
      </c>
      <c r="G131" s="153"/>
      <c r="H131" s="153">
        <v>540</v>
      </c>
      <c r="I131" s="155">
        <v>540</v>
      </c>
      <c r="J131" s="156" t="s">
        <v>664</v>
      </c>
      <c r="K131" s="157">
        <f t="shared" si="38"/>
        <v>75</v>
      </c>
      <c r="L131" s="158">
        <f t="shared" si="39"/>
        <v>0.16129032258064516</v>
      </c>
      <c r="M131" s="153" t="s">
        <v>580</v>
      </c>
      <c r="N131" s="159">
        <v>42530</v>
      </c>
      <c r="O131" s="1"/>
      <c r="P131" s="1"/>
      <c r="Q131" s="228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0">
        <v>46</v>
      </c>
      <c r="B132" s="151">
        <v>42380</v>
      </c>
      <c r="C132" s="151"/>
      <c r="D132" s="152" t="s">
        <v>399</v>
      </c>
      <c r="E132" s="153" t="s">
        <v>589</v>
      </c>
      <c r="F132" s="154">
        <v>81</v>
      </c>
      <c r="G132" s="153"/>
      <c r="H132" s="153">
        <v>110</v>
      </c>
      <c r="I132" s="155">
        <v>110</v>
      </c>
      <c r="J132" s="156" t="s">
        <v>664</v>
      </c>
      <c r="K132" s="157">
        <f t="shared" si="38"/>
        <v>29</v>
      </c>
      <c r="L132" s="158">
        <f t="shared" si="39"/>
        <v>0.35802469135802467</v>
      </c>
      <c r="M132" s="153" t="s">
        <v>580</v>
      </c>
      <c r="N132" s="159">
        <v>42745</v>
      </c>
      <c r="O132" s="1"/>
      <c r="P132" s="1"/>
      <c r="Q132" s="228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0">
        <v>47</v>
      </c>
      <c r="B133" s="151">
        <v>42382</v>
      </c>
      <c r="C133" s="151"/>
      <c r="D133" s="152" t="s">
        <v>671</v>
      </c>
      <c r="E133" s="153" t="s">
        <v>589</v>
      </c>
      <c r="F133" s="154">
        <v>417.5</v>
      </c>
      <c r="G133" s="153"/>
      <c r="H133" s="153">
        <v>547</v>
      </c>
      <c r="I133" s="155">
        <v>535</v>
      </c>
      <c r="J133" s="156" t="s">
        <v>664</v>
      </c>
      <c r="K133" s="157">
        <f t="shared" si="38"/>
        <v>129.5</v>
      </c>
      <c r="L133" s="158">
        <f t="shared" si="39"/>
        <v>0.31017964071856285</v>
      </c>
      <c r="M133" s="153" t="s">
        <v>580</v>
      </c>
      <c r="N133" s="159">
        <v>42578</v>
      </c>
      <c r="O133" s="1"/>
      <c r="P133" s="1"/>
      <c r="Q133" s="228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0">
        <v>48</v>
      </c>
      <c r="B134" s="151">
        <v>42408</v>
      </c>
      <c r="C134" s="151"/>
      <c r="D134" s="152" t="s">
        <v>672</v>
      </c>
      <c r="E134" s="153" t="s">
        <v>577</v>
      </c>
      <c r="F134" s="154">
        <v>650</v>
      </c>
      <c r="G134" s="153"/>
      <c r="H134" s="153">
        <v>800</v>
      </c>
      <c r="I134" s="155">
        <v>800</v>
      </c>
      <c r="J134" s="156" t="s">
        <v>664</v>
      </c>
      <c r="K134" s="157">
        <f t="shared" si="38"/>
        <v>150</v>
      </c>
      <c r="L134" s="158">
        <f t="shared" si="39"/>
        <v>0.23076923076923078</v>
      </c>
      <c r="M134" s="153" t="s">
        <v>580</v>
      </c>
      <c r="N134" s="159">
        <v>43154</v>
      </c>
      <c r="O134" s="1"/>
      <c r="P134" s="1"/>
      <c r="Q134" s="228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0">
        <v>49</v>
      </c>
      <c r="B135" s="151">
        <v>42433</v>
      </c>
      <c r="C135" s="151"/>
      <c r="D135" s="152" t="s">
        <v>237</v>
      </c>
      <c r="E135" s="153" t="s">
        <v>577</v>
      </c>
      <c r="F135" s="154">
        <v>437.5</v>
      </c>
      <c r="G135" s="153"/>
      <c r="H135" s="153">
        <v>504.5</v>
      </c>
      <c r="I135" s="155">
        <v>522</v>
      </c>
      <c r="J135" s="156" t="s">
        <v>673</v>
      </c>
      <c r="K135" s="157">
        <f t="shared" si="38"/>
        <v>67</v>
      </c>
      <c r="L135" s="158">
        <f t="shared" si="39"/>
        <v>0.15314285714285714</v>
      </c>
      <c r="M135" s="153" t="s">
        <v>580</v>
      </c>
      <c r="N135" s="159">
        <v>42480</v>
      </c>
      <c r="O135" s="1"/>
      <c r="P135" s="1"/>
      <c r="Q135" s="228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0">
        <v>50</v>
      </c>
      <c r="B136" s="151">
        <v>42438</v>
      </c>
      <c r="C136" s="151"/>
      <c r="D136" s="152" t="s">
        <v>674</v>
      </c>
      <c r="E136" s="153" t="s">
        <v>577</v>
      </c>
      <c r="F136" s="154">
        <v>189.5</v>
      </c>
      <c r="G136" s="153"/>
      <c r="H136" s="153">
        <v>218</v>
      </c>
      <c r="I136" s="155">
        <v>218</v>
      </c>
      <c r="J136" s="156" t="s">
        <v>664</v>
      </c>
      <c r="K136" s="157">
        <f t="shared" si="38"/>
        <v>28.5</v>
      </c>
      <c r="L136" s="158">
        <f t="shared" si="39"/>
        <v>0.15039577836411611</v>
      </c>
      <c r="M136" s="153" t="s">
        <v>580</v>
      </c>
      <c r="N136" s="159">
        <v>43034</v>
      </c>
      <c r="O136" s="1"/>
      <c r="P136" s="1"/>
      <c r="Q136" s="228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60">
        <v>51</v>
      </c>
      <c r="B137" s="161">
        <v>42471</v>
      </c>
      <c r="C137" s="161"/>
      <c r="D137" s="169" t="s">
        <v>675</v>
      </c>
      <c r="E137" s="164" t="s">
        <v>577</v>
      </c>
      <c r="F137" s="164">
        <v>36.5</v>
      </c>
      <c r="G137" s="165"/>
      <c r="H137" s="165">
        <v>15.85</v>
      </c>
      <c r="I137" s="165">
        <v>60</v>
      </c>
      <c r="J137" s="166" t="s">
        <v>676</v>
      </c>
      <c r="K137" s="167">
        <f t="shared" si="38"/>
        <v>-20.65</v>
      </c>
      <c r="L137" s="168">
        <f t="shared" si="39"/>
        <v>-0.5657534246575342</v>
      </c>
      <c r="M137" s="164" t="s">
        <v>590</v>
      </c>
      <c r="N137" s="172">
        <v>43627</v>
      </c>
      <c r="O137" s="1"/>
      <c r="P137" s="1"/>
      <c r="Q137" s="228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0">
        <v>52</v>
      </c>
      <c r="B138" s="151">
        <v>42472</v>
      </c>
      <c r="C138" s="151"/>
      <c r="D138" s="152" t="s">
        <v>677</v>
      </c>
      <c r="E138" s="153" t="s">
        <v>577</v>
      </c>
      <c r="F138" s="154">
        <v>93</v>
      </c>
      <c r="G138" s="153"/>
      <c r="H138" s="153">
        <v>149</v>
      </c>
      <c r="I138" s="155">
        <v>140</v>
      </c>
      <c r="J138" s="156" t="s">
        <v>678</v>
      </c>
      <c r="K138" s="157">
        <f t="shared" si="38"/>
        <v>56</v>
      </c>
      <c r="L138" s="158">
        <f t="shared" si="39"/>
        <v>0.60215053763440862</v>
      </c>
      <c r="M138" s="153" t="s">
        <v>580</v>
      </c>
      <c r="N138" s="159">
        <v>42740</v>
      </c>
      <c r="O138" s="1"/>
      <c r="P138" s="1"/>
      <c r="Q138" s="228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0">
        <v>53</v>
      </c>
      <c r="B139" s="151">
        <v>42472</v>
      </c>
      <c r="C139" s="151"/>
      <c r="D139" s="152" t="s">
        <v>679</v>
      </c>
      <c r="E139" s="153" t="s">
        <v>577</v>
      </c>
      <c r="F139" s="154">
        <v>130</v>
      </c>
      <c r="G139" s="153"/>
      <c r="H139" s="153">
        <v>150</v>
      </c>
      <c r="I139" s="155" t="s">
        <v>680</v>
      </c>
      <c r="J139" s="156" t="s">
        <v>664</v>
      </c>
      <c r="K139" s="157">
        <f t="shared" si="38"/>
        <v>20</v>
      </c>
      <c r="L139" s="158">
        <f t="shared" si="39"/>
        <v>0.15384615384615385</v>
      </c>
      <c r="M139" s="153" t="s">
        <v>580</v>
      </c>
      <c r="N139" s="159">
        <v>42564</v>
      </c>
      <c r="O139" s="1"/>
      <c r="P139" s="1"/>
      <c r="Q139" s="228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0">
        <v>54</v>
      </c>
      <c r="B140" s="151">
        <v>42473</v>
      </c>
      <c r="C140" s="151"/>
      <c r="D140" s="152" t="s">
        <v>681</v>
      </c>
      <c r="E140" s="153" t="s">
        <v>577</v>
      </c>
      <c r="F140" s="154">
        <v>196</v>
      </c>
      <c r="G140" s="153"/>
      <c r="H140" s="153">
        <v>299</v>
      </c>
      <c r="I140" s="155">
        <v>299</v>
      </c>
      <c r="J140" s="156" t="s">
        <v>664</v>
      </c>
      <c r="K140" s="157">
        <v>103</v>
      </c>
      <c r="L140" s="158">
        <v>0.52551020408163296</v>
      </c>
      <c r="M140" s="153" t="s">
        <v>580</v>
      </c>
      <c r="N140" s="159">
        <v>42620</v>
      </c>
      <c r="O140" s="1"/>
      <c r="P140" s="1"/>
      <c r="Q140" s="228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0">
        <v>55</v>
      </c>
      <c r="B141" s="151">
        <v>42473</v>
      </c>
      <c r="C141" s="151"/>
      <c r="D141" s="152" t="s">
        <v>682</v>
      </c>
      <c r="E141" s="153" t="s">
        <v>577</v>
      </c>
      <c r="F141" s="154">
        <v>88</v>
      </c>
      <c r="G141" s="153"/>
      <c r="H141" s="153">
        <v>103</v>
      </c>
      <c r="I141" s="155">
        <v>103</v>
      </c>
      <c r="J141" s="156" t="s">
        <v>664</v>
      </c>
      <c r="K141" s="157">
        <v>15</v>
      </c>
      <c r="L141" s="158">
        <v>0.170454545454545</v>
      </c>
      <c r="M141" s="153" t="s">
        <v>580</v>
      </c>
      <c r="N141" s="159">
        <v>42530</v>
      </c>
      <c r="O141" s="1"/>
      <c r="P141" s="1"/>
      <c r="Q141" s="228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0">
        <v>56</v>
      </c>
      <c r="B142" s="151">
        <v>42492</v>
      </c>
      <c r="C142" s="151"/>
      <c r="D142" s="152" t="s">
        <v>683</v>
      </c>
      <c r="E142" s="153" t="s">
        <v>577</v>
      </c>
      <c r="F142" s="154">
        <v>127.5</v>
      </c>
      <c r="G142" s="153"/>
      <c r="H142" s="153">
        <v>148</v>
      </c>
      <c r="I142" s="155" t="s">
        <v>684</v>
      </c>
      <c r="J142" s="156" t="s">
        <v>664</v>
      </c>
      <c r="K142" s="157">
        <f t="shared" ref="K142:K146" si="40">H142-F142</f>
        <v>20.5</v>
      </c>
      <c r="L142" s="158">
        <f t="shared" ref="L142:L146" si="41">K142/F142</f>
        <v>0.16078431372549021</v>
      </c>
      <c r="M142" s="153" t="s">
        <v>580</v>
      </c>
      <c r="N142" s="159">
        <v>42564</v>
      </c>
      <c r="O142" s="1"/>
      <c r="P142" s="1"/>
      <c r="Q142" s="228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0">
        <v>57</v>
      </c>
      <c r="B143" s="151">
        <v>42493</v>
      </c>
      <c r="C143" s="151"/>
      <c r="D143" s="152" t="s">
        <v>685</v>
      </c>
      <c r="E143" s="153" t="s">
        <v>577</v>
      </c>
      <c r="F143" s="154">
        <v>675</v>
      </c>
      <c r="G143" s="153"/>
      <c r="H143" s="153">
        <v>815</v>
      </c>
      <c r="I143" s="155" t="s">
        <v>686</v>
      </c>
      <c r="J143" s="156" t="s">
        <v>664</v>
      </c>
      <c r="K143" s="157">
        <f t="shared" si="40"/>
        <v>140</v>
      </c>
      <c r="L143" s="158">
        <f t="shared" si="41"/>
        <v>0.2074074074074074</v>
      </c>
      <c r="M143" s="153" t="s">
        <v>580</v>
      </c>
      <c r="N143" s="159">
        <v>43154</v>
      </c>
      <c r="O143" s="1"/>
      <c r="P143" s="1"/>
      <c r="Q143" s="228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60">
        <v>58</v>
      </c>
      <c r="B144" s="161">
        <v>42522</v>
      </c>
      <c r="C144" s="161"/>
      <c r="D144" s="162" t="s">
        <v>687</v>
      </c>
      <c r="E144" s="163" t="s">
        <v>577</v>
      </c>
      <c r="F144" s="164">
        <v>500</v>
      </c>
      <c r="G144" s="164"/>
      <c r="H144" s="165">
        <v>232.5</v>
      </c>
      <c r="I144" s="165" t="s">
        <v>688</v>
      </c>
      <c r="J144" s="166" t="s">
        <v>689</v>
      </c>
      <c r="K144" s="167">
        <f t="shared" si="40"/>
        <v>-267.5</v>
      </c>
      <c r="L144" s="168">
        <f t="shared" si="41"/>
        <v>-0.53500000000000003</v>
      </c>
      <c r="M144" s="164" t="s">
        <v>590</v>
      </c>
      <c r="N144" s="161">
        <v>43735</v>
      </c>
      <c r="O144" s="1"/>
      <c r="P144" s="1"/>
      <c r="Q144" s="228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0">
        <v>59</v>
      </c>
      <c r="B145" s="151">
        <v>42527</v>
      </c>
      <c r="C145" s="151"/>
      <c r="D145" s="152" t="s">
        <v>532</v>
      </c>
      <c r="E145" s="153" t="s">
        <v>577</v>
      </c>
      <c r="F145" s="154">
        <v>110</v>
      </c>
      <c r="G145" s="153"/>
      <c r="H145" s="153">
        <v>126.5</v>
      </c>
      <c r="I145" s="155">
        <v>125</v>
      </c>
      <c r="J145" s="156" t="s">
        <v>616</v>
      </c>
      <c r="K145" s="157">
        <f t="shared" si="40"/>
        <v>16.5</v>
      </c>
      <c r="L145" s="158">
        <f t="shared" si="41"/>
        <v>0.15</v>
      </c>
      <c r="M145" s="153" t="s">
        <v>580</v>
      </c>
      <c r="N145" s="159">
        <v>42552</v>
      </c>
      <c r="O145" s="1"/>
      <c r="P145" s="1"/>
      <c r="Q145" s="228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0">
        <v>60</v>
      </c>
      <c r="B146" s="151">
        <v>42538</v>
      </c>
      <c r="C146" s="151"/>
      <c r="D146" s="152" t="s">
        <v>690</v>
      </c>
      <c r="E146" s="153" t="s">
        <v>577</v>
      </c>
      <c r="F146" s="154">
        <v>44</v>
      </c>
      <c r="G146" s="153"/>
      <c r="H146" s="153">
        <v>69.5</v>
      </c>
      <c r="I146" s="155">
        <v>69.5</v>
      </c>
      <c r="J146" s="156" t="s">
        <v>691</v>
      </c>
      <c r="K146" s="157">
        <f t="shared" si="40"/>
        <v>25.5</v>
      </c>
      <c r="L146" s="158">
        <f t="shared" si="41"/>
        <v>0.57954545454545459</v>
      </c>
      <c r="M146" s="153" t="s">
        <v>580</v>
      </c>
      <c r="N146" s="159">
        <v>42977</v>
      </c>
      <c r="O146" s="1"/>
      <c r="P146" s="1"/>
      <c r="Q146" s="228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0">
        <v>61</v>
      </c>
      <c r="B147" s="151">
        <v>42549</v>
      </c>
      <c r="C147" s="151"/>
      <c r="D147" s="152" t="s">
        <v>692</v>
      </c>
      <c r="E147" s="153" t="s">
        <v>577</v>
      </c>
      <c r="F147" s="154">
        <v>262.5</v>
      </c>
      <c r="G147" s="153"/>
      <c r="H147" s="153">
        <v>340</v>
      </c>
      <c r="I147" s="155">
        <v>333</v>
      </c>
      <c r="J147" s="156" t="s">
        <v>693</v>
      </c>
      <c r="K147" s="157">
        <v>77.5</v>
      </c>
      <c r="L147" s="158">
        <v>0.29523809523809502</v>
      </c>
      <c r="M147" s="153" t="s">
        <v>580</v>
      </c>
      <c r="N147" s="159">
        <v>43017</v>
      </c>
      <c r="O147" s="1"/>
      <c r="P147" s="1"/>
      <c r="Q147" s="228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0">
        <v>62</v>
      </c>
      <c r="B148" s="151">
        <v>42549</v>
      </c>
      <c r="C148" s="151"/>
      <c r="D148" s="152" t="s">
        <v>694</v>
      </c>
      <c r="E148" s="153" t="s">
        <v>577</v>
      </c>
      <c r="F148" s="154">
        <v>840</v>
      </c>
      <c r="G148" s="153"/>
      <c r="H148" s="153">
        <v>1230</v>
      </c>
      <c r="I148" s="155">
        <v>1230</v>
      </c>
      <c r="J148" s="156" t="s">
        <v>664</v>
      </c>
      <c r="K148" s="157">
        <v>390</v>
      </c>
      <c r="L148" s="158">
        <v>0.46428571428571402</v>
      </c>
      <c r="M148" s="153" t="s">
        <v>580</v>
      </c>
      <c r="N148" s="159">
        <v>42649</v>
      </c>
      <c r="O148" s="1"/>
      <c r="P148" s="1"/>
      <c r="Q148" s="228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73">
        <v>63</v>
      </c>
      <c r="B149" s="174">
        <v>42556</v>
      </c>
      <c r="C149" s="174"/>
      <c r="D149" s="175" t="s">
        <v>695</v>
      </c>
      <c r="E149" s="176" t="s">
        <v>577</v>
      </c>
      <c r="F149" s="176">
        <v>395</v>
      </c>
      <c r="G149" s="177"/>
      <c r="H149" s="177">
        <f>(468.5+342.5)/2</f>
        <v>405.5</v>
      </c>
      <c r="I149" s="177">
        <v>510</v>
      </c>
      <c r="J149" s="178" t="s">
        <v>696</v>
      </c>
      <c r="K149" s="179">
        <f t="shared" ref="K149:K155" si="42">H149-F149</f>
        <v>10.5</v>
      </c>
      <c r="L149" s="180">
        <f t="shared" ref="L149:L155" si="43">K149/F149</f>
        <v>2.6582278481012658E-2</v>
      </c>
      <c r="M149" s="176" t="s">
        <v>597</v>
      </c>
      <c r="N149" s="174">
        <v>43606</v>
      </c>
      <c r="O149" s="1"/>
      <c r="P149" s="1"/>
      <c r="Q149" s="228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60">
        <v>64</v>
      </c>
      <c r="B150" s="161">
        <v>42584</v>
      </c>
      <c r="C150" s="161"/>
      <c r="D150" s="162" t="s">
        <v>697</v>
      </c>
      <c r="E150" s="163" t="s">
        <v>589</v>
      </c>
      <c r="F150" s="164">
        <f>169.5-12.8</f>
        <v>156.69999999999999</v>
      </c>
      <c r="G150" s="164"/>
      <c r="H150" s="165">
        <v>77</v>
      </c>
      <c r="I150" s="165" t="s">
        <v>698</v>
      </c>
      <c r="J150" s="166" t="s">
        <v>699</v>
      </c>
      <c r="K150" s="167">
        <f t="shared" si="42"/>
        <v>-79.699999999999989</v>
      </c>
      <c r="L150" s="168">
        <f t="shared" si="43"/>
        <v>-0.50861518825781749</v>
      </c>
      <c r="M150" s="164" t="s">
        <v>590</v>
      </c>
      <c r="N150" s="161">
        <v>43522</v>
      </c>
      <c r="O150" s="1"/>
      <c r="P150" s="1"/>
      <c r="Q150" s="228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60">
        <v>65</v>
      </c>
      <c r="B151" s="161">
        <v>42586</v>
      </c>
      <c r="C151" s="161"/>
      <c r="D151" s="162" t="s">
        <v>700</v>
      </c>
      <c r="E151" s="163" t="s">
        <v>577</v>
      </c>
      <c r="F151" s="164">
        <v>400</v>
      </c>
      <c r="G151" s="164"/>
      <c r="H151" s="165">
        <v>305</v>
      </c>
      <c r="I151" s="165">
        <v>475</v>
      </c>
      <c r="J151" s="166" t="s">
        <v>701</v>
      </c>
      <c r="K151" s="167">
        <f t="shared" si="42"/>
        <v>-95</v>
      </c>
      <c r="L151" s="168">
        <f t="shared" si="43"/>
        <v>-0.23749999999999999</v>
      </c>
      <c r="M151" s="164" t="s">
        <v>590</v>
      </c>
      <c r="N151" s="161">
        <v>43606</v>
      </c>
      <c r="O151" s="1"/>
      <c r="P151" s="1"/>
      <c r="Q151" s="228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0">
        <v>66</v>
      </c>
      <c r="B152" s="151">
        <v>42593</v>
      </c>
      <c r="C152" s="151"/>
      <c r="D152" s="152" t="s">
        <v>702</v>
      </c>
      <c r="E152" s="153" t="s">
        <v>577</v>
      </c>
      <c r="F152" s="154">
        <v>86.5</v>
      </c>
      <c r="G152" s="153"/>
      <c r="H152" s="153">
        <v>130</v>
      </c>
      <c r="I152" s="155">
        <v>130</v>
      </c>
      <c r="J152" s="156" t="s">
        <v>703</v>
      </c>
      <c r="K152" s="157">
        <f t="shared" si="42"/>
        <v>43.5</v>
      </c>
      <c r="L152" s="158">
        <f t="shared" si="43"/>
        <v>0.50289017341040465</v>
      </c>
      <c r="M152" s="153" t="s">
        <v>580</v>
      </c>
      <c r="N152" s="159">
        <v>43091</v>
      </c>
      <c r="O152" s="1"/>
      <c r="P152" s="1"/>
      <c r="Q152" s="228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60">
        <v>67</v>
      </c>
      <c r="B153" s="161">
        <v>42600</v>
      </c>
      <c r="C153" s="161"/>
      <c r="D153" s="162" t="s">
        <v>122</v>
      </c>
      <c r="E153" s="163" t="s">
        <v>577</v>
      </c>
      <c r="F153" s="164">
        <v>133.5</v>
      </c>
      <c r="G153" s="164"/>
      <c r="H153" s="165">
        <v>126.5</v>
      </c>
      <c r="I153" s="165">
        <v>178</v>
      </c>
      <c r="J153" s="166" t="s">
        <v>704</v>
      </c>
      <c r="K153" s="167">
        <f t="shared" si="42"/>
        <v>-7</v>
      </c>
      <c r="L153" s="168">
        <f t="shared" si="43"/>
        <v>-5.2434456928838954E-2</v>
      </c>
      <c r="M153" s="164" t="s">
        <v>590</v>
      </c>
      <c r="N153" s="161">
        <v>42615</v>
      </c>
      <c r="O153" s="1"/>
      <c r="P153" s="1"/>
      <c r="Q153" s="228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0">
        <v>68</v>
      </c>
      <c r="B154" s="151">
        <v>42613</v>
      </c>
      <c r="C154" s="151"/>
      <c r="D154" s="152" t="s">
        <v>705</v>
      </c>
      <c r="E154" s="153" t="s">
        <v>577</v>
      </c>
      <c r="F154" s="154">
        <v>560</v>
      </c>
      <c r="G154" s="153"/>
      <c r="H154" s="153">
        <v>725</v>
      </c>
      <c r="I154" s="155">
        <v>725</v>
      </c>
      <c r="J154" s="156" t="s">
        <v>610</v>
      </c>
      <c r="K154" s="157">
        <f t="shared" si="42"/>
        <v>165</v>
      </c>
      <c r="L154" s="158">
        <f t="shared" si="43"/>
        <v>0.29464285714285715</v>
      </c>
      <c r="M154" s="153" t="s">
        <v>580</v>
      </c>
      <c r="N154" s="159">
        <v>42456</v>
      </c>
      <c r="O154" s="1"/>
      <c r="P154" s="1"/>
      <c r="Q154" s="228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0">
        <v>69</v>
      </c>
      <c r="B155" s="151">
        <v>42614</v>
      </c>
      <c r="C155" s="151"/>
      <c r="D155" s="152" t="s">
        <v>706</v>
      </c>
      <c r="E155" s="153" t="s">
        <v>577</v>
      </c>
      <c r="F155" s="154">
        <v>160.5</v>
      </c>
      <c r="G155" s="153"/>
      <c r="H155" s="153">
        <v>210</v>
      </c>
      <c r="I155" s="155">
        <v>210</v>
      </c>
      <c r="J155" s="156" t="s">
        <v>610</v>
      </c>
      <c r="K155" s="157">
        <f t="shared" si="42"/>
        <v>49.5</v>
      </c>
      <c r="L155" s="158">
        <f t="shared" si="43"/>
        <v>0.30841121495327101</v>
      </c>
      <c r="M155" s="153" t="s">
        <v>580</v>
      </c>
      <c r="N155" s="159">
        <v>42871</v>
      </c>
      <c r="O155" s="1"/>
      <c r="P155" s="1"/>
      <c r="Q155" s="228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0">
        <v>70</v>
      </c>
      <c r="B156" s="151">
        <v>42646</v>
      </c>
      <c r="C156" s="151"/>
      <c r="D156" s="152" t="s">
        <v>409</v>
      </c>
      <c r="E156" s="153" t="s">
        <v>577</v>
      </c>
      <c r="F156" s="154">
        <v>430</v>
      </c>
      <c r="G156" s="153"/>
      <c r="H156" s="153">
        <v>596</v>
      </c>
      <c r="I156" s="155">
        <v>575</v>
      </c>
      <c r="J156" s="156" t="s">
        <v>707</v>
      </c>
      <c r="K156" s="157">
        <v>166</v>
      </c>
      <c r="L156" s="158">
        <v>0.38604651162790699</v>
      </c>
      <c r="M156" s="153" t="s">
        <v>580</v>
      </c>
      <c r="N156" s="159">
        <v>42769</v>
      </c>
      <c r="O156" s="1"/>
      <c r="P156" s="1"/>
      <c r="Q156" s="228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0">
        <v>71</v>
      </c>
      <c r="B157" s="151">
        <v>42657</v>
      </c>
      <c r="C157" s="151"/>
      <c r="D157" s="152" t="s">
        <v>708</v>
      </c>
      <c r="E157" s="153" t="s">
        <v>577</v>
      </c>
      <c r="F157" s="154">
        <v>280</v>
      </c>
      <c r="G157" s="153"/>
      <c r="H157" s="153">
        <v>345</v>
      </c>
      <c r="I157" s="155">
        <v>345</v>
      </c>
      <c r="J157" s="156" t="s">
        <v>610</v>
      </c>
      <c r="K157" s="157">
        <f t="shared" ref="K157:K162" si="44">H157-F157</f>
        <v>65</v>
      </c>
      <c r="L157" s="158">
        <f t="shared" ref="L157:L158" si="45">K157/F157</f>
        <v>0.23214285714285715</v>
      </c>
      <c r="M157" s="153" t="s">
        <v>580</v>
      </c>
      <c r="N157" s="159">
        <v>42814</v>
      </c>
      <c r="O157" s="1"/>
      <c r="P157" s="1"/>
      <c r="Q157" s="228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0">
        <v>72</v>
      </c>
      <c r="B158" s="151">
        <v>42657</v>
      </c>
      <c r="C158" s="151"/>
      <c r="D158" s="152" t="s">
        <v>709</v>
      </c>
      <c r="E158" s="153" t="s">
        <v>577</v>
      </c>
      <c r="F158" s="154">
        <v>245</v>
      </c>
      <c r="G158" s="153"/>
      <c r="H158" s="153">
        <v>325.5</v>
      </c>
      <c r="I158" s="155">
        <v>330</v>
      </c>
      <c r="J158" s="156" t="s">
        <v>710</v>
      </c>
      <c r="K158" s="157">
        <f t="shared" si="44"/>
        <v>80.5</v>
      </c>
      <c r="L158" s="158">
        <f t="shared" si="45"/>
        <v>0.32857142857142857</v>
      </c>
      <c r="M158" s="153" t="s">
        <v>580</v>
      </c>
      <c r="N158" s="159">
        <v>42769</v>
      </c>
      <c r="O158" s="1"/>
      <c r="P158" s="1"/>
      <c r="Q158" s="228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0">
        <v>73</v>
      </c>
      <c r="B159" s="151">
        <v>42660</v>
      </c>
      <c r="C159" s="151"/>
      <c r="D159" s="152" t="s">
        <v>711</v>
      </c>
      <c r="E159" s="153" t="s">
        <v>577</v>
      </c>
      <c r="F159" s="154">
        <v>125</v>
      </c>
      <c r="G159" s="153"/>
      <c r="H159" s="153">
        <v>160</v>
      </c>
      <c r="I159" s="155">
        <v>160</v>
      </c>
      <c r="J159" s="156" t="s">
        <v>664</v>
      </c>
      <c r="K159" s="157">
        <f t="shared" si="44"/>
        <v>35</v>
      </c>
      <c r="L159" s="158">
        <v>0.28000000000000003</v>
      </c>
      <c r="M159" s="153" t="s">
        <v>580</v>
      </c>
      <c r="N159" s="159">
        <v>42803</v>
      </c>
      <c r="O159" s="1"/>
      <c r="P159" s="1"/>
      <c r="Q159" s="228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0">
        <v>74</v>
      </c>
      <c r="B160" s="151">
        <v>42660</v>
      </c>
      <c r="C160" s="151"/>
      <c r="D160" s="152" t="s">
        <v>712</v>
      </c>
      <c r="E160" s="153" t="s">
        <v>577</v>
      </c>
      <c r="F160" s="154">
        <v>114</v>
      </c>
      <c r="G160" s="153"/>
      <c r="H160" s="153">
        <v>145</v>
      </c>
      <c r="I160" s="155">
        <v>145</v>
      </c>
      <c r="J160" s="156" t="s">
        <v>664</v>
      </c>
      <c r="K160" s="157">
        <f t="shared" si="44"/>
        <v>31</v>
      </c>
      <c r="L160" s="158">
        <f t="shared" ref="L160:L162" si="46">K160/F160</f>
        <v>0.27192982456140352</v>
      </c>
      <c r="M160" s="153" t="s">
        <v>580</v>
      </c>
      <c r="N160" s="159">
        <v>42859</v>
      </c>
      <c r="O160" s="1"/>
      <c r="P160" s="1"/>
      <c r="Q160" s="228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0">
        <v>75</v>
      </c>
      <c r="B161" s="151">
        <v>42660</v>
      </c>
      <c r="C161" s="151"/>
      <c r="D161" s="152" t="s">
        <v>713</v>
      </c>
      <c r="E161" s="153" t="s">
        <v>577</v>
      </c>
      <c r="F161" s="154">
        <v>212</v>
      </c>
      <c r="G161" s="153"/>
      <c r="H161" s="153">
        <v>280</v>
      </c>
      <c r="I161" s="155">
        <v>276</v>
      </c>
      <c r="J161" s="156" t="s">
        <v>714</v>
      </c>
      <c r="K161" s="157">
        <f t="shared" si="44"/>
        <v>68</v>
      </c>
      <c r="L161" s="158">
        <f t="shared" si="46"/>
        <v>0.32075471698113206</v>
      </c>
      <c r="M161" s="153" t="s">
        <v>580</v>
      </c>
      <c r="N161" s="159">
        <v>42858</v>
      </c>
      <c r="O161" s="1"/>
      <c r="P161" s="1"/>
      <c r="Q161" s="228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0">
        <v>76</v>
      </c>
      <c r="B162" s="151">
        <v>42678</v>
      </c>
      <c r="C162" s="151"/>
      <c r="D162" s="152" t="s">
        <v>456</v>
      </c>
      <c r="E162" s="153" t="s">
        <v>577</v>
      </c>
      <c r="F162" s="154">
        <v>155</v>
      </c>
      <c r="G162" s="153"/>
      <c r="H162" s="153">
        <v>210</v>
      </c>
      <c r="I162" s="155">
        <v>210</v>
      </c>
      <c r="J162" s="156" t="s">
        <v>715</v>
      </c>
      <c r="K162" s="157">
        <f t="shared" si="44"/>
        <v>55</v>
      </c>
      <c r="L162" s="158">
        <f t="shared" si="46"/>
        <v>0.35483870967741937</v>
      </c>
      <c r="M162" s="153" t="s">
        <v>580</v>
      </c>
      <c r="N162" s="159">
        <v>42944</v>
      </c>
      <c r="O162" s="1"/>
      <c r="P162" s="1"/>
      <c r="Q162" s="228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60">
        <v>77</v>
      </c>
      <c r="B163" s="161">
        <v>42710</v>
      </c>
      <c r="C163" s="161"/>
      <c r="D163" s="162" t="s">
        <v>716</v>
      </c>
      <c r="E163" s="163" t="s">
        <v>577</v>
      </c>
      <c r="F163" s="164">
        <v>150.5</v>
      </c>
      <c r="G163" s="164"/>
      <c r="H163" s="165">
        <v>72.5</v>
      </c>
      <c r="I163" s="165">
        <v>174</v>
      </c>
      <c r="J163" s="166" t="s">
        <v>717</v>
      </c>
      <c r="K163" s="167">
        <v>-78</v>
      </c>
      <c r="L163" s="168">
        <v>-0.51827242524916906</v>
      </c>
      <c r="M163" s="164" t="s">
        <v>590</v>
      </c>
      <c r="N163" s="161">
        <v>43333</v>
      </c>
      <c r="O163" s="1"/>
      <c r="P163" s="1"/>
      <c r="Q163" s="228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0">
        <v>78</v>
      </c>
      <c r="B164" s="151">
        <v>42712</v>
      </c>
      <c r="C164" s="151"/>
      <c r="D164" s="152" t="s">
        <v>718</v>
      </c>
      <c r="E164" s="153" t="s">
        <v>577</v>
      </c>
      <c r="F164" s="154">
        <v>380</v>
      </c>
      <c r="G164" s="153"/>
      <c r="H164" s="153">
        <v>478</v>
      </c>
      <c r="I164" s="155">
        <v>468</v>
      </c>
      <c r="J164" s="156" t="s">
        <v>664</v>
      </c>
      <c r="K164" s="157">
        <f t="shared" ref="K164:K166" si="47">H164-F164</f>
        <v>98</v>
      </c>
      <c r="L164" s="158">
        <f t="shared" ref="L164:L166" si="48">K164/F164</f>
        <v>0.25789473684210529</v>
      </c>
      <c r="M164" s="153" t="s">
        <v>580</v>
      </c>
      <c r="N164" s="159">
        <v>43025</v>
      </c>
      <c r="O164" s="1"/>
      <c r="P164" s="1"/>
      <c r="Q164" s="228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0">
        <v>79</v>
      </c>
      <c r="B165" s="151">
        <v>42734</v>
      </c>
      <c r="C165" s="151"/>
      <c r="D165" s="152" t="s">
        <v>121</v>
      </c>
      <c r="E165" s="153" t="s">
        <v>577</v>
      </c>
      <c r="F165" s="154">
        <v>305</v>
      </c>
      <c r="G165" s="153"/>
      <c r="H165" s="153">
        <v>375</v>
      </c>
      <c r="I165" s="155">
        <v>375</v>
      </c>
      <c r="J165" s="156" t="s">
        <v>664</v>
      </c>
      <c r="K165" s="157">
        <f t="shared" si="47"/>
        <v>70</v>
      </c>
      <c r="L165" s="158">
        <f t="shared" si="48"/>
        <v>0.22950819672131148</v>
      </c>
      <c r="M165" s="153" t="s">
        <v>580</v>
      </c>
      <c r="N165" s="159">
        <v>42768</v>
      </c>
      <c r="O165" s="1"/>
      <c r="P165" s="1"/>
      <c r="Q165" s="228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0">
        <v>80</v>
      </c>
      <c r="B166" s="151">
        <v>42739</v>
      </c>
      <c r="C166" s="151"/>
      <c r="D166" s="152" t="s">
        <v>104</v>
      </c>
      <c r="E166" s="153" t="s">
        <v>577</v>
      </c>
      <c r="F166" s="154">
        <v>99.5</v>
      </c>
      <c r="G166" s="153"/>
      <c r="H166" s="153">
        <v>158</v>
      </c>
      <c r="I166" s="155">
        <v>158</v>
      </c>
      <c r="J166" s="156" t="s">
        <v>664</v>
      </c>
      <c r="K166" s="157">
        <f t="shared" si="47"/>
        <v>58.5</v>
      </c>
      <c r="L166" s="158">
        <f t="shared" si="48"/>
        <v>0.5879396984924623</v>
      </c>
      <c r="M166" s="153" t="s">
        <v>580</v>
      </c>
      <c r="N166" s="159">
        <v>42898</v>
      </c>
      <c r="O166" s="1"/>
      <c r="P166" s="1"/>
      <c r="Q166" s="228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0">
        <v>81</v>
      </c>
      <c r="B167" s="151">
        <v>42739</v>
      </c>
      <c r="C167" s="151"/>
      <c r="D167" s="152" t="s">
        <v>104</v>
      </c>
      <c r="E167" s="153" t="s">
        <v>577</v>
      </c>
      <c r="F167" s="154">
        <v>99.5</v>
      </c>
      <c r="G167" s="153"/>
      <c r="H167" s="153">
        <v>158</v>
      </c>
      <c r="I167" s="155">
        <v>158</v>
      </c>
      <c r="J167" s="156" t="s">
        <v>664</v>
      </c>
      <c r="K167" s="157">
        <v>58.5</v>
      </c>
      <c r="L167" s="158">
        <v>0.58793969849246197</v>
      </c>
      <c r="M167" s="153" t="s">
        <v>580</v>
      </c>
      <c r="N167" s="159">
        <v>42898</v>
      </c>
      <c r="O167" s="1"/>
      <c r="P167" s="1"/>
      <c r="Q167" s="228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0">
        <v>82</v>
      </c>
      <c r="B168" s="151">
        <v>42786</v>
      </c>
      <c r="C168" s="151"/>
      <c r="D168" s="152" t="s">
        <v>210</v>
      </c>
      <c r="E168" s="153" t="s">
        <v>577</v>
      </c>
      <c r="F168" s="154">
        <v>140.5</v>
      </c>
      <c r="G168" s="153"/>
      <c r="H168" s="153">
        <v>220</v>
      </c>
      <c r="I168" s="155">
        <v>220</v>
      </c>
      <c r="J168" s="156" t="s">
        <v>664</v>
      </c>
      <c r="K168" s="157">
        <f>H168-F168</f>
        <v>79.5</v>
      </c>
      <c r="L168" s="158">
        <f>K168/F168</f>
        <v>0.5658362989323843</v>
      </c>
      <c r="M168" s="153" t="s">
        <v>580</v>
      </c>
      <c r="N168" s="159">
        <v>42864</v>
      </c>
      <c r="O168" s="1"/>
      <c r="P168" s="1"/>
      <c r="Q168" s="228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0">
        <v>83</v>
      </c>
      <c r="B169" s="151">
        <v>42786</v>
      </c>
      <c r="C169" s="151"/>
      <c r="D169" s="152" t="s">
        <v>719</v>
      </c>
      <c r="E169" s="153" t="s">
        <v>577</v>
      </c>
      <c r="F169" s="154">
        <v>202.5</v>
      </c>
      <c r="G169" s="153"/>
      <c r="H169" s="153">
        <v>234</v>
      </c>
      <c r="I169" s="155">
        <v>234</v>
      </c>
      <c r="J169" s="156" t="s">
        <v>664</v>
      </c>
      <c r="K169" s="157">
        <v>31.5</v>
      </c>
      <c r="L169" s="158">
        <v>0.155555555555556</v>
      </c>
      <c r="M169" s="153" t="s">
        <v>580</v>
      </c>
      <c r="N169" s="159">
        <v>42836</v>
      </c>
      <c r="O169" s="1"/>
      <c r="P169" s="1"/>
      <c r="Q169" s="228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0">
        <v>84</v>
      </c>
      <c r="B170" s="151">
        <v>42818</v>
      </c>
      <c r="C170" s="151"/>
      <c r="D170" s="152" t="s">
        <v>720</v>
      </c>
      <c r="E170" s="153" t="s">
        <v>577</v>
      </c>
      <c r="F170" s="154">
        <v>300.5</v>
      </c>
      <c r="G170" s="153"/>
      <c r="H170" s="153">
        <v>417.5</v>
      </c>
      <c r="I170" s="155">
        <v>420</v>
      </c>
      <c r="J170" s="156" t="s">
        <v>721</v>
      </c>
      <c r="K170" s="157">
        <f>H170-F170</f>
        <v>117</v>
      </c>
      <c r="L170" s="158">
        <f>K170/F170</f>
        <v>0.38935108153078202</v>
      </c>
      <c r="M170" s="153" t="s">
        <v>580</v>
      </c>
      <c r="N170" s="159">
        <v>43070</v>
      </c>
      <c r="O170" s="1"/>
      <c r="P170" s="1"/>
      <c r="Q170" s="228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0">
        <v>85</v>
      </c>
      <c r="B171" s="151">
        <v>42818</v>
      </c>
      <c r="C171" s="151"/>
      <c r="D171" s="152" t="s">
        <v>694</v>
      </c>
      <c r="E171" s="153" t="s">
        <v>577</v>
      </c>
      <c r="F171" s="154">
        <v>850</v>
      </c>
      <c r="G171" s="153"/>
      <c r="H171" s="153">
        <v>1042.5</v>
      </c>
      <c r="I171" s="155">
        <v>1023</v>
      </c>
      <c r="J171" s="156" t="s">
        <v>722</v>
      </c>
      <c r="K171" s="157">
        <v>192.5</v>
      </c>
      <c r="L171" s="158">
        <v>0.22647058823529401</v>
      </c>
      <c r="M171" s="153" t="s">
        <v>580</v>
      </c>
      <c r="N171" s="159">
        <v>42830</v>
      </c>
      <c r="O171" s="1"/>
      <c r="P171" s="1"/>
      <c r="Q171" s="228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0">
        <v>86</v>
      </c>
      <c r="B172" s="151">
        <v>42830</v>
      </c>
      <c r="C172" s="151"/>
      <c r="D172" s="152" t="s">
        <v>487</v>
      </c>
      <c r="E172" s="153" t="s">
        <v>577</v>
      </c>
      <c r="F172" s="154">
        <v>785</v>
      </c>
      <c r="G172" s="153"/>
      <c r="H172" s="153">
        <v>930</v>
      </c>
      <c r="I172" s="155">
        <v>920</v>
      </c>
      <c r="J172" s="156" t="s">
        <v>723</v>
      </c>
      <c r="K172" s="157">
        <f>H172-F172</f>
        <v>145</v>
      </c>
      <c r="L172" s="158">
        <f>K172/F172</f>
        <v>0.18471337579617833</v>
      </c>
      <c r="M172" s="153" t="s">
        <v>580</v>
      </c>
      <c r="N172" s="159">
        <v>42976</v>
      </c>
      <c r="O172" s="1"/>
      <c r="P172" s="1"/>
      <c r="Q172" s="228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60">
        <v>87</v>
      </c>
      <c r="B173" s="161">
        <v>42831</v>
      </c>
      <c r="C173" s="161"/>
      <c r="D173" s="162" t="s">
        <v>724</v>
      </c>
      <c r="E173" s="163" t="s">
        <v>577</v>
      </c>
      <c r="F173" s="164">
        <v>40</v>
      </c>
      <c r="G173" s="164"/>
      <c r="H173" s="165">
        <v>13.1</v>
      </c>
      <c r="I173" s="165">
        <v>60</v>
      </c>
      <c r="J173" s="166" t="s">
        <v>725</v>
      </c>
      <c r="K173" s="167">
        <v>-26.9</v>
      </c>
      <c r="L173" s="168">
        <v>-0.67249999999999999</v>
      </c>
      <c r="M173" s="164" t="s">
        <v>590</v>
      </c>
      <c r="N173" s="161">
        <v>43138</v>
      </c>
      <c r="O173" s="1"/>
      <c r="P173" s="1"/>
      <c r="Q173" s="228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0">
        <v>88</v>
      </c>
      <c r="B174" s="151">
        <v>42837</v>
      </c>
      <c r="C174" s="151"/>
      <c r="D174" s="152" t="s">
        <v>102</v>
      </c>
      <c r="E174" s="153" t="s">
        <v>577</v>
      </c>
      <c r="F174" s="154">
        <v>289.5</v>
      </c>
      <c r="G174" s="153"/>
      <c r="H174" s="153">
        <v>354</v>
      </c>
      <c r="I174" s="155">
        <v>360</v>
      </c>
      <c r="J174" s="156" t="s">
        <v>726</v>
      </c>
      <c r="K174" s="157">
        <f t="shared" ref="K174:K182" si="49">H174-F174</f>
        <v>64.5</v>
      </c>
      <c r="L174" s="158">
        <f t="shared" ref="L174:L182" si="50">K174/F174</f>
        <v>0.22279792746113988</v>
      </c>
      <c r="M174" s="153" t="s">
        <v>580</v>
      </c>
      <c r="N174" s="159">
        <v>43040</v>
      </c>
      <c r="O174" s="1"/>
      <c r="P174" s="1"/>
      <c r="Q174" s="228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0">
        <v>89</v>
      </c>
      <c r="B175" s="151">
        <v>42845</v>
      </c>
      <c r="C175" s="151"/>
      <c r="D175" s="152" t="s">
        <v>428</v>
      </c>
      <c r="E175" s="153" t="s">
        <v>577</v>
      </c>
      <c r="F175" s="154">
        <v>700</v>
      </c>
      <c r="G175" s="153"/>
      <c r="H175" s="153">
        <v>840</v>
      </c>
      <c r="I175" s="155">
        <v>840</v>
      </c>
      <c r="J175" s="156" t="s">
        <v>727</v>
      </c>
      <c r="K175" s="157">
        <f t="shared" si="49"/>
        <v>140</v>
      </c>
      <c r="L175" s="158">
        <f t="shared" si="50"/>
        <v>0.2</v>
      </c>
      <c r="M175" s="153" t="s">
        <v>580</v>
      </c>
      <c r="N175" s="159">
        <v>42893</v>
      </c>
      <c r="O175" s="1"/>
      <c r="P175" s="1"/>
      <c r="Q175" s="228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0">
        <v>90</v>
      </c>
      <c r="B176" s="151">
        <v>42887</v>
      </c>
      <c r="C176" s="151"/>
      <c r="D176" s="152" t="s">
        <v>728</v>
      </c>
      <c r="E176" s="153" t="s">
        <v>577</v>
      </c>
      <c r="F176" s="154">
        <v>130</v>
      </c>
      <c r="G176" s="153"/>
      <c r="H176" s="153">
        <v>144.25</v>
      </c>
      <c r="I176" s="155">
        <v>170</v>
      </c>
      <c r="J176" s="156" t="s">
        <v>729</v>
      </c>
      <c r="K176" s="157">
        <f t="shared" si="49"/>
        <v>14.25</v>
      </c>
      <c r="L176" s="158">
        <f t="shared" si="50"/>
        <v>0.10961538461538461</v>
      </c>
      <c r="M176" s="153" t="s">
        <v>580</v>
      </c>
      <c r="N176" s="159">
        <v>43675</v>
      </c>
      <c r="O176" s="1"/>
      <c r="P176" s="1"/>
      <c r="Q176" s="228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0">
        <v>91</v>
      </c>
      <c r="B177" s="151">
        <v>42901</v>
      </c>
      <c r="C177" s="151"/>
      <c r="D177" s="152" t="s">
        <v>730</v>
      </c>
      <c r="E177" s="153" t="s">
        <v>577</v>
      </c>
      <c r="F177" s="154">
        <v>214.5</v>
      </c>
      <c r="G177" s="153"/>
      <c r="H177" s="153">
        <v>262</v>
      </c>
      <c r="I177" s="155">
        <v>262</v>
      </c>
      <c r="J177" s="156" t="s">
        <v>599</v>
      </c>
      <c r="K177" s="157">
        <f t="shared" si="49"/>
        <v>47.5</v>
      </c>
      <c r="L177" s="158">
        <f t="shared" si="50"/>
        <v>0.22144522144522144</v>
      </c>
      <c r="M177" s="153" t="s">
        <v>580</v>
      </c>
      <c r="N177" s="159">
        <v>42977</v>
      </c>
      <c r="O177" s="1"/>
      <c r="P177" s="1"/>
      <c r="Q177" s="228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81">
        <v>92</v>
      </c>
      <c r="B178" s="182">
        <v>42933</v>
      </c>
      <c r="C178" s="182"/>
      <c r="D178" s="183" t="s">
        <v>731</v>
      </c>
      <c r="E178" s="184" t="s">
        <v>577</v>
      </c>
      <c r="F178" s="185">
        <v>370</v>
      </c>
      <c r="G178" s="184"/>
      <c r="H178" s="184">
        <v>447.5</v>
      </c>
      <c r="I178" s="186">
        <v>450</v>
      </c>
      <c r="J178" s="187" t="s">
        <v>664</v>
      </c>
      <c r="K178" s="157">
        <f t="shared" si="49"/>
        <v>77.5</v>
      </c>
      <c r="L178" s="188">
        <f t="shared" si="50"/>
        <v>0.20945945945945946</v>
      </c>
      <c r="M178" s="184" t="s">
        <v>580</v>
      </c>
      <c r="N178" s="189">
        <v>43035</v>
      </c>
      <c r="O178" s="1"/>
      <c r="P178" s="1"/>
      <c r="Q178" s="228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81">
        <v>93</v>
      </c>
      <c r="B179" s="182">
        <v>42943</v>
      </c>
      <c r="C179" s="182"/>
      <c r="D179" s="183" t="s">
        <v>208</v>
      </c>
      <c r="E179" s="184" t="s">
        <v>577</v>
      </c>
      <c r="F179" s="185">
        <v>657.5</v>
      </c>
      <c r="G179" s="184"/>
      <c r="H179" s="184">
        <v>825</v>
      </c>
      <c r="I179" s="186">
        <v>820</v>
      </c>
      <c r="J179" s="187" t="s">
        <v>664</v>
      </c>
      <c r="K179" s="157">
        <f t="shared" si="49"/>
        <v>167.5</v>
      </c>
      <c r="L179" s="188">
        <f t="shared" si="50"/>
        <v>0.25475285171102663</v>
      </c>
      <c r="M179" s="184" t="s">
        <v>580</v>
      </c>
      <c r="N179" s="189">
        <v>43090</v>
      </c>
      <c r="O179" s="1"/>
      <c r="P179" s="1"/>
      <c r="Q179" s="228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0">
        <v>94</v>
      </c>
      <c r="B180" s="151">
        <v>42964</v>
      </c>
      <c r="C180" s="151"/>
      <c r="D180" s="152" t="s">
        <v>382</v>
      </c>
      <c r="E180" s="153" t="s">
        <v>577</v>
      </c>
      <c r="F180" s="154">
        <v>605</v>
      </c>
      <c r="G180" s="153"/>
      <c r="H180" s="153">
        <v>750</v>
      </c>
      <c r="I180" s="155">
        <v>750</v>
      </c>
      <c r="J180" s="156" t="s">
        <v>723</v>
      </c>
      <c r="K180" s="157">
        <f t="shared" si="49"/>
        <v>145</v>
      </c>
      <c r="L180" s="158">
        <f t="shared" si="50"/>
        <v>0.23966942148760331</v>
      </c>
      <c r="M180" s="153" t="s">
        <v>580</v>
      </c>
      <c r="N180" s="159">
        <v>43027</v>
      </c>
      <c r="O180" s="1"/>
      <c r="P180" s="1"/>
      <c r="Q180" s="228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60">
        <v>95</v>
      </c>
      <c r="B181" s="161">
        <v>42979</v>
      </c>
      <c r="C181" s="161"/>
      <c r="D181" s="169" t="s">
        <v>732</v>
      </c>
      <c r="E181" s="164" t="s">
        <v>577</v>
      </c>
      <c r="F181" s="164">
        <v>255</v>
      </c>
      <c r="G181" s="165"/>
      <c r="H181" s="165">
        <v>217.25</v>
      </c>
      <c r="I181" s="165">
        <v>320</v>
      </c>
      <c r="J181" s="166" t="s">
        <v>733</v>
      </c>
      <c r="K181" s="167">
        <f t="shared" si="49"/>
        <v>-37.75</v>
      </c>
      <c r="L181" s="170">
        <f t="shared" si="50"/>
        <v>-0.14803921568627451</v>
      </c>
      <c r="M181" s="164" t="s">
        <v>590</v>
      </c>
      <c r="N181" s="161">
        <v>43661</v>
      </c>
      <c r="O181" s="1"/>
      <c r="P181" s="1"/>
      <c r="Q181" s="228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0">
        <v>96</v>
      </c>
      <c r="B182" s="151">
        <v>42997</v>
      </c>
      <c r="C182" s="151"/>
      <c r="D182" s="152" t="s">
        <v>734</v>
      </c>
      <c r="E182" s="153" t="s">
        <v>577</v>
      </c>
      <c r="F182" s="154">
        <v>215</v>
      </c>
      <c r="G182" s="153"/>
      <c r="H182" s="153">
        <v>258</v>
      </c>
      <c r="I182" s="155">
        <v>258</v>
      </c>
      <c r="J182" s="156" t="s">
        <v>664</v>
      </c>
      <c r="K182" s="157">
        <f t="shared" si="49"/>
        <v>43</v>
      </c>
      <c r="L182" s="158">
        <f t="shared" si="50"/>
        <v>0.2</v>
      </c>
      <c r="M182" s="153" t="s">
        <v>580</v>
      </c>
      <c r="N182" s="159">
        <v>43040</v>
      </c>
      <c r="O182" s="1"/>
      <c r="P182" s="1"/>
      <c r="Q182" s="228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0">
        <v>97</v>
      </c>
      <c r="B183" s="151">
        <v>42997</v>
      </c>
      <c r="C183" s="151"/>
      <c r="D183" s="152" t="s">
        <v>734</v>
      </c>
      <c r="E183" s="153" t="s">
        <v>577</v>
      </c>
      <c r="F183" s="154">
        <v>215</v>
      </c>
      <c r="G183" s="153"/>
      <c r="H183" s="153">
        <v>258</v>
      </c>
      <c r="I183" s="155">
        <v>258</v>
      </c>
      <c r="J183" s="187" t="s">
        <v>664</v>
      </c>
      <c r="K183" s="157">
        <v>43</v>
      </c>
      <c r="L183" s="158">
        <v>0.2</v>
      </c>
      <c r="M183" s="153" t="s">
        <v>580</v>
      </c>
      <c r="N183" s="159">
        <v>43040</v>
      </c>
      <c r="O183" s="1"/>
      <c r="P183" s="1"/>
      <c r="Q183" s="228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81">
        <v>98</v>
      </c>
      <c r="B184" s="182">
        <v>42998</v>
      </c>
      <c r="C184" s="182"/>
      <c r="D184" s="183" t="s">
        <v>735</v>
      </c>
      <c r="E184" s="184" t="s">
        <v>577</v>
      </c>
      <c r="F184" s="154">
        <v>75</v>
      </c>
      <c r="G184" s="184"/>
      <c r="H184" s="184">
        <v>90</v>
      </c>
      <c r="I184" s="186">
        <v>90</v>
      </c>
      <c r="J184" s="156" t="s">
        <v>736</v>
      </c>
      <c r="K184" s="157">
        <f t="shared" ref="K184:K189" si="51">H184-F184</f>
        <v>15</v>
      </c>
      <c r="L184" s="158">
        <f t="shared" ref="L184:L189" si="52">K184/F184</f>
        <v>0.2</v>
      </c>
      <c r="M184" s="153" t="s">
        <v>580</v>
      </c>
      <c r="N184" s="159">
        <v>43019</v>
      </c>
      <c r="O184" s="1"/>
      <c r="P184" s="1"/>
      <c r="Q184" s="228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81">
        <v>99</v>
      </c>
      <c r="B185" s="182">
        <v>43011</v>
      </c>
      <c r="C185" s="182"/>
      <c r="D185" s="183" t="s">
        <v>737</v>
      </c>
      <c r="E185" s="184" t="s">
        <v>577</v>
      </c>
      <c r="F185" s="185">
        <v>315</v>
      </c>
      <c r="G185" s="184"/>
      <c r="H185" s="184">
        <v>392</v>
      </c>
      <c r="I185" s="186">
        <v>384</v>
      </c>
      <c r="J185" s="187" t="s">
        <v>738</v>
      </c>
      <c r="K185" s="157">
        <f t="shared" si="51"/>
        <v>77</v>
      </c>
      <c r="L185" s="188">
        <f t="shared" si="52"/>
        <v>0.24444444444444444</v>
      </c>
      <c r="M185" s="184" t="s">
        <v>580</v>
      </c>
      <c r="N185" s="189">
        <v>43017</v>
      </c>
      <c r="O185" s="1"/>
      <c r="P185" s="1"/>
      <c r="Q185" s="228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1">
        <v>100</v>
      </c>
      <c r="B186" s="182">
        <v>43013</v>
      </c>
      <c r="C186" s="182"/>
      <c r="D186" s="183" t="s">
        <v>460</v>
      </c>
      <c r="E186" s="184" t="s">
        <v>577</v>
      </c>
      <c r="F186" s="185">
        <v>145</v>
      </c>
      <c r="G186" s="184"/>
      <c r="H186" s="184">
        <v>179</v>
      </c>
      <c r="I186" s="186">
        <v>180</v>
      </c>
      <c r="J186" s="187" t="s">
        <v>739</v>
      </c>
      <c r="K186" s="157">
        <f t="shared" si="51"/>
        <v>34</v>
      </c>
      <c r="L186" s="188">
        <f t="shared" si="52"/>
        <v>0.23448275862068965</v>
      </c>
      <c r="M186" s="184" t="s">
        <v>580</v>
      </c>
      <c r="N186" s="189">
        <v>43025</v>
      </c>
      <c r="O186" s="1"/>
      <c r="P186" s="1"/>
      <c r="Q186" s="228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1">
        <v>101</v>
      </c>
      <c r="B187" s="182">
        <v>43014</v>
      </c>
      <c r="C187" s="182"/>
      <c r="D187" s="183" t="s">
        <v>357</v>
      </c>
      <c r="E187" s="184" t="s">
        <v>577</v>
      </c>
      <c r="F187" s="185">
        <v>256</v>
      </c>
      <c r="G187" s="184"/>
      <c r="H187" s="184">
        <v>323</v>
      </c>
      <c r="I187" s="186">
        <v>320</v>
      </c>
      <c r="J187" s="187" t="s">
        <v>664</v>
      </c>
      <c r="K187" s="157">
        <f t="shared" si="51"/>
        <v>67</v>
      </c>
      <c r="L187" s="188">
        <f t="shared" si="52"/>
        <v>0.26171875</v>
      </c>
      <c r="M187" s="184" t="s">
        <v>580</v>
      </c>
      <c r="N187" s="189">
        <v>43067</v>
      </c>
      <c r="O187" s="1"/>
      <c r="P187" s="1"/>
      <c r="Q187" s="228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1">
        <v>102</v>
      </c>
      <c r="B188" s="182">
        <v>43017</v>
      </c>
      <c r="C188" s="182"/>
      <c r="D188" s="183" t="s">
        <v>371</v>
      </c>
      <c r="E188" s="184" t="s">
        <v>577</v>
      </c>
      <c r="F188" s="185">
        <v>137.5</v>
      </c>
      <c r="G188" s="184"/>
      <c r="H188" s="184">
        <v>184</v>
      </c>
      <c r="I188" s="186">
        <v>183</v>
      </c>
      <c r="J188" s="187" t="s">
        <v>740</v>
      </c>
      <c r="K188" s="157">
        <f t="shared" si="51"/>
        <v>46.5</v>
      </c>
      <c r="L188" s="188">
        <f t="shared" si="52"/>
        <v>0.33818181818181819</v>
      </c>
      <c r="M188" s="184" t="s">
        <v>580</v>
      </c>
      <c r="N188" s="189">
        <v>43108</v>
      </c>
      <c r="O188" s="1"/>
      <c r="P188" s="1"/>
      <c r="Q188" s="228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1">
        <v>103</v>
      </c>
      <c r="B189" s="182">
        <v>43018</v>
      </c>
      <c r="C189" s="182"/>
      <c r="D189" s="183" t="s">
        <v>741</v>
      </c>
      <c r="E189" s="184" t="s">
        <v>577</v>
      </c>
      <c r="F189" s="185">
        <v>125.5</v>
      </c>
      <c r="G189" s="184"/>
      <c r="H189" s="184">
        <v>158</v>
      </c>
      <c r="I189" s="186">
        <v>155</v>
      </c>
      <c r="J189" s="187" t="s">
        <v>742</v>
      </c>
      <c r="K189" s="157">
        <f t="shared" si="51"/>
        <v>32.5</v>
      </c>
      <c r="L189" s="188">
        <f t="shared" si="52"/>
        <v>0.25896414342629481</v>
      </c>
      <c r="M189" s="184" t="s">
        <v>580</v>
      </c>
      <c r="N189" s="189">
        <v>43067</v>
      </c>
      <c r="O189" s="1"/>
      <c r="P189" s="1"/>
      <c r="Q189" s="228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1">
        <v>104</v>
      </c>
      <c r="B190" s="182">
        <v>43018</v>
      </c>
      <c r="C190" s="182"/>
      <c r="D190" s="183" t="s">
        <v>743</v>
      </c>
      <c r="E190" s="184" t="s">
        <v>577</v>
      </c>
      <c r="F190" s="185">
        <v>895</v>
      </c>
      <c r="G190" s="184"/>
      <c r="H190" s="184">
        <v>1122.5</v>
      </c>
      <c r="I190" s="186">
        <v>1078</v>
      </c>
      <c r="J190" s="187" t="s">
        <v>744</v>
      </c>
      <c r="K190" s="157">
        <v>227.5</v>
      </c>
      <c r="L190" s="188">
        <v>0.25418994413407803</v>
      </c>
      <c r="M190" s="184" t="s">
        <v>580</v>
      </c>
      <c r="N190" s="189">
        <v>43117</v>
      </c>
      <c r="O190" s="1"/>
      <c r="P190" s="1"/>
      <c r="Q190" s="228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1">
        <v>105</v>
      </c>
      <c r="B191" s="182">
        <v>43020</v>
      </c>
      <c r="C191" s="182"/>
      <c r="D191" s="183" t="s">
        <v>366</v>
      </c>
      <c r="E191" s="184" t="s">
        <v>577</v>
      </c>
      <c r="F191" s="185">
        <v>525</v>
      </c>
      <c r="G191" s="184"/>
      <c r="H191" s="184">
        <v>629</v>
      </c>
      <c r="I191" s="186">
        <v>629</v>
      </c>
      <c r="J191" s="187" t="s">
        <v>664</v>
      </c>
      <c r="K191" s="157">
        <v>104</v>
      </c>
      <c r="L191" s="188">
        <v>0.19809523809523799</v>
      </c>
      <c r="M191" s="184" t="s">
        <v>580</v>
      </c>
      <c r="N191" s="189">
        <v>43119</v>
      </c>
      <c r="O191" s="1"/>
      <c r="P191" s="1"/>
      <c r="Q191" s="228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1">
        <v>106</v>
      </c>
      <c r="B192" s="182">
        <v>43046</v>
      </c>
      <c r="C192" s="182"/>
      <c r="D192" s="183" t="s">
        <v>404</v>
      </c>
      <c r="E192" s="184" t="s">
        <v>577</v>
      </c>
      <c r="F192" s="185">
        <v>740</v>
      </c>
      <c r="G192" s="184"/>
      <c r="H192" s="184">
        <v>892.5</v>
      </c>
      <c r="I192" s="186">
        <v>900</v>
      </c>
      <c r="J192" s="187" t="s">
        <v>745</v>
      </c>
      <c r="K192" s="157">
        <f t="shared" ref="K192:K194" si="53">H192-F192</f>
        <v>152.5</v>
      </c>
      <c r="L192" s="188">
        <f t="shared" ref="L192:L194" si="54">K192/F192</f>
        <v>0.20608108108108109</v>
      </c>
      <c r="M192" s="184" t="s">
        <v>580</v>
      </c>
      <c r="N192" s="189">
        <v>43052</v>
      </c>
      <c r="O192" s="1"/>
      <c r="P192" s="1"/>
      <c r="Q192" s="228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0">
        <v>107</v>
      </c>
      <c r="B193" s="151">
        <v>43073</v>
      </c>
      <c r="C193" s="151"/>
      <c r="D193" s="152" t="s">
        <v>746</v>
      </c>
      <c r="E193" s="153" t="s">
        <v>577</v>
      </c>
      <c r="F193" s="154">
        <v>118.5</v>
      </c>
      <c r="G193" s="153"/>
      <c r="H193" s="153">
        <v>143.5</v>
      </c>
      <c r="I193" s="155">
        <v>145</v>
      </c>
      <c r="J193" s="156" t="s">
        <v>747</v>
      </c>
      <c r="K193" s="157">
        <f t="shared" si="53"/>
        <v>25</v>
      </c>
      <c r="L193" s="158">
        <f t="shared" si="54"/>
        <v>0.2109704641350211</v>
      </c>
      <c r="M193" s="153" t="s">
        <v>580</v>
      </c>
      <c r="N193" s="159">
        <v>43097</v>
      </c>
      <c r="O193" s="1"/>
      <c r="P193" s="1"/>
      <c r="Q193" s="228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60">
        <v>108</v>
      </c>
      <c r="B194" s="161">
        <v>43090</v>
      </c>
      <c r="C194" s="161"/>
      <c r="D194" s="162" t="s">
        <v>433</v>
      </c>
      <c r="E194" s="163" t="s">
        <v>577</v>
      </c>
      <c r="F194" s="164">
        <v>715</v>
      </c>
      <c r="G194" s="164"/>
      <c r="H194" s="165">
        <v>500</v>
      </c>
      <c r="I194" s="165">
        <v>872</v>
      </c>
      <c r="J194" s="166" t="s">
        <v>748</v>
      </c>
      <c r="K194" s="167">
        <f t="shared" si="53"/>
        <v>-215</v>
      </c>
      <c r="L194" s="168">
        <f t="shared" si="54"/>
        <v>-0.30069930069930068</v>
      </c>
      <c r="M194" s="164" t="s">
        <v>590</v>
      </c>
      <c r="N194" s="161">
        <v>43670</v>
      </c>
      <c r="O194" s="1"/>
      <c r="P194" s="1"/>
      <c r="Q194" s="228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0">
        <v>109</v>
      </c>
      <c r="B195" s="151">
        <v>43098</v>
      </c>
      <c r="C195" s="151"/>
      <c r="D195" s="152" t="s">
        <v>737</v>
      </c>
      <c r="E195" s="153" t="s">
        <v>577</v>
      </c>
      <c r="F195" s="154">
        <v>435</v>
      </c>
      <c r="G195" s="153"/>
      <c r="H195" s="153">
        <v>542.5</v>
      </c>
      <c r="I195" s="155">
        <v>539</v>
      </c>
      <c r="J195" s="156" t="s">
        <v>664</v>
      </c>
      <c r="K195" s="157">
        <v>107.5</v>
      </c>
      <c r="L195" s="158">
        <v>0.247126436781609</v>
      </c>
      <c r="M195" s="153" t="s">
        <v>580</v>
      </c>
      <c r="N195" s="159">
        <v>43206</v>
      </c>
      <c r="O195" s="1"/>
      <c r="P195" s="1"/>
      <c r="Q195" s="228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0">
        <v>110</v>
      </c>
      <c r="B196" s="151">
        <v>43098</v>
      </c>
      <c r="C196" s="151"/>
      <c r="D196" s="152" t="s">
        <v>548</v>
      </c>
      <c r="E196" s="153" t="s">
        <v>577</v>
      </c>
      <c r="F196" s="154">
        <v>885</v>
      </c>
      <c r="G196" s="153"/>
      <c r="H196" s="153">
        <v>1090</v>
      </c>
      <c r="I196" s="155">
        <v>1084</v>
      </c>
      <c r="J196" s="156" t="s">
        <v>664</v>
      </c>
      <c r="K196" s="157">
        <v>205</v>
      </c>
      <c r="L196" s="158">
        <v>0.23163841807909599</v>
      </c>
      <c r="M196" s="153" t="s">
        <v>580</v>
      </c>
      <c r="N196" s="159">
        <v>43213</v>
      </c>
      <c r="O196" s="1"/>
      <c r="P196" s="1"/>
      <c r="Q196" s="228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90">
        <v>111</v>
      </c>
      <c r="B197" s="191">
        <v>43192</v>
      </c>
      <c r="C197" s="191"/>
      <c r="D197" s="169" t="s">
        <v>749</v>
      </c>
      <c r="E197" s="164" t="s">
        <v>577</v>
      </c>
      <c r="F197" s="192">
        <v>478.5</v>
      </c>
      <c r="G197" s="164"/>
      <c r="H197" s="164">
        <v>442</v>
      </c>
      <c r="I197" s="165">
        <v>613</v>
      </c>
      <c r="J197" s="166" t="s">
        <v>750</v>
      </c>
      <c r="K197" s="167">
        <f t="shared" ref="K197:K200" si="55">H197-F197</f>
        <v>-36.5</v>
      </c>
      <c r="L197" s="168">
        <f t="shared" ref="L197:L200" si="56">K197/F197</f>
        <v>-7.6280041797283177E-2</v>
      </c>
      <c r="M197" s="164" t="s">
        <v>590</v>
      </c>
      <c r="N197" s="161">
        <v>43762</v>
      </c>
      <c r="O197" s="1"/>
      <c r="P197" s="1"/>
      <c r="Q197" s="228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60">
        <v>112</v>
      </c>
      <c r="B198" s="161">
        <v>43194</v>
      </c>
      <c r="C198" s="161"/>
      <c r="D198" s="162" t="s">
        <v>751</v>
      </c>
      <c r="E198" s="163" t="s">
        <v>577</v>
      </c>
      <c r="F198" s="164">
        <f>141.5-7.3</f>
        <v>134.19999999999999</v>
      </c>
      <c r="G198" s="164"/>
      <c r="H198" s="165">
        <v>77</v>
      </c>
      <c r="I198" s="165">
        <v>180</v>
      </c>
      <c r="J198" s="166" t="s">
        <v>752</v>
      </c>
      <c r="K198" s="167">
        <f t="shared" si="55"/>
        <v>-57.199999999999989</v>
      </c>
      <c r="L198" s="168">
        <f t="shared" si="56"/>
        <v>-0.42622950819672129</v>
      </c>
      <c r="M198" s="164" t="s">
        <v>590</v>
      </c>
      <c r="N198" s="161">
        <v>43522</v>
      </c>
      <c r="O198" s="1"/>
      <c r="P198" s="1"/>
      <c r="Q198" s="228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60">
        <v>113</v>
      </c>
      <c r="B199" s="161">
        <v>43209</v>
      </c>
      <c r="C199" s="161"/>
      <c r="D199" s="162" t="s">
        <v>753</v>
      </c>
      <c r="E199" s="163" t="s">
        <v>577</v>
      </c>
      <c r="F199" s="164">
        <v>430</v>
      </c>
      <c r="G199" s="164"/>
      <c r="H199" s="165">
        <v>220</v>
      </c>
      <c r="I199" s="165">
        <v>537</v>
      </c>
      <c r="J199" s="166" t="s">
        <v>754</v>
      </c>
      <c r="K199" s="167">
        <f t="shared" si="55"/>
        <v>-210</v>
      </c>
      <c r="L199" s="168">
        <f t="shared" si="56"/>
        <v>-0.48837209302325579</v>
      </c>
      <c r="M199" s="164" t="s">
        <v>590</v>
      </c>
      <c r="N199" s="161">
        <v>43252</v>
      </c>
      <c r="O199" s="1"/>
      <c r="P199" s="1"/>
      <c r="Q199" s="228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1">
        <v>114</v>
      </c>
      <c r="B200" s="182">
        <v>43220</v>
      </c>
      <c r="C200" s="182"/>
      <c r="D200" s="183" t="s">
        <v>755</v>
      </c>
      <c r="E200" s="184" t="s">
        <v>577</v>
      </c>
      <c r="F200" s="184">
        <v>153.5</v>
      </c>
      <c r="G200" s="184"/>
      <c r="H200" s="184">
        <v>196</v>
      </c>
      <c r="I200" s="186">
        <v>196</v>
      </c>
      <c r="J200" s="156" t="s">
        <v>756</v>
      </c>
      <c r="K200" s="157">
        <f t="shared" si="55"/>
        <v>42.5</v>
      </c>
      <c r="L200" s="158">
        <f t="shared" si="56"/>
        <v>0.27687296416938112</v>
      </c>
      <c r="M200" s="153" t="s">
        <v>580</v>
      </c>
      <c r="N200" s="159">
        <v>43605</v>
      </c>
      <c r="O200" s="1"/>
      <c r="P200" s="1"/>
      <c r="Q200" s="228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60">
        <v>115</v>
      </c>
      <c r="B201" s="161">
        <v>43306</v>
      </c>
      <c r="C201" s="161"/>
      <c r="D201" s="162" t="s">
        <v>724</v>
      </c>
      <c r="E201" s="163" t="s">
        <v>577</v>
      </c>
      <c r="F201" s="164">
        <v>27.5</v>
      </c>
      <c r="G201" s="164"/>
      <c r="H201" s="165">
        <v>13.1</v>
      </c>
      <c r="I201" s="165">
        <v>60</v>
      </c>
      <c r="J201" s="166" t="s">
        <v>757</v>
      </c>
      <c r="K201" s="167">
        <v>-14.4</v>
      </c>
      <c r="L201" s="168">
        <v>-0.52363636363636401</v>
      </c>
      <c r="M201" s="164" t="s">
        <v>590</v>
      </c>
      <c r="N201" s="161">
        <v>43138</v>
      </c>
      <c r="O201" s="1"/>
      <c r="P201" s="1"/>
      <c r="Q201" s="228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90">
        <v>116</v>
      </c>
      <c r="B202" s="191">
        <v>43318</v>
      </c>
      <c r="C202" s="191"/>
      <c r="D202" s="169" t="s">
        <v>758</v>
      </c>
      <c r="E202" s="164" t="s">
        <v>577</v>
      </c>
      <c r="F202" s="164">
        <v>148.5</v>
      </c>
      <c r="G202" s="164"/>
      <c r="H202" s="164">
        <v>102</v>
      </c>
      <c r="I202" s="165">
        <v>182</v>
      </c>
      <c r="J202" s="166" t="s">
        <v>759</v>
      </c>
      <c r="K202" s="167">
        <f>H202-F202</f>
        <v>-46.5</v>
      </c>
      <c r="L202" s="168">
        <f>K202/F202</f>
        <v>-0.31313131313131315</v>
      </c>
      <c r="M202" s="164" t="s">
        <v>590</v>
      </c>
      <c r="N202" s="161">
        <v>43661</v>
      </c>
      <c r="O202" s="1"/>
      <c r="P202" s="1"/>
      <c r="Q202" s="228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0">
        <v>117</v>
      </c>
      <c r="B203" s="151">
        <v>43335</v>
      </c>
      <c r="C203" s="151"/>
      <c r="D203" s="152" t="s">
        <v>760</v>
      </c>
      <c r="E203" s="153" t="s">
        <v>577</v>
      </c>
      <c r="F203" s="184">
        <v>285</v>
      </c>
      <c r="G203" s="153"/>
      <c r="H203" s="153">
        <v>355</v>
      </c>
      <c r="I203" s="155">
        <v>364</v>
      </c>
      <c r="J203" s="156" t="s">
        <v>761</v>
      </c>
      <c r="K203" s="157">
        <v>70</v>
      </c>
      <c r="L203" s="158">
        <v>0.24561403508771901</v>
      </c>
      <c r="M203" s="153" t="s">
        <v>580</v>
      </c>
      <c r="N203" s="159">
        <v>43455</v>
      </c>
      <c r="O203" s="1"/>
      <c r="P203" s="1"/>
      <c r="Q203" s="228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0">
        <v>118</v>
      </c>
      <c r="B204" s="151">
        <v>43341</v>
      </c>
      <c r="C204" s="151"/>
      <c r="D204" s="152" t="s">
        <v>394</v>
      </c>
      <c r="E204" s="153" t="s">
        <v>577</v>
      </c>
      <c r="F204" s="184">
        <v>525</v>
      </c>
      <c r="G204" s="153"/>
      <c r="H204" s="153">
        <v>585</v>
      </c>
      <c r="I204" s="155">
        <v>635</v>
      </c>
      <c r="J204" s="156" t="s">
        <v>762</v>
      </c>
      <c r="K204" s="157">
        <f t="shared" ref="K204:K255" si="57">H204-F204</f>
        <v>60</v>
      </c>
      <c r="L204" s="158">
        <f t="shared" ref="L204:L255" si="58">K204/F204</f>
        <v>0.11428571428571428</v>
      </c>
      <c r="M204" s="153" t="s">
        <v>580</v>
      </c>
      <c r="N204" s="159">
        <v>43662</v>
      </c>
      <c r="O204" s="1"/>
      <c r="P204" s="1"/>
      <c r="Q204" s="228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0">
        <v>119</v>
      </c>
      <c r="B205" s="151">
        <v>43395</v>
      </c>
      <c r="C205" s="151"/>
      <c r="D205" s="152" t="s">
        <v>382</v>
      </c>
      <c r="E205" s="153" t="s">
        <v>577</v>
      </c>
      <c r="F205" s="184">
        <v>475</v>
      </c>
      <c r="G205" s="153"/>
      <c r="H205" s="153">
        <v>574</v>
      </c>
      <c r="I205" s="155">
        <v>570</v>
      </c>
      <c r="J205" s="156" t="s">
        <v>664</v>
      </c>
      <c r="K205" s="157">
        <f t="shared" si="57"/>
        <v>99</v>
      </c>
      <c r="L205" s="158">
        <f t="shared" si="58"/>
        <v>0.20842105263157895</v>
      </c>
      <c r="M205" s="153" t="s">
        <v>580</v>
      </c>
      <c r="N205" s="159">
        <v>43403</v>
      </c>
      <c r="O205" s="1"/>
      <c r="P205" s="1"/>
      <c r="Q205" s="228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1">
        <v>120</v>
      </c>
      <c r="B206" s="182">
        <v>43397</v>
      </c>
      <c r="C206" s="182"/>
      <c r="D206" s="183" t="s">
        <v>763</v>
      </c>
      <c r="E206" s="184" t="s">
        <v>577</v>
      </c>
      <c r="F206" s="184">
        <v>707.5</v>
      </c>
      <c r="G206" s="184"/>
      <c r="H206" s="184">
        <v>872</v>
      </c>
      <c r="I206" s="186">
        <v>872</v>
      </c>
      <c r="J206" s="187" t="s">
        <v>664</v>
      </c>
      <c r="K206" s="157">
        <f t="shared" si="57"/>
        <v>164.5</v>
      </c>
      <c r="L206" s="188">
        <f t="shared" si="58"/>
        <v>0.23250883392226149</v>
      </c>
      <c r="M206" s="184" t="s">
        <v>580</v>
      </c>
      <c r="N206" s="189">
        <v>43482</v>
      </c>
      <c r="O206" s="1"/>
      <c r="P206" s="1"/>
      <c r="Q206" s="228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1">
        <v>121</v>
      </c>
      <c r="B207" s="182">
        <v>43398</v>
      </c>
      <c r="C207" s="182"/>
      <c r="D207" s="183" t="s">
        <v>764</v>
      </c>
      <c r="E207" s="184" t="s">
        <v>577</v>
      </c>
      <c r="F207" s="184">
        <v>162</v>
      </c>
      <c r="G207" s="184"/>
      <c r="H207" s="184">
        <v>204</v>
      </c>
      <c r="I207" s="186">
        <v>209</v>
      </c>
      <c r="J207" s="187" t="s">
        <v>765</v>
      </c>
      <c r="K207" s="157">
        <f t="shared" si="57"/>
        <v>42</v>
      </c>
      <c r="L207" s="188">
        <f t="shared" si="58"/>
        <v>0.25925925925925924</v>
      </c>
      <c r="M207" s="184" t="s">
        <v>580</v>
      </c>
      <c r="N207" s="189">
        <v>43539</v>
      </c>
      <c r="O207" s="1"/>
      <c r="P207" s="1"/>
      <c r="Q207" s="228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1">
        <v>122</v>
      </c>
      <c r="B208" s="182">
        <v>43399</v>
      </c>
      <c r="C208" s="182"/>
      <c r="D208" s="183" t="s">
        <v>480</v>
      </c>
      <c r="E208" s="184" t="s">
        <v>577</v>
      </c>
      <c r="F208" s="184">
        <v>240</v>
      </c>
      <c r="G208" s="184"/>
      <c r="H208" s="184">
        <v>297</v>
      </c>
      <c r="I208" s="186">
        <v>297</v>
      </c>
      <c r="J208" s="187" t="s">
        <v>664</v>
      </c>
      <c r="K208" s="193">
        <f t="shared" si="57"/>
        <v>57</v>
      </c>
      <c r="L208" s="188">
        <f t="shared" si="58"/>
        <v>0.23749999999999999</v>
      </c>
      <c r="M208" s="184" t="s">
        <v>580</v>
      </c>
      <c r="N208" s="189">
        <v>43417</v>
      </c>
      <c r="O208" s="1"/>
      <c r="P208" s="1"/>
      <c r="Q208" s="228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0">
        <v>123</v>
      </c>
      <c r="B209" s="151">
        <v>43439</v>
      </c>
      <c r="C209" s="151"/>
      <c r="D209" s="152" t="s">
        <v>766</v>
      </c>
      <c r="E209" s="153" t="s">
        <v>577</v>
      </c>
      <c r="F209" s="153">
        <v>202.5</v>
      </c>
      <c r="G209" s="153"/>
      <c r="H209" s="153">
        <v>255</v>
      </c>
      <c r="I209" s="155">
        <v>252</v>
      </c>
      <c r="J209" s="156" t="s">
        <v>664</v>
      </c>
      <c r="K209" s="157">
        <f t="shared" si="57"/>
        <v>52.5</v>
      </c>
      <c r="L209" s="158">
        <f t="shared" si="58"/>
        <v>0.25925925925925924</v>
      </c>
      <c r="M209" s="153" t="s">
        <v>580</v>
      </c>
      <c r="N209" s="159">
        <v>43542</v>
      </c>
      <c r="O209" s="1"/>
      <c r="P209" s="1"/>
      <c r="Q209" s="228"/>
      <c r="R209" s="1"/>
      <c r="S209" s="6" t="s">
        <v>767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1">
        <v>124</v>
      </c>
      <c r="B210" s="182">
        <v>43465</v>
      </c>
      <c r="C210" s="151"/>
      <c r="D210" s="183" t="s">
        <v>159</v>
      </c>
      <c r="E210" s="184" t="s">
        <v>577</v>
      </c>
      <c r="F210" s="184">
        <v>710</v>
      </c>
      <c r="G210" s="184"/>
      <c r="H210" s="184">
        <v>866</v>
      </c>
      <c r="I210" s="186">
        <v>866</v>
      </c>
      <c r="J210" s="187" t="s">
        <v>664</v>
      </c>
      <c r="K210" s="157">
        <f t="shared" si="57"/>
        <v>156</v>
      </c>
      <c r="L210" s="158">
        <f t="shared" si="58"/>
        <v>0.21971830985915494</v>
      </c>
      <c r="M210" s="153" t="s">
        <v>580</v>
      </c>
      <c r="N210" s="159">
        <v>43553</v>
      </c>
      <c r="O210" s="1"/>
      <c r="P210" s="1"/>
      <c r="Q210" s="228"/>
      <c r="R210" s="1"/>
      <c r="S210" s="6" t="s">
        <v>767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1">
        <v>125</v>
      </c>
      <c r="B211" s="182">
        <v>43522</v>
      </c>
      <c r="C211" s="182"/>
      <c r="D211" s="183" t="s">
        <v>174</v>
      </c>
      <c r="E211" s="184" t="s">
        <v>577</v>
      </c>
      <c r="F211" s="184">
        <v>337.25</v>
      </c>
      <c r="G211" s="184"/>
      <c r="H211" s="184">
        <v>398.5</v>
      </c>
      <c r="I211" s="186">
        <v>411</v>
      </c>
      <c r="J211" s="156" t="s">
        <v>768</v>
      </c>
      <c r="K211" s="157">
        <f t="shared" si="57"/>
        <v>61.25</v>
      </c>
      <c r="L211" s="158">
        <f t="shared" si="58"/>
        <v>0.1816160118606375</v>
      </c>
      <c r="M211" s="153" t="s">
        <v>580</v>
      </c>
      <c r="N211" s="159">
        <v>43760</v>
      </c>
      <c r="O211" s="1"/>
      <c r="P211" s="1"/>
      <c r="Q211" s="228"/>
      <c r="R211" s="1"/>
      <c r="S211" s="6" t="s">
        <v>767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94">
        <v>126</v>
      </c>
      <c r="B212" s="195">
        <v>43559</v>
      </c>
      <c r="C212" s="195"/>
      <c r="D212" s="196" t="s">
        <v>769</v>
      </c>
      <c r="E212" s="197" t="s">
        <v>577</v>
      </c>
      <c r="F212" s="197">
        <v>130</v>
      </c>
      <c r="G212" s="197"/>
      <c r="H212" s="197">
        <v>65</v>
      </c>
      <c r="I212" s="198">
        <v>158</v>
      </c>
      <c r="J212" s="166" t="s">
        <v>770</v>
      </c>
      <c r="K212" s="167">
        <f t="shared" si="57"/>
        <v>-65</v>
      </c>
      <c r="L212" s="168">
        <f t="shared" si="58"/>
        <v>-0.5</v>
      </c>
      <c r="M212" s="164" t="s">
        <v>590</v>
      </c>
      <c r="N212" s="161">
        <v>43726</v>
      </c>
      <c r="O212" s="1"/>
      <c r="P212" s="1"/>
      <c r="Q212" s="228"/>
      <c r="R212" s="1"/>
      <c r="S212" s="6" t="s">
        <v>771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1">
        <v>127</v>
      </c>
      <c r="B213" s="182">
        <v>43017</v>
      </c>
      <c r="C213" s="182"/>
      <c r="D213" s="183" t="s">
        <v>210</v>
      </c>
      <c r="E213" s="184" t="s">
        <v>577</v>
      </c>
      <c r="F213" s="184">
        <v>141.5</v>
      </c>
      <c r="G213" s="184"/>
      <c r="H213" s="184">
        <v>183.5</v>
      </c>
      <c r="I213" s="186">
        <v>210</v>
      </c>
      <c r="J213" s="156" t="s">
        <v>765</v>
      </c>
      <c r="K213" s="157">
        <f t="shared" si="57"/>
        <v>42</v>
      </c>
      <c r="L213" s="158">
        <f t="shared" si="58"/>
        <v>0.29681978798586572</v>
      </c>
      <c r="M213" s="153" t="s">
        <v>580</v>
      </c>
      <c r="N213" s="159">
        <v>43042</v>
      </c>
      <c r="O213" s="1"/>
      <c r="P213" s="1"/>
      <c r="Q213" s="228"/>
      <c r="R213" s="1"/>
      <c r="S213" s="6" t="s">
        <v>771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94">
        <v>128</v>
      </c>
      <c r="B214" s="195">
        <v>43074</v>
      </c>
      <c r="C214" s="195"/>
      <c r="D214" s="196" t="s">
        <v>772</v>
      </c>
      <c r="E214" s="197" t="s">
        <v>577</v>
      </c>
      <c r="F214" s="192">
        <v>172</v>
      </c>
      <c r="G214" s="197"/>
      <c r="H214" s="197">
        <v>155.25</v>
      </c>
      <c r="I214" s="198">
        <v>230</v>
      </c>
      <c r="J214" s="166" t="s">
        <v>773</v>
      </c>
      <c r="K214" s="167">
        <f t="shared" si="57"/>
        <v>-16.75</v>
      </c>
      <c r="L214" s="168">
        <f t="shared" si="58"/>
        <v>-9.7383720930232565E-2</v>
      </c>
      <c r="M214" s="164" t="s">
        <v>590</v>
      </c>
      <c r="N214" s="161">
        <v>43787</v>
      </c>
      <c r="O214" s="1"/>
      <c r="P214" s="1"/>
      <c r="Q214" s="228"/>
      <c r="R214" s="1"/>
      <c r="S214" s="6" t="s">
        <v>771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1">
        <v>129</v>
      </c>
      <c r="B215" s="182">
        <v>43398</v>
      </c>
      <c r="C215" s="182"/>
      <c r="D215" s="183" t="s">
        <v>120</v>
      </c>
      <c r="E215" s="184" t="s">
        <v>577</v>
      </c>
      <c r="F215" s="184">
        <v>698.5</v>
      </c>
      <c r="G215" s="184"/>
      <c r="H215" s="184">
        <v>890</v>
      </c>
      <c r="I215" s="186">
        <v>890</v>
      </c>
      <c r="J215" s="156" t="s">
        <v>774</v>
      </c>
      <c r="K215" s="157">
        <f t="shared" si="57"/>
        <v>191.5</v>
      </c>
      <c r="L215" s="158">
        <f t="shared" si="58"/>
        <v>0.27415891195418757</v>
      </c>
      <c r="M215" s="153" t="s">
        <v>580</v>
      </c>
      <c r="N215" s="159">
        <v>44328</v>
      </c>
      <c r="O215" s="1"/>
      <c r="P215" s="1"/>
      <c r="Q215" s="228"/>
      <c r="R215" s="1"/>
      <c r="S215" s="6" t="s">
        <v>767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1">
        <v>130</v>
      </c>
      <c r="B216" s="182">
        <v>42877</v>
      </c>
      <c r="C216" s="182"/>
      <c r="D216" s="183" t="s">
        <v>775</v>
      </c>
      <c r="E216" s="184" t="s">
        <v>577</v>
      </c>
      <c r="F216" s="184">
        <v>127.6</v>
      </c>
      <c r="G216" s="184"/>
      <c r="H216" s="184">
        <v>138</v>
      </c>
      <c r="I216" s="186">
        <v>190</v>
      </c>
      <c r="J216" s="156" t="s">
        <v>776</v>
      </c>
      <c r="K216" s="157">
        <f t="shared" si="57"/>
        <v>10.400000000000006</v>
      </c>
      <c r="L216" s="158">
        <f t="shared" si="58"/>
        <v>8.1504702194357417E-2</v>
      </c>
      <c r="M216" s="153" t="s">
        <v>580</v>
      </c>
      <c r="N216" s="159">
        <v>43774</v>
      </c>
      <c r="O216" s="1"/>
      <c r="P216" s="1"/>
      <c r="Q216" s="228"/>
      <c r="R216" s="1"/>
      <c r="S216" s="6" t="s">
        <v>771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1">
        <v>131</v>
      </c>
      <c r="B217" s="182">
        <v>43158</v>
      </c>
      <c r="C217" s="182"/>
      <c r="D217" s="183" t="s">
        <v>777</v>
      </c>
      <c r="E217" s="184" t="s">
        <v>577</v>
      </c>
      <c r="F217" s="184">
        <v>317</v>
      </c>
      <c r="G217" s="184"/>
      <c r="H217" s="184">
        <v>382.5</v>
      </c>
      <c r="I217" s="186">
        <v>398</v>
      </c>
      <c r="J217" s="156" t="s">
        <v>778</v>
      </c>
      <c r="K217" s="157">
        <f t="shared" si="57"/>
        <v>65.5</v>
      </c>
      <c r="L217" s="158">
        <f t="shared" si="58"/>
        <v>0.20662460567823343</v>
      </c>
      <c r="M217" s="153" t="s">
        <v>580</v>
      </c>
      <c r="N217" s="159">
        <v>44238</v>
      </c>
      <c r="O217" s="1"/>
      <c r="P217" s="1"/>
      <c r="Q217" s="228"/>
      <c r="R217" s="1"/>
      <c r="S217" s="6" t="s">
        <v>771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94">
        <v>132</v>
      </c>
      <c r="B218" s="195">
        <v>43164</v>
      </c>
      <c r="C218" s="195"/>
      <c r="D218" s="196" t="s">
        <v>166</v>
      </c>
      <c r="E218" s="197" t="s">
        <v>577</v>
      </c>
      <c r="F218" s="192">
        <f>510-14.4</f>
        <v>495.6</v>
      </c>
      <c r="G218" s="197"/>
      <c r="H218" s="197">
        <v>350</v>
      </c>
      <c r="I218" s="198">
        <v>672</v>
      </c>
      <c r="J218" s="166" t="s">
        <v>779</v>
      </c>
      <c r="K218" s="167">
        <f t="shared" si="57"/>
        <v>-145.60000000000002</v>
      </c>
      <c r="L218" s="168">
        <f t="shared" si="58"/>
        <v>-0.29378531073446329</v>
      </c>
      <c r="M218" s="164" t="s">
        <v>590</v>
      </c>
      <c r="N218" s="161">
        <v>43887</v>
      </c>
      <c r="O218" s="1"/>
      <c r="P218" s="1"/>
      <c r="Q218" s="228"/>
      <c r="R218" s="1"/>
      <c r="S218" s="6" t="s">
        <v>767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94">
        <v>133</v>
      </c>
      <c r="B219" s="195">
        <v>43237</v>
      </c>
      <c r="C219" s="195"/>
      <c r="D219" s="196" t="s">
        <v>780</v>
      </c>
      <c r="E219" s="197" t="s">
        <v>577</v>
      </c>
      <c r="F219" s="192">
        <v>230.3</v>
      </c>
      <c r="G219" s="197"/>
      <c r="H219" s="197">
        <v>102.5</v>
      </c>
      <c r="I219" s="198">
        <v>348</v>
      </c>
      <c r="J219" s="166" t="s">
        <v>781</v>
      </c>
      <c r="K219" s="167">
        <f t="shared" si="57"/>
        <v>-127.80000000000001</v>
      </c>
      <c r="L219" s="168">
        <f t="shared" si="58"/>
        <v>-0.55492835432045162</v>
      </c>
      <c r="M219" s="164" t="s">
        <v>590</v>
      </c>
      <c r="N219" s="161">
        <v>43896</v>
      </c>
      <c r="O219" s="1"/>
      <c r="P219" s="1"/>
      <c r="Q219" s="228"/>
      <c r="R219" s="1"/>
      <c r="S219" s="6" t="s">
        <v>767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1">
        <v>134</v>
      </c>
      <c r="B220" s="182">
        <v>43258</v>
      </c>
      <c r="C220" s="182"/>
      <c r="D220" s="183" t="s">
        <v>437</v>
      </c>
      <c r="E220" s="184" t="s">
        <v>577</v>
      </c>
      <c r="F220" s="184">
        <f>342.5-5.1</f>
        <v>337.4</v>
      </c>
      <c r="G220" s="184"/>
      <c r="H220" s="184">
        <v>412.5</v>
      </c>
      <c r="I220" s="186">
        <v>439</v>
      </c>
      <c r="J220" s="156" t="s">
        <v>782</v>
      </c>
      <c r="K220" s="157">
        <f t="shared" si="57"/>
        <v>75.100000000000023</v>
      </c>
      <c r="L220" s="158">
        <f t="shared" si="58"/>
        <v>0.22258446947243635</v>
      </c>
      <c r="M220" s="153" t="s">
        <v>580</v>
      </c>
      <c r="N220" s="159">
        <v>44230</v>
      </c>
      <c r="O220" s="1"/>
      <c r="P220" s="1"/>
      <c r="Q220" s="228"/>
      <c r="R220" s="1"/>
      <c r="S220" s="6" t="s">
        <v>771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75">
        <v>135</v>
      </c>
      <c r="B221" s="174">
        <v>43285</v>
      </c>
      <c r="C221" s="174"/>
      <c r="D221" s="175" t="s">
        <v>58</v>
      </c>
      <c r="E221" s="176" t="s">
        <v>577</v>
      </c>
      <c r="F221" s="176">
        <f>127.5-5.53</f>
        <v>121.97</v>
      </c>
      <c r="G221" s="177"/>
      <c r="H221" s="177">
        <v>122.5</v>
      </c>
      <c r="I221" s="177">
        <v>170</v>
      </c>
      <c r="J221" s="178" t="s">
        <v>783</v>
      </c>
      <c r="K221" s="179">
        <f t="shared" si="57"/>
        <v>0.53000000000000114</v>
      </c>
      <c r="L221" s="180">
        <f t="shared" si="58"/>
        <v>4.3453308190538747E-3</v>
      </c>
      <c r="M221" s="176" t="s">
        <v>597</v>
      </c>
      <c r="N221" s="174">
        <v>44431</v>
      </c>
      <c r="O221" s="1"/>
      <c r="P221" s="1"/>
      <c r="Q221" s="228"/>
      <c r="R221" s="1"/>
      <c r="S221" s="6" t="s">
        <v>767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94">
        <v>136</v>
      </c>
      <c r="B222" s="195">
        <v>43294</v>
      </c>
      <c r="C222" s="195"/>
      <c r="D222" s="196" t="s">
        <v>784</v>
      </c>
      <c r="E222" s="197" t="s">
        <v>577</v>
      </c>
      <c r="F222" s="192">
        <v>46.5</v>
      </c>
      <c r="G222" s="197"/>
      <c r="H222" s="197">
        <v>17</v>
      </c>
      <c r="I222" s="198">
        <v>59</v>
      </c>
      <c r="J222" s="166" t="s">
        <v>785</v>
      </c>
      <c r="K222" s="167">
        <f t="shared" si="57"/>
        <v>-29.5</v>
      </c>
      <c r="L222" s="168">
        <f t="shared" si="58"/>
        <v>-0.63440860215053763</v>
      </c>
      <c r="M222" s="164" t="s">
        <v>590</v>
      </c>
      <c r="N222" s="161">
        <v>43887</v>
      </c>
      <c r="O222" s="1"/>
      <c r="P222" s="1"/>
      <c r="Q222" s="228"/>
      <c r="R222" s="1"/>
      <c r="S222" s="6" t="s">
        <v>767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1">
        <v>137</v>
      </c>
      <c r="B223" s="182">
        <v>43396</v>
      </c>
      <c r="C223" s="182"/>
      <c r="D223" s="183" t="s">
        <v>420</v>
      </c>
      <c r="E223" s="184" t="s">
        <v>577</v>
      </c>
      <c r="F223" s="184">
        <v>156.5</v>
      </c>
      <c r="G223" s="184"/>
      <c r="H223" s="184">
        <v>207.5</v>
      </c>
      <c r="I223" s="186">
        <v>191</v>
      </c>
      <c r="J223" s="156" t="s">
        <v>664</v>
      </c>
      <c r="K223" s="157">
        <f t="shared" si="57"/>
        <v>51</v>
      </c>
      <c r="L223" s="158">
        <f t="shared" si="58"/>
        <v>0.32587859424920129</v>
      </c>
      <c r="M223" s="153" t="s">
        <v>580</v>
      </c>
      <c r="N223" s="159">
        <v>44369</v>
      </c>
      <c r="O223" s="1"/>
      <c r="P223" s="1"/>
      <c r="Q223" s="228"/>
      <c r="R223" s="1"/>
      <c r="S223" s="6" t="s">
        <v>767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1">
        <v>138</v>
      </c>
      <c r="B224" s="182">
        <v>43439</v>
      </c>
      <c r="C224" s="182"/>
      <c r="D224" s="183" t="s">
        <v>345</v>
      </c>
      <c r="E224" s="184" t="s">
        <v>577</v>
      </c>
      <c r="F224" s="184">
        <v>259.5</v>
      </c>
      <c r="G224" s="184"/>
      <c r="H224" s="184">
        <v>320</v>
      </c>
      <c r="I224" s="186">
        <v>320</v>
      </c>
      <c r="J224" s="156" t="s">
        <v>664</v>
      </c>
      <c r="K224" s="157">
        <f t="shared" si="57"/>
        <v>60.5</v>
      </c>
      <c r="L224" s="158">
        <f t="shared" si="58"/>
        <v>0.23314065510597304</v>
      </c>
      <c r="M224" s="153" t="s">
        <v>580</v>
      </c>
      <c r="N224" s="159">
        <v>44323</v>
      </c>
      <c r="O224" s="1"/>
      <c r="P224" s="1"/>
      <c r="Q224" s="228"/>
      <c r="R224" s="1"/>
      <c r="S224" s="6" t="s">
        <v>767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94">
        <v>139</v>
      </c>
      <c r="B225" s="195">
        <v>43439</v>
      </c>
      <c r="C225" s="195"/>
      <c r="D225" s="196" t="s">
        <v>786</v>
      </c>
      <c r="E225" s="197" t="s">
        <v>577</v>
      </c>
      <c r="F225" s="197">
        <v>715</v>
      </c>
      <c r="G225" s="197"/>
      <c r="H225" s="197">
        <v>445</v>
      </c>
      <c r="I225" s="198">
        <v>840</v>
      </c>
      <c r="J225" s="166" t="s">
        <v>787</v>
      </c>
      <c r="K225" s="167">
        <f t="shared" si="57"/>
        <v>-270</v>
      </c>
      <c r="L225" s="168">
        <f t="shared" si="58"/>
        <v>-0.3776223776223776</v>
      </c>
      <c r="M225" s="164" t="s">
        <v>590</v>
      </c>
      <c r="N225" s="161">
        <v>43800</v>
      </c>
      <c r="O225" s="1"/>
      <c r="P225" s="1"/>
      <c r="Q225" s="228"/>
      <c r="R225" s="1"/>
      <c r="S225" s="6" t="s">
        <v>767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1">
        <v>140</v>
      </c>
      <c r="B226" s="182">
        <v>43469</v>
      </c>
      <c r="C226" s="182"/>
      <c r="D226" s="183" t="s">
        <v>180</v>
      </c>
      <c r="E226" s="184" t="s">
        <v>577</v>
      </c>
      <c r="F226" s="184">
        <v>875</v>
      </c>
      <c r="G226" s="184"/>
      <c r="H226" s="184">
        <v>1165</v>
      </c>
      <c r="I226" s="186">
        <v>1185</v>
      </c>
      <c r="J226" s="156" t="s">
        <v>788</v>
      </c>
      <c r="K226" s="157">
        <f t="shared" si="57"/>
        <v>290</v>
      </c>
      <c r="L226" s="158">
        <f t="shared" si="58"/>
        <v>0.33142857142857141</v>
      </c>
      <c r="M226" s="153" t="s">
        <v>580</v>
      </c>
      <c r="N226" s="159">
        <v>43847</v>
      </c>
      <c r="O226" s="1"/>
      <c r="P226" s="1"/>
      <c r="Q226" s="228"/>
      <c r="R226" s="1"/>
      <c r="S226" s="6" t="s">
        <v>767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1">
        <v>141</v>
      </c>
      <c r="B227" s="182">
        <v>43559</v>
      </c>
      <c r="C227" s="182"/>
      <c r="D227" s="183" t="s">
        <v>363</v>
      </c>
      <c r="E227" s="184" t="s">
        <v>577</v>
      </c>
      <c r="F227" s="184">
        <f>387-14.63</f>
        <v>372.37</v>
      </c>
      <c r="G227" s="184"/>
      <c r="H227" s="184">
        <v>490</v>
      </c>
      <c r="I227" s="186">
        <v>490</v>
      </c>
      <c r="J227" s="156" t="s">
        <v>664</v>
      </c>
      <c r="K227" s="157">
        <f t="shared" si="57"/>
        <v>117.63</v>
      </c>
      <c r="L227" s="158">
        <f t="shared" si="58"/>
        <v>0.31589548030185027</v>
      </c>
      <c r="M227" s="153" t="s">
        <v>580</v>
      </c>
      <c r="N227" s="159">
        <v>43850</v>
      </c>
      <c r="O227" s="1"/>
      <c r="P227" s="1"/>
      <c r="Q227" s="228"/>
      <c r="R227" s="1"/>
      <c r="S227" s="6" t="s">
        <v>767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94">
        <v>142</v>
      </c>
      <c r="B228" s="195">
        <v>43578</v>
      </c>
      <c r="C228" s="195"/>
      <c r="D228" s="196" t="s">
        <v>789</v>
      </c>
      <c r="E228" s="197" t="s">
        <v>589</v>
      </c>
      <c r="F228" s="197">
        <v>220</v>
      </c>
      <c r="G228" s="197"/>
      <c r="H228" s="197">
        <v>127.5</v>
      </c>
      <c r="I228" s="198">
        <v>284</v>
      </c>
      <c r="J228" s="166" t="s">
        <v>790</v>
      </c>
      <c r="K228" s="167">
        <f t="shared" si="57"/>
        <v>-92.5</v>
      </c>
      <c r="L228" s="168">
        <f t="shared" si="58"/>
        <v>-0.42045454545454547</v>
      </c>
      <c r="M228" s="164" t="s">
        <v>590</v>
      </c>
      <c r="N228" s="161">
        <v>43896</v>
      </c>
      <c r="O228" s="1"/>
      <c r="P228" s="1"/>
      <c r="Q228" s="228"/>
      <c r="R228" s="1"/>
      <c r="S228" s="6" t="s">
        <v>767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1">
        <v>143</v>
      </c>
      <c r="B229" s="182">
        <v>43622</v>
      </c>
      <c r="C229" s="182"/>
      <c r="D229" s="183" t="s">
        <v>481</v>
      </c>
      <c r="E229" s="184" t="s">
        <v>589</v>
      </c>
      <c r="F229" s="184">
        <v>332.8</v>
      </c>
      <c r="G229" s="184"/>
      <c r="H229" s="184">
        <v>405</v>
      </c>
      <c r="I229" s="186">
        <v>419</v>
      </c>
      <c r="J229" s="156" t="s">
        <v>791</v>
      </c>
      <c r="K229" s="157">
        <f t="shared" si="57"/>
        <v>72.199999999999989</v>
      </c>
      <c r="L229" s="158">
        <f t="shared" si="58"/>
        <v>0.21694711538461534</v>
      </c>
      <c r="M229" s="153" t="s">
        <v>580</v>
      </c>
      <c r="N229" s="159">
        <v>43860</v>
      </c>
      <c r="O229" s="1"/>
      <c r="P229" s="1"/>
      <c r="Q229" s="228"/>
      <c r="R229" s="1"/>
      <c r="S229" s="6" t="s">
        <v>771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75">
        <v>144</v>
      </c>
      <c r="B230" s="174">
        <v>43641</v>
      </c>
      <c r="C230" s="174"/>
      <c r="D230" s="175" t="s">
        <v>172</v>
      </c>
      <c r="E230" s="176" t="s">
        <v>577</v>
      </c>
      <c r="F230" s="176">
        <v>386</v>
      </c>
      <c r="G230" s="177"/>
      <c r="H230" s="177">
        <v>395</v>
      </c>
      <c r="I230" s="177">
        <v>452</v>
      </c>
      <c r="J230" s="178" t="s">
        <v>792</v>
      </c>
      <c r="K230" s="179">
        <f t="shared" si="57"/>
        <v>9</v>
      </c>
      <c r="L230" s="180">
        <f t="shared" si="58"/>
        <v>2.3316062176165803E-2</v>
      </c>
      <c r="M230" s="176" t="s">
        <v>597</v>
      </c>
      <c r="N230" s="174">
        <v>43868</v>
      </c>
      <c r="O230" s="1"/>
      <c r="P230" s="1"/>
      <c r="Q230" s="228"/>
      <c r="R230" s="1"/>
      <c r="S230" s="6" t="s">
        <v>771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75">
        <v>145</v>
      </c>
      <c r="B231" s="174">
        <v>43707</v>
      </c>
      <c r="C231" s="174"/>
      <c r="D231" s="175" t="s">
        <v>146</v>
      </c>
      <c r="E231" s="176" t="s">
        <v>577</v>
      </c>
      <c r="F231" s="176">
        <v>137.5</v>
      </c>
      <c r="G231" s="177"/>
      <c r="H231" s="177">
        <v>138.5</v>
      </c>
      <c r="I231" s="177">
        <v>190</v>
      </c>
      <c r="J231" s="178" t="s">
        <v>793</v>
      </c>
      <c r="K231" s="179">
        <f t="shared" si="57"/>
        <v>1</v>
      </c>
      <c r="L231" s="180">
        <f t="shared" si="58"/>
        <v>7.2727272727272727E-3</v>
      </c>
      <c r="M231" s="176" t="s">
        <v>597</v>
      </c>
      <c r="N231" s="174">
        <v>44432</v>
      </c>
      <c r="O231" s="1"/>
      <c r="P231" s="1"/>
      <c r="Q231" s="228"/>
      <c r="R231" s="1"/>
      <c r="S231" s="6" t="s">
        <v>767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1">
        <v>146</v>
      </c>
      <c r="B232" s="182">
        <v>43731</v>
      </c>
      <c r="C232" s="182"/>
      <c r="D232" s="183" t="s">
        <v>430</v>
      </c>
      <c r="E232" s="184" t="s">
        <v>577</v>
      </c>
      <c r="F232" s="184">
        <v>235</v>
      </c>
      <c r="G232" s="184"/>
      <c r="H232" s="184">
        <v>295</v>
      </c>
      <c r="I232" s="186">
        <v>296</v>
      </c>
      <c r="J232" s="156" t="s">
        <v>794</v>
      </c>
      <c r="K232" s="157">
        <f t="shared" si="57"/>
        <v>60</v>
      </c>
      <c r="L232" s="158">
        <f t="shared" si="58"/>
        <v>0.25531914893617019</v>
      </c>
      <c r="M232" s="153" t="s">
        <v>580</v>
      </c>
      <c r="N232" s="159">
        <v>43844</v>
      </c>
      <c r="O232" s="1"/>
      <c r="P232" s="1"/>
      <c r="Q232" s="228"/>
      <c r="R232" s="1"/>
      <c r="S232" s="6" t="s">
        <v>771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1">
        <v>147</v>
      </c>
      <c r="B233" s="182">
        <v>43752</v>
      </c>
      <c r="C233" s="182"/>
      <c r="D233" s="183" t="s">
        <v>795</v>
      </c>
      <c r="E233" s="184" t="s">
        <v>577</v>
      </c>
      <c r="F233" s="184">
        <v>277.5</v>
      </c>
      <c r="G233" s="184"/>
      <c r="H233" s="184">
        <v>333</v>
      </c>
      <c r="I233" s="186">
        <v>333</v>
      </c>
      <c r="J233" s="156" t="s">
        <v>796</v>
      </c>
      <c r="K233" s="157">
        <f t="shared" si="57"/>
        <v>55.5</v>
      </c>
      <c r="L233" s="158">
        <f t="shared" si="58"/>
        <v>0.2</v>
      </c>
      <c r="M233" s="153" t="s">
        <v>580</v>
      </c>
      <c r="N233" s="159">
        <v>43846</v>
      </c>
      <c r="O233" s="1"/>
      <c r="P233" s="1"/>
      <c r="Q233" s="228"/>
      <c r="R233" s="1"/>
      <c r="S233" s="6" t="s">
        <v>767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1">
        <v>148</v>
      </c>
      <c r="B234" s="182">
        <v>43752</v>
      </c>
      <c r="C234" s="182"/>
      <c r="D234" s="183" t="s">
        <v>797</v>
      </c>
      <c r="E234" s="184" t="s">
        <v>577</v>
      </c>
      <c r="F234" s="184">
        <v>930</v>
      </c>
      <c r="G234" s="184"/>
      <c r="H234" s="184">
        <v>1165</v>
      </c>
      <c r="I234" s="186">
        <v>1200</v>
      </c>
      <c r="J234" s="156" t="s">
        <v>798</v>
      </c>
      <c r="K234" s="157">
        <f t="shared" si="57"/>
        <v>235</v>
      </c>
      <c r="L234" s="158">
        <f t="shared" si="58"/>
        <v>0.25268817204301075</v>
      </c>
      <c r="M234" s="153" t="s">
        <v>580</v>
      </c>
      <c r="N234" s="159">
        <v>43847</v>
      </c>
      <c r="O234" s="1"/>
      <c r="P234" s="1"/>
      <c r="Q234" s="228"/>
      <c r="R234" s="1"/>
      <c r="S234" s="6" t="s">
        <v>771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1">
        <v>149</v>
      </c>
      <c r="B235" s="182">
        <v>43753</v>
      </c>
      <c r="C235" s="182"/>
      <c r="D235" s="183" t="s">
        <v>799</v>
      </c>
      <c r="E235" s="184" t="s">
        <v>577</v>
      </c>
      <c r="F235" s="154">
        <v>111</v>
      </c>
      <c r="G235" s="184"/>
      <c r="H235" s="184">
        <v>141</v>
      </c>
      <c r="I235" s="186">
        <v>141</v>
      </c>
      <c r="J235" s="156" t="s">
        <v>800</v>
      </c>
      <c r="K235" s="157">
        <f t="shared" si="57"/>
        <v>30</v>
      </c>
      <c r="L235" s="158">
        <f t="shared" si="58"/>
        <v>0.27027027027027029</v>
      </c>
      <c r="M235" s="153" t="s">
        <v>580</v>
      </c>
      <c r="N235" s="159">
        <v>44328</v>
      </c>
      <c r="O235" s="1"/>
      <c r="P235" s="1"/>
      <c r="Q235" s="228"/>
      <c r="R235" s="1"/>
      <c r="S235" s="6" t="s">
        <v>771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1">
        <v>150</v>
      </c>
      <c r="B236" s="182">
        <v>43753</v>
      </c>
      <c r="C236" s="182"/>
      <c r="D236" s="183" t="s">
        <v>801</v>
      </c>
      <c r="E236" s="184" t="s">
        <v>577</v>
      </c>
      <c r="F236" s="154">
        <v>296</v>
      </c>
      <c r="G236" s="184"/>
      <c r="H236" s="184">
        <v>370</v>
      </c>
      <c r="I236" s="186">
        <v>370</v>
      </c>
      <c r="J236" s="156" t="s">
        <v>664</v>
      </c>
      <c r="K236" s="157">
        <f t="shared" si="57"/>
        <v>74</v>
      </c>
      <c r="L236" s="158">
        <f t="shared" si="58"/>
        <v>0.25</v>
      </c>
      <c r="M236" s="153" t="s">
        <v>580</v>
      </c>
      <c r="N236" s="159">
        <v>43853</v>
      </c>
      <c r="O236" s="1"/>
      <c r="P236" s="1"/>
      <c r="Q236" s="228"/>
      <c r="R236" s="1"/>
      <c r="S236" s="6" t="s">
        <v>771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1">
        <v>151</v>
      </c>
      <c r="B237" s="182">
        <v>43754</v>
      </c>
      <c r="C237" s="182"/>
      <c r="D237" s="183" t="s">
        <v>802</v>
      </c>
      <c r="E237" s="184" t="s">
        <v>577</v>
      </c>
      <c r="F237" s="154">
        <v>300</v>
      </c>
      <c r="G237" s="184"/>
      <c r="H237" s="184">
        <v>382.5</v>
      </c>
      <c r="I237" s="186">
        <v>344</v>
      </c>
      <c r="J237" s="156" t="s">
        <v>803</v>
      </c>
      <c r="K237" s="157">
        <f t="shared" si="57"/>
        <v>82.5</v>
      </c>
      <c r="L237" s="158">
        <f t="shared" si="58"/>
        <v>0.27500000000000002</v>
      </c>
      <c r="M237" s="153" t="s">
        <v>580</v>
      </c>
      <c r="N237" s="159">
        <v>44238</v>
      </c>
      <c r="O237" s="1"/>
      <c r="P237" s="1"/>
      <c r="Q237" s="228"/>
      <c r="R237" s="1"/>
      <c r="S237" s="6" t="s">
        <v>771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1">
        <v>152</v>
      </c>
      <c r="B238" s="182">
        <v>43832</v>
      </c>
      <c r="C238" s="182"/>
      <c r="D238" s="183" t="s">
        <v>804</v>
      </c>
      <c r="E238" s="184" t="s">
        <v>577</v>
      </c>
      <c r="F238" s="154">
        <v>495</v>
      </c>
      <c r="G238" s="184"/>
      <c r="H238" s="184">
        <v>595</v>
      </c>
      <c r="I238" s="186">
        <v>590</v>
      </c>
      <c r="J238" s="156" t="s">
        <v>600</v>
      </c>
      <c r="K238" s="157">
        <f t="shared" si="57"/>
        <v>100</v>
      </c>
      <c r="L238" s="158">
        <f t="shared" si="58"/>
        <v>0.20202020202020202</v>
      </c>
      <c r="M238" s="153" t="s">
        <v>580</v>
      </c>
      <c r="N238" s="159">
        <v>44589</v>
      </c>
      <c r="O238" s="1"/>
      <c r="P238" s="1"/>
      <c r="Q238" s="228"/>
      <c r="R238" s="1"/>
      <c r="S238" s="6" t="s">
        <v>771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1">
        <v>153</v>
      </c>
      <c r="B239" s="182">
        <v>43966</v>
      </c>
      <c r="C239" s="182"/>
      <c r="D239" s="183" t="s">
        <v>76</v>
      </c>
      <c r="E239" s="184" t="s">
        <v>577</v>
      </c>
      <c r="F239" s="154">
        <v>67.5</v>
      </c>
      <c r="G239" s="184"/>
      <c r="H239" s="184">
        <v>86</v>
      </c>
      <c r="I239" s="186">
        <v>86</v>
      </c>
      <c r="J239" s="156" t="s">
        <v>805</v>
      </c>
      <c r="K239" s="157">
        <f t="shared" si="57"/>
        <v>18.5</v>
      </c>
      <c r="L239" s="158">
        <f t="shared" si="58"/>
        <v>0.27407407407407408</v>
      </c>
      <c r="M239" s="153" t="s">
        <v>580</v>
      </c>
      <c r="N239" s="159">
        <v>44008</v>
      </c>
      <c r="O239" s="1"/>
      <c r="P239" s="1"/>
      <c r="Q239" s="228"/>
      <c r="R239" s="1"/>
      <c r="S239" s="6" t="s">
        <v>771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1">
        <v>154</v>
      </c>
      <c r="B240" s="182">
        <v>44035</v>
      </c>
      <c r="C240" s="182"/>
      <c r="D240" s="183" t="s">
        <v>480</v>
      </c>
      <c r="E240" s="184" t="s">
        <v>577</v>
      </c>
      <c r="F240" s="154">
        <v>231</v>
      </c>
      <c r="G240" s="184"/>
      <c r="H240" s="184">
        <v>281</v>
      </c>
      <c r="I240" s="186">
        <v>281</v>
      </c>
      <c r="J240" s="156" t="s">
        <v>664</v>
      </c>
      <c r="K240" s="157">
        <f t="shared" si="57"/>
        <v>50</v>
      </c>
      <c r="L240" s="158">
        <f t="shared" si="58"/>
        <v>0.21645021645021645</v>
      </c>
      <c r="M240" s="153" t="s">
        <v>580</v>
      </c>
      <c r="N240" s="159">
        <v>44358</v>
      </c>
      <c r="O240" s="1"/>
      <c r="P240" s="1"/>
      <c r="Q240" s="228"/>
      <c r="R240" s="1"/>
      <c r="S240" s="6" t="s">
        <v>771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1">
        <v>155</v>
      </c>
      <c r="B241" s="182">
        <v>44092</v>
      </c>
      <c r="C241" s="182"/>
      <c r="D241" s="183" t="s">
        <v>144</v>
      </c>
      <c r="E241" s="184" t="s">
        <v>577</v>
      </c>
      <c r="F241" s="184">
        <v>206</v>
      </c>
      <c r="G241" s="184"/>
      <c r="H241" s="184">
        <v>248</v>
      </c>
      <c r="I241" s="186">
        <v>248</v>
      </c>
      <c r="J241" s="156" t="s">
        <v>664</v>
      </c>
      <c r="K241" s="157">
        <f t="shared" si="57"/>
        <v>42</v>
      </c>
      <c r="L241" s="158">
        <f t="shared" si="58"/>
        <v>0.20388349514563106</v>
      </c>
      <c r="M241" s="153" t="s">
        <v>580</v>
      </c>
      <c r="N241" s="159">
        <v>44214</v>
      </c>
      <c r="O241" s="1"/>
      <c r="P241" s="1"/>
      <c r="Q241" s="228"/>
      <c r="R241" s="1"/>
      <c r="S241" s="6" t="s">
        <v>771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1">
        <v>156</v>
      </c>
      <c r="B242" s="182">
        <v>44140</v>
      </c>
      <c r="C242" s="182"/>
      <c r="D242" s="183" t="s">
        <v>144</v>
      </c>
      <c r="E242" s="184" t="s">
        <v>577</v>
      </c>
      <c r="F242" s="184">
        <v>182.5</v>
      </c>
      <c r="G242" s="184"/>
      <c r="H242" s="184">
        <v>248</v>
      </c>
      <c r="I242" s="186">
        <v>248</v>
      </c>
      <c r="J242" s="156" t="s">
        <v>664</v>
      </c>
      <c r="K242" s="157">
        <f t="shared" si="57"/>
        <v>65.5</v>
      </c>
      <c r="L242" s="158">
        <f t="shared" si="58"/>
        <v>0.35890410958904112</v>
      </c>
      <c r="M242" s="153" t="s">
        <v>580</v>
      </c>
      <c r="N242" s="159">
        <v>44214</v>
      </c>
      <c r="O242" s="1"/>
      <c r="P242" s="1"/>
      <c r="Q242" s="228"/>
      <c r="R242" s="1"/>
      <c r="S242" s="6" t="s">
        <v>771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1">
        <v>157</v>
      </c>
      <c r="B243" s="182">
        <v>44140</v>
      </c>
      <c r="C243" s="182"/>
      <c r="D243" s="183" t="s">
        <v>345</v>
      </c>
      <c r="E243" s="184" t="s">
        <v>577</v>
      </c>
      <c r="F243" s="184">
        <v>247.5</v>
      </c>
      <c r="G243" s="184"/>
      <c r="H243" s="184">
        <v>320</v>
      </c>
      <c r="I243" s="186">
        <v>320</v>
      </c>
      <c r="J243" s="156" t="s">
        <v>664</v>
      </c>
      <c r="K243" s="157">
        <f t="shared" si="57"/>
        <v>72.5</v>
      </c>
      <c r="L243" s="158">
        <f t="shared" si="58"/>
        <v>0.29292929292929293</v>
      </c>
      <c r="M243" s="153" t="s">
        <v>580</v>
      </c>
      <c r="N243" s="159">
        <v>44323</v>
      </c>
      <c r="O243" s="1"/>
      <c r="P243" s="1"/>
      <c r="Q243" s="228"/>
      <c r="R243" s="1"/>
      <c r="S243" s="6" t="s">
        <v>771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1">
        <v>158</v>
      </c>
      <c r="B244" s="182">
        <v>44140</v>
      </c>
      <c r="C244" s="182"/>
      <c r="D244" s="183" t="s">
        <v>203</v>
      </c>
      <c r="E244" s="184" t="s">
        <v>577</v>
      </c>
      <c r="F244" s="154">
        <v>925</v>
      </c>
      <c r="G244" s="184"/>
      <c r="H244" s="184">
        <v>1095</v>
      </c>
      <c r="I244" s="186">
        <v>1093</v>
      </c>
      <c r="J244" s="156" t="s">
        <v>806</v>
      </c>
      <c r="K244" s="157">
        <f t="shared" si="57"/>
        <v>170</v>
      </c>
      <c r="L244" s="158">
        <f t="shared" si="58"/>
        <v>0.18378378378378379</v>
      </c>
      <c r="M244" s="153" t="s">
        <v>580</v>
      </c>
      <c r="N244" s="159">
        <v>44201</v>
      </c>
      <c r="O244" s="1"/>
      <c r="P244" s="1"/>
      <c r="Q244" s="228"/>
      <c r="R244" s="1"/>
      <c r="S244" s="6" t="s">
        <v>771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1">
        <v>159</v>
      </c>
      <c r="B245" s="182">
        <v>44140</v>
      </c>
      <c r="C245" s="182"/>
      <c r="D245" s="183" t="s">
        <v>363</v>
      </c>
      <c r="E245" s="184" t="s">
        <v>577</v>
      </c>
      <c r="F245" s="154">
        <v>332.5</v>
      </c>
      <c r="G245" s="184"/>
      <c r="H245" s="184">
        <v>393</v>
      </c>
      <c r="I245" s="186">
        <v>406</v>
      </c>
      <c r="J245" s="156" t="s">
        <v>807</v>
      </c>
      <c r="K245" s="157">
        <f t="shared" si="57"/>
        <v>60.5</v>
      </c>
      <c r="L245" s="158">
        <f t="shared" si="58"/>
        <v>0.18195488721804512</v>
      </c>
      <c r="M245" s="153" t="s">
        <v>580</v>
      </c>
      <c r="N245" s="159">
        <v>44256</v>
      </c>
      <c r="O245" s="1"/>
      <c r="P245" s="1"/>
      <c r="Q245" s="228"/>
      <c r="R245" s="1"/>
      <c r="S245" s="6" t="s">
        <v>771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1">
        <v>160</v>
      </c>
      <c r="B246" s="182">
        <v>44141</v>
      </c>
      <c r="C246" s="182"/>
      <c r="D246" s="183" t="s">
        <v>480</v>
      </c>
      <c r="E246" s="184" t="s">
        <v>577</v>
      </c>
      <c r="F246" s="154">
        <v>231</v>
      </c>
      <c r="G246" s="184"/>
      <c r="H246" s="184">
        <v>281</v>
      </c>
      <c r="I246" s="186">
        <v>281</v>
      </c>
      <c r="J246" s="156" t="s">
        <v>664</v>
      </c>
      <c r="K246" s="157">
        <f t="shared" si="57"/>
        <v>50</v>
      </c>
      <c r="L246" s="158">
        <f t="shared" si="58"/>
        <v>0.21645021645021645</v>
      </c>
      <c r="M246" s="153" t="s">
        <v>580</v>
      </c>
      <c r="N246" s="159">
        <v>44358</v>
      </c>
      <c r="O246" s="1"/>
      <c r="P246" s="1"/>
      <c r="Q246" s="228"/>
      <c r="R246" s="1"/>
      <c r="S246" s="6" t="s">
        <v>771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1">
        <v>161</v>
      </c>
      <c r="B247" s="182">
        <v>44187</v>
      </c>
      <c r="C247" s="182"/>
      <c r="D247" s="183" t="s">
        <v>808</v>
      </c>
      <c r="E247" s="184" t="s">
        <v>577</v>
      </c>
      <c r="F247" s="154">
        <v>190</v>
      </c>
      <c r="G247" s="184"/>
      <c r="H247" s="184">
        <v>239</v>
      </c>
      <c r="I247" s="186">
        <v>239</v>
      </c>
      <c r="J247" s="156" t="s">
        <v>809</v>
      </c>
      <c r="K247" s="157">
        <f t="shared" si="57"/>
        <v>49</v>
      </c>
      <c r="L247" s="158">
        <f t="shared" si="58"/>
        <v>0.25789473684210529</v>
      </c>
      <c r="M247" s="153" t="s">
        <v>580</v>
      </c>
      <c r="N247" s="159">
        <v>44844</v>
      </c>
      <c r="O247" s="1"/>
      <c r="P247" s="1"/>
      <c r="Q247" s="228"/>
      <c r="R247" s="1"/>
      <c r="S247" s="6" t="s">
        <v>771</v>
      </c>
    </row>
    <row r="248" spans="1:27" ht="12.75" customHeight="1">
      <c r="A248" s="181">
        <v>162</v>
      </c>
      <c r="B248" s="182">
        <v>44258</v>
      </c>
      <c r="C248" s="182"/>
      <c r="D248" s="183" t="s">
        <v>804</v>
      </c>
      <c r="E248" s="184" t="s">
        <v>577</v>
      </c>
      <c r="F248" s="154">
        <v>495</v>
      </c>
      <c r="G248" s="184"/>
      <c r="H248" s="184">
        <v>595</v>
      </c>
      <c r="I248" s="186">
        <v>590</v>
      </c>
      <c r="J248" s="156" t="s">
        <v>600</v>
      </c>
      <c r="K248" s="157">
        <f t="shared" si="57"/>
        <v>100</v>
      </c>
      <c r="L248" s="158">
        <f t="shared" si="58"/>
        <v>0.20202020202020202</v>
      </c>
      <c r="M248" s="153" t="s">
        <v>580</v>
      </c>
      <c r="N248" s="159">
        <v>44589</v>
      </c>
      <c r="O248" s="1"/>
      <c r="P248" s="1"/>
      <c r="Q248" s="228"/>
      <c r="S248" s="6" t="s">
        <v>771</v>
      </c>
    </row>
    <row r="249" spans="1:27" ht="12.75" customHeight="1">
      <c r="A249" s="181">
        <v>163</v>
      </c>
      <c r="B249" s="182">
        <v>44274</v>
      </c>
      <c r="C249" s="182"/>
      <c r="D249" s="183" t="s">
        <v>363</v>
      </c>
      <c r="E249" s="184" t="s">
        <v>577</v>
      </c>
      <c r="F249" s="154">
        <v>355</v>
      </c>
      <c r="G249" s="184"/>
      <c r="H249" s="184">
        <v>422.5</v>
      </c>
      <c r="I249" s="186">
        <v>420</v>
      </c>
      <c r="J249" s="156" t="s">
        <v>810</v>
      </c>
      <c r="K249" s="157">
        <f t="shared" si="57"/>
        <v>67.5</v>
      </c>
      <c r="L249" s="158">
        <f t="shared" si="58"/>
        <v>0.19014084507042253</v>
      </c>
      <c r="M249" s="153" t="s">
        <v>580</v>
      </c>
      <c r="N249" s="159">
        <v>44361</v>
      </c>
      <c r="O249" s="1"/>
      <c r="S249" s="199" t="s">
        <v>771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1">
        <v>164</v>
      </c>
      <c r="B250" s="182">
        <v>44295</v>
      </c>
      <c r="C250" s="182"/>
      <c r="D250" s="183" t="s">
        <v>326</v>
      </c>
      <c r="E250" s="184" t="s">
        <v>577</v>
      </c>
      <c r="F250" s="154">
        <v>555</v>
      </c>
      <c r="G250" s="184"/>
      <c r="H250" s="184">
        <v>663</v>
      </c>
      <c r="I250" s="186">
        <v>663</v>
      </c>
      <c r="J250" s="156" t="s">
        <v>811</v>
      </c>
      <c r="K250" s="157">
        <f t="shared" si="57"/>
        <v>108</v>
      </c>
      <c r="L250" s="158">
        <f t="shared" si="58"/>
        <v>0.19459459459459461</v>
      </c>
      <c r="M250" s="153" t="s">
        <v>580</v>
      </c>
      <c r="N250" s="159">
        <v>44321</v>
      </c>
      <c r="O250" s="1"/>
      <c r="P250" s="1"/>
      <c r="Q250" s="228"/>
      <c r="R250" s="1"/>
      <c r="S250" s="199" t="s">
        <v>771</v>
      </c>
    </row>
    <row r="251" spans="1:27" ht="12.75" customHeight="1">
      <c r="A251" s="181">
        <v>165</v>
      </c>
      <c r="B251" s="182">
        <v>44308</v>
      </c>
      <c r="C251" s="182"/>
      <c r="D251" s="183" t="s">
        <v>775</v>
      </c>
      <c r="E251" s="184" t="s">
        <v>577</v>
      </c>
      <c r="F251" s="154">
        <v>126.5</v>
      </c>
      <c r="G251" s="184"/>
      <c r="H251" s="184">
        <v>155</v>
      </c>
      <c r="I251" s="186">
        <v>155</v>
      </c>
      <c r="J251" s="156" t="s">
        <v>664</v>
      </c>
      <c r="K251" s="157">
        <f t="shared" si="57"/>
        <v>28.5</v>
      </c>
      <c r="L251" s="158">
        <f t="shared" si="58"/>
        <v>0.22529644268774704</v>
      </c>
      <c r="M251" s="153" t="s">
        <v>580</v>
      </c>
      <c r="N251" s="159">
        <v>44362</v>
      </c>
      <c r="O251" s="1"/>
      <c r="S251" s="199" t="s">
        <v>771</v>
      </c>
    </row>
    <row r="252" spans="1:27" ht="12.75" customHeight="1">
      <c r="A252" s="160">
        <v>166</v>
      </c>
      <c r="B252" s="191">
        <v>44368</v>
      </c>
      <c r="C252" s="191"/>
      <c r="D252" s="162" t="s">
        <v>812</v>
      </c>
      <c r="E252" s="164" t="s">
        <v>577</v>
      </c>
      <c r="F252" s="192">
        <v>287.5</v>
      </c>
      <c r="G252" s="164"/>
      <c r="H252" s="164">
        <v>245</v>
      </c>
      <c r="I252" s="165">
        <v>344</v>
      </c>
      <c r="J252" s="166" t="s">
        <v>813</v>
      </c>
      <c r="K252" s="167">
        <f t="shared" si="57"/>
        <v>-42.5</v>
      </c>
      <c r="L252" s="168">
        <f t="shared" si="58"/>
        <v>-0.14782608695652175</v>
      </c>
      <c r="M252" s="164" t="s">
        <v>590</v>
      </c>
      <c r="N252" s="161">
        <v>44508</v>
      </c>
      <c r="O252" s="1"/>
      <c r="S252" s="199" t="s">
        <v>771</v>
      </c>
    </row>
    <row r="253" spans="1:27" ht="12.75" customHeight="1">
      <c r="A253" s="181">
        <v>167</v>
      </c>
      <c r="B253" s="182">
        <v>44368</v>
      </c>
      <c r="C253" s="182"/>
      <c r="D253" s="183" t="s">
        <v>480</v>
      </c>
      <c r="E253" s="184" t="s">
        <v>577</v>
      </c>
      <c r="F253" s="154">
        <v>241</v>
      </c>
      <c r="G253" s="184"/>
      <c r="H253" s="184">
        <v>298</v>
      </c>
      <c r="I253" s="186">
        <v>320</v>
      </c>
      <c r="J253" s="156" t="s">
        <v>664</v>
      </c>
      <c r="K253" s="157">
        <f t="shared" si="57"/>
        <v>57</v>
      </c>
      <c r="L253" s="158">
        <f t="shared" si="58"/>
        <v>0.23651452282157676</v>
      </c>
      <c r="M253" s="153" t="s">
        <v>580</v>
      </c>
      <c r="N253" s="159">
        <v>44802</v>
      </c>
      <c r="O253" s="37"/>
      <c r="S253" s="199" t="s">
        <v>771</v>
      </c>
    </row>
    <row r="254" spans="1:27" ht="12.75" customHeight="1">
      <c r="A254" s="181">
        <v>168</v>
      </c>
      <c r="B254" s="182">
        <v>44406</v>
      </c>
      <c r="C254" s="182"/>
      <c r="D254" s="183" t="s">
        <v>775</v>
      </c>
      <c r="E254" s="184" t="s">
        <v>577</v>
      </c>
      <c r="F254" s="154">
        <v>162.5</v>
      </c>
      <c r="G254" s="184"/>
      <c r="H254" s="184">
        <v>200</v>
      </c>
      <c r="I254" s="186">
        <v>200</v>
      </c>
      <c r="J254" s="156" t="s">
        <v>664</v>
      </c>
      <c r="K254" s="157">
        <f t="shared" si="57"/>
        <v>37.5</v>
      </c>
      <c r="L254" s="158">
        <f t="shared" si="58"/>
        <v>0.23076923076923078</v>
      </c>
      <c r="M254" s="153" t="s">
        <v>580</v>
      </c>
      <c r="N254" s="159">
        <v>44802</v>
      </c>
      <c r="O254" s="1"/>
      <c r="S254" s="199" t="s">
        <v>771</v>
      </c>
    </row>
    <row r="255" spans="1:27" ht="12.75" customHeight="1">
      <c r="A255" s="181">
        <v>169</v>
      </c>
      <c r="B255" s="182">
        <v>44462</v>
      </c>
      <c r="C255" s="182"/>
      <c r="D255" s="183" t="s">
        <v>438</v>
      </c>
      <c r="E255" s="184" t="s">
        <v>577</v>
      </c>
      <c r="F255" s="154">
        <v>1235</v>
      </c>
      <c r="G255" s="184"/>
      <c r="H255" s="184">
        <v>1505</v>
      </c>
      <c r="I255" s="186">
        <v>1500</v>
      </c>
      <c r="J255" s="156" t="s">
        <v>664</v>
      </c>
      <c r="K255" s="157">
        <f t="shared" si="57"/>
        <v>270</v>
      </c>
      <c r="L255" s="158">
        <f t="shared" si="58"/>
        <v>0.21862348178137653</v>
      </c>
      <c r="M255" s="153" t="s">
        <v>580</v>
      </c>
      <c r="N255" s="159">
        <v>44564</v>
      </c>
      <c r="O255" s="1"/>
      <c r="S255" s="199" t="s">
        <v>771</v>
      </c>
    </row>
    <row r="256" spans="1:27" ht="12.75" customHeight="1">
      <c r="A256" s="181">
        <v>170</v>
      </c>
      <c r="B256" s="182">
        <v>44480</v>
      </c>
      <c r="C256" s="182"/>
      <c r="D256" s="183" t="s">
        <v>814</v>
      </c>
      <c r="E256" s="184" t="s">
        <v>577</v>
      </c>
      <c r="F256" s="154">
        <v>58.75</v>
      </c>
      <c r="G256" s="184"/>
      <c r="H256" s="184">
        <v>64.25</v>
      </c>
      <c r="I256" s="186"/>
      <c r="J256" s="156" t="s">
        <v>664</v>
      </c>
      <c r="K256" s="157">
        <f t="shared" ref="K256" si="59">H256-F256</f>
        <v>5.5</v>
      </c>
      <c r="L256" s="158">
        <f t="shared" ref="L256" si="60">K256/F256</f>
        <v>9.3617021276595741E-2</v>
      </c>
      <c r="M256" s="153" t="s">
        <v>580</v>
      </c>
      <c r="N256" s="159">
        <v>45322</v>
      </c>
      <c r="O256" s="37"/>
      <c r="S256" s="199" t="s">
        <v>771</v>
      </c>
    </row>
    <row r="257" spans="1:19" ht="12.75" customHeight="1">
      <c r="A257" s="150">
        <v>171</v>
      </c>
      <c r="B257" s="151">
        <v>44481</v>
      </c>
      <c r="C257" s="151"/>
      <c r="D257" s="152" t="s">
        <v>278</v>
      </c>
      <c r="E257" s="153" t="s">
        <v>577</v>
      </c>
      <c r="F257" s="154">
        <v>315</v>
      </c>
      <c r="G257" s="153"/>
      <c r="H257" s="153">
        <v>335</v>
      </c>
      <c r="I257" s="155">
        <v>380</v>
      </c>
      <c r="J257" s="156" t="s">
        <v>865</v>
      </c>
      <c r="K257" s="157">
        <f t="shared" ref="K257" si="61">H257-F257</f>
        <v>20</v>
      </c>
      <c r="L257" s="158">
        <f t="shared" ref="L257" si="62">K257/F257</f>
        <v>6.3492063492063489E-2</v>
      </c>
      <c r="M257" s="153" t="s">
        <v>580</v>
      </c>
      <c r="N257" s="159">
        <v>45297</v>
      </c>
      <c r="O257" s="37"/>
      <c r="S257" s="199" t="s">
        <v>771</v>
      </c>
    </row>
    <row r="258" spans="1:19" ht="12.75" customHeight="1">
      <c r="A258" s="150">
        <v>172</v>
      </c>
      <c r="B258" s="151">
        <v>44481</v>
      </c>
      <c r="C258" s="151"/>
      <c r="D258" s="152" t="s">
        <v>815</v>
      </c>
      <c r="E258" s="153" t="s">
        <v>577</v>
      </c>
      <c r="F258" s="154">
        <v>45.5</v>
      </c>
      <c r="G258" s="153"/>
      <c r="H258" s="153">
        <v>56.5</v>
      </c>
      <c r="I258" s="155">
        <v>56</v>
      </c>
      <c r="J258" s="156" t="s">
        <v>664</v>
      </c>
      <c r="K258" s="157">
        <f t="shared" ref="K258:K259" si="63">H258-F258</f>
        <v>11</v>
      </c>
      <c r="L258" s="158">
        <f t="shared" ref="L258:L259" si="64">K258/F258</f>
        <v>0.24175824175824176</v>
      </c>
      <c r="M258" s="153" t="s">
        <v>580</v>
      </c>
      <c r="N258" s="159">
        <v>44881</v>
      </c>
      <c r="O258" s="37"/>
      <c r="S258" s="199"/>
    </row>
    <row r="259" spans="1:19" ht="12.75" customHeight="1">
      <c r="A259" s="150">
        <v>173</v>
      </c>
      <c r="B259" s="151">
        <v>44551</v>
      </c>
      <c r="C259" s="151"/>
      <c r="D259" s="152" t="s">
        <v>131</v>
      </c>
      <c r="E259" s="153" t="s">
        <v>577</v>
      </c>
      <c r="F259" s="154">
        <v>2300</v>
      </c>
      <c r="G259" s="153"/>
      <c r="H259" s="153">
        <f>(2820+2200)/2</f>
        <v>2510</v>
      </c>
      <c r="I259" s="155">
        <v>3000</v>
      </c>
      <c r="J259" s="156" t="s">
        <v>816</v>
      </c>
      <c r="K259" s="157">
        <f t="shared" si="63"/>
        <v>210</v>
      </c>
      <c r="L259" s="158">
        <f t="shared" si="64"/>
        <v>9.1304347826086957E-2</v>
      </c>
      <c r="M259" s="153" t="s">
        <v>580</v>
      </c>
      <c r="N259" s="159">
        <v>44649</v>
      </c>
      <c r="O259" s="1"/>
      <c r="S259" s="199"/>
    </row>
    <row r="260" spans="1:19" ht="12.75" customHeight="1">
      <c r="A260" s="150">
        <v>174</v>
      </c>
      <c r="B260" s="151">
        <v>44606</v>
      </c>
      <c r="C260" s="151"/>
      <c r="D260" s="152" t="s">
        <v>428</v>
      </c>
      <c r="E260" s="153" t="s">
        <v>577</v>
      </c>
      <c r="F260" s="154">
        <v>635</v>
      </c>
      <c r="G260" s="153"/>
      <c r="H260" s="153">
        <v>700</v>
      </c>
      <c r="I260" s="155">
        <v>764</v>
      </c>
      <c r="J260" s="156" t="s">
        <v>845</v>
      </c>
      <c r="K260" s="157">
        <f t="shared" ref="K260" si="65">H260-F260</f>
        <v>65</v>
      </c>
      <c r="L260" s="158">
        <f t="shared" ref="L260" si="66">K260/F260</f>
        <v>0.10236220472440945</v>
      </c>
      <c r="M260" s="153" t="s">
        <v>580</v>
      </c>
      <c r="N260" s="159">
        <v>45159</v>
      </c>
      <c r="O260" s="37"/>
      <c r="S260" s="199"/>
    </row>
    <row r="261" spans="1:19" ht="12.75" customHeight="1">
      <c r="A261" s="150">
        <v>175</v>
      </c>
      <c r="B261" s="151">
        <v>44613</v>
      </c>
      <c r="C261" s="151"/>
      <c r="D261" s="152" t="s">
        <v>438</v>
      </c>
      <c r="E261" s="153" t="s">
        <v>577</v>
      </c>
      <c r="F261" s="154">
        <v>1255</v>
      </c>
      <c r="G261" s="153"/>
      <c r="H261" s="153">
        <v>1515</v>
      </c>
      <c r="I261" s="155">
        <v>1510</v>
      </c>
      <c r="J261" s="156" t="s">
        <v>664</v>
      </c>
      <c r="K261" s="157">
        <f>H261-F261</f>
        <v>260</v>
      </c>
      <c r="L261" s="158">
        <f>K261/F261</f>
        <v>0.20717131474103587</v>
      </c>
      <c r="M261" s="153" t="s">
        <v>580</v>
      </c>
      <c r="N261" s="159">
        <v>44834</v>
      </c>
      <c r="O261" s="37"/>
      <c r="S261" s="199"/>
    </row>
    <row r="262" spans="1:19" ht="12.75" customHeight="1">
      <c r="A262">
        <v>176</v>
      </c>
      <c r="B262" s="201">
        <v>44670</v>
      </c>
      <c r="C262" s="201"/>
      <c r="D262" s="53" t="s">
        <v>540</v>
      </c>
      <c r="E262" s="202" t="s">
        <v>577</v>
      </c>
      <c r="F262" s="51" t="s">
        <v>817</v>
      </c>
      <c r="G262" s="51"/>
      <c r="H262" s="51"/>
      <c r="I262" s="51">
        <v>553</v>
      </c>
      <c r="J262" s="51" t="s">
        <v>578</v>
      </c>
      <c r="K262" s="51"/>
      <c r="L262" s="51"/>
      <c r="M262" s="51"/>
      <c r="N262" s="51"/>
      <c r="O262" s="37"/>
      <c r="S262" s="199"/>
    </row>
    <row r="263" spans="1:19" ht="12.75" customHeight="1">
      <c r="A263" s="181">
        <v>177</v>
      </c>
      <c r="B263" s="182">
        <v>44746</v>
      </c>
      <c r="C263" s="182"/>
      <c r="D263" s="183" t="s">
        <v>818</v>
      </c>
      <c r="E263" s="184" t="s">
        <v>577</v>
      </c>
      <c r="F263" s="184">
        <v>207.5</v>
      </c>
      <c r="G263" s="184"/>
      <c r="H263" s="184">
        <v>254</v>
      </c>
      <c r="I263" s="186">
        <v>254</v>
      </c>
      <c r="J263" s="156" t="s">
        <v>664</v>
      </c>
      <c r="K263" s="157">
        <f t="shared" ref="K263:K265" si="67">H263-F263</f>
        <v>46.5</v>
      </c>
      <c r="L263" s="158">
        <f t="shared" ref="L263:L265" si="68">K263/F263</f>
        <v>0.22409638554216868</v>
      </c>
      <c r="M263" s="153" t="s">
        <v>580</v>
      </c>
      <c r="N263" s="159">
        <v>44792</v>
      </c>
      <c r="O263" s="1"/>
      <c r="S263" s="199"/>
    </row>
    <row r="264" spans="1:19" ht="12.75" customHeight="1">
      <c r="A264" s="181">
        <v>178</v>
      </c>
      <c r="B264" s="182">
        <v>44775</v>
      </c>
      <c r="C264" s="182"/>
      <c r="D264" s="183" t="s">
        <v>482</v>
      </c>
      <c r="E264" s="184" t="s">
        <v>577</v>
      </c>
      <c r="F264" s="184">
        <v>31.25</v>
      </c>
      <c r="G264" s="184"/>
      <c r="H264" s="184">
        <v>38.75</v>
      </c>
      <c r="I264" s="186">
        <v>38</v>
      </c>
      <c r="J264" s="156" t="s">
        <v>664</v>
      </c>
      <c r="K264" s="157">
        <f t="shared" si="67"/>
        <v>7.5</v>
      </c>
      <c r="L264" s="158">
        <f t="shared" si="68"/>
        <v>0.24</v>
      </c>
      <c r="M264" s="153" t="s">
        <v>580</v>
      </c>
      <c r="N264" s="159">
        <v>44844</v>
      </c>
      <c r="O264" s="37"/>
      <c r="S264" s="54"/>
    </row>
    <row r="265" spans="1:19" ht="12.75" customHeight="1">
      <c r="A265" s="181">
        <v>179</v>
      </c>
      <c r="B265" s="182">
        <v>44841</v>
      </c>
      <c r="C265" s="182"/>
      <c r="D265" s="183" t="s">
        <v>819</v>
      </c>
      <c r="E265" s="184" t="s">
        <v>577</v>
      </c>
      <c r="F265" s="154">
        <v>665</v>
      </c>
      <c r="G265" s="184"/>
      <c r="H265" s="184">
        <v>807.5</v>
      </c>
      <c r="I265" s="186">
        <v>840</v>
      </c>
      <c r="J265" s="156" t="s">
        <v>816</v>
      </c>
      <c r="K265" s="157">
        <f t="shared" si="67"/>
        <v>142.5</v>
      </c>
      <c r="L265" s="158">
        <f t="shared" si="68"/>
        <v>0.21428571428571427</v>
      </c>
      <c r="M265" s="153" t="s">
        <v>580</v>
      </c>
      <c r="N265" s="159">
        <v>45097</v>
      </c>
      <c r="O265" s="37"/>
      <c r="S265" s="54"/>
    </row>
    <row r="266" spans="1:19" ht="12.75" customHeight="1">
      <c r="A266" s="181">
        <v>180</v>
      </c>
      <c r="B266" s="182">
        <v>44844</v>
      </c>
      <c r="C266" s="182"/>
      <c r="D266" s="183" t="s">
        <v>430</v>
      </c>
      <c r="E266" s="184" t="s">
        <v>577</v>
      </c>
      <c r="F266" s="154">
        <v>227.5</v>
      </c>
      <c r="G266" s="184"/>
      <c r="H266" s="184">
        <v>270</v>
      </c>
      <c r="I266" s="186">
        <v>291</v>
      </c>
      <c r="J266" s="156" t="s">
        <v>847</v>
      </c>
      <c r="K266" s="157">
        <f t="shared" ref="K266" si="69">H266-F266</f>
        <v>42.5</v>
      </c>
      <c r="L266" s="158">
        <f t="shared" ref="L266" si="70">K266/F266</f>
        <v>0.18681318681318682</v>
      </c>
      <c r="M266" s="153" t="s">
        <v>580</v>
      </c>
      <c r="N266" s="159">
        <v>45160</v>
      </c>
      <c r="O266" s="37"/>
      <c r="R266" s="37"/>
      <c r="S266" s="54"/>
    </row>
    <row r="267" spans="1:19" ht="12.75" customHeight="1">
      <c r="A267" s="181">
        <v>181</v>
      </c>
      <c r="B267" s="182">
        <v>44845</v>
      </c>
      <c r="C267" s="182"/>
      <c r="D267" s="183" t="s">
        <v>428</v>
      </c>
      <c r="E267" s="184" t="s">
        <v>577</v>
      </c>
      <c r="F267" s="154">
        <v>555</v>
      </c>
      <c r="G267" s="184"/>
      <c r="H267" s="184">
        <v>700</v>
      </c>
      <c r="I267" s="186">
        <v>765</v>
      </c>
      <c r="J267" s="156" t="s">
        <v>846</v>
      </c>
      <c r="K267" s="157">
        <f t="shared" ref="K267" si="71">H267-F267</f>
        <v>145</v>
      </c>
      <c r="L267" s="158">
        <f t="shared" ref="L267" si="72">K267/F267</f>
        <v>0.26126126126126126</v>
      </c>
      <c r="M267" s="153" t="s">
        <v>580</v>
      </c>
      <c r="N267" s="159">
        <v>45159</v>
      </c>
      <c r="O267" s="37"/>
      <c r="R267" s="37"/>
      <c r="S267" s="54"/>
    </row>
    <row r="268" spans="1:19" ht="12.75" customHeight="1">
      <c r="A268" s="181">
        <v>182</v>
      </c>
      <c r="B268" s="182">
        <v>44981</v>
      </c>
      <c r="C268" s="182"/>
      <c r="D268" s="183" t="s">
        <v>445</v>
      </c>
      <c r="E268" s="184" t="s">
        <v>577</v>
      </c>
      <c r="F268" s="154">
        <v>1675</v>
      </c>
      <c r="G268" s="184"/>
      <c r="H268" s="184">
        <v>2080</v>
      </c>
      <c r="I268" s="186">
        <v>2080</v>
      </c>
      <c r="J268" s="156" t="s">
        <v>664</v>
      </c>
      <c r="K268" s="157">
        <f t="shared" ref="K268:K273" si="73">H268-F268</f>
        <v>405</v>
      </c>
      <c r="L268" s="158">
        <f t="shared" ref="L268:L273" si="74">K268/F268</f>
        <v>0.2417910447761194</v>
      </c>
      <c r="M268" s="153" t="s">
        <v>580</v>
      </c>
      <c r="N268" s="159">
        <v>45119</v>
      </c>
      <c r="O268" s="37"/>
      <c r="S268" s="54" t="s">
        <v>843</v>
      </c>
    </row>
    <row r="269" spans="1:19" ht="12.75" customHeight="1">
      <c r="A269" s="181">
        <v>183</v>
      </c>
      <c r="B269" s="182">
        <v>44986</v>
      </c>
      <c r="C269" s="182"/>
      <c r="D269" s="183" t="s">
        <v>482</v>
      </c>
      <c r="E269" s="184" t="s">
        <v>577</v>
      </c>
      <c r="F269" s="154">
        <v>57.5</v>
      </c>
      <c r="G269" s="184"/>
      <c r="H269" s="184">
        <v>120</v>
      </c>
      <c r="I269" s="186">
        <v>120</v>
      </c>
      <c r="J269" s="156" t="s">
        <v>664</v>
      </c>
      <c r="K269" s="157">
        <f t="shared" si="73"/>
        <v>62.5</v>
      </c>
      <c r="L269" s="158">
        <f t="shared" si="74"/>
        <v>1.0869565217391304</v>
      </c>
      <c r="M269" s="153" t="s">
        <v>580</v>
      </c>
      <c r="N269" s="159">
        <v>45049</v>
      </c>
      <c r="O269" s="37"/>
      <c r="S269" s="54" t="s">
        <v>843</v>
      </c>
    </row>
    <row r="270" spans="1:19" ht="12.75" customHeight="1">
      <c r="A270" s="181">
        <v>184</v>
      </c>
      <c r="B270" s="182">
        <v>45008</v>
      </c>
      <c r="C270" s="182"/>
      <c r="D270" s="183" t="s">
        <v>499</v>
      </c>
      <c r="E270" s="184" t="s">
        <v>577</v>
      </c>
      <c r="F270" s="154">
        <v>2765</v>
      </c>
      <c r="G270" s="184"/>
      <c r="H270" s="184">
        <v>3547.5</v>
      </c>
      <c r="I270" s="186">
        <v>3523</v>
      </c>
      <c r="J270" s="156" t="s">
        <v>664</v>
      </c>
      <c r="K270" s="157">
        <f t="shared" si="73"/>
        <v>782.5</v>
      </c>
      <c r="L270" s="158">
        <f t="shared" si="74"/>
        <v>0.28300180831826399</v>
      </c>
      <c r="M270" s="153" t="s">
        <v>580</v>
      </c>
      <c r="N270" s="159">
        <v>45177</v>
      </c>
      <c r="O270" s="37"/>
      <c r="S270" s="54" t="s">
        <v>843</v>
      </c>
    </row>
    <row r="271" spans="1:19" ht="12.75" customHeight="1">
      <c r="A271" s="181">
        <v>185</v>
      </c>
      <c r="B271" s="182">
        <v>45027</v>
      </c>
      <c r="C271" s="182"/>
      <c r="D271" s="183" t="s">
        <v>820</v>
      </c>
      <c r="E271" s="184" t="s">
        <v>577</v>
      </c>
      <c r="F271" s="184">
        <v>460</v>
      </c>
      <c r="G271" s="184"/>
      <c r="H271" s="184">
        <v>825</v>
      </c>
      <c r="I271" s="186">
        <v>810</v>
      </c>
      <c r="J271" s="156" t="s">
        <v>664</v>
      </c>
      <c r="K271" s="157">
        <f t="shared" si="73"/>
        <v>365</v>
      </c>
      <c r="L271" s="158">
        <f t="shared" si="74"/>
        <v>0.79347826086956519</v>
      </c>
      <c r="M271" s="153" t="s">
        <v>580</v>
      </c>
      <c r="N271" s="159">
        <v>45155</v>
      </c>
      <c r="O271" s="37"/>
      <c r="S271" s="54" t="s">
        <v>843</v>
      </c>
    </row>
    <row r="272" spans="1:19" ht="12.75" customHeight="1">
      <c r="A272" s="181">
        <v>186</v>
      </c>
      <c r="B272" s="182">
        <v>45050</v>
      </c>
      <c r="C272" s="182"/>
      <c r="D272" s="183" t="s">
        <v>42</v>
      </c>
      <c r="E272" s="184" t="s">
        <v>577</v>
      </c>
      <c r="F272" s="184">
        <v>3630</v>
      </c>
      <c r="G272" s="184"/>
      <c r="H272" s="184">
        <v>5150</v>
      </c>
      <c r="I272" s="186">
        <v>5040</v>
      </c>
      <c r="J272" s="156" t="s">
        <v>664</v>
      </c>
      <c r="K272" s="157">
        <f t="shared" si="73"/>
        <v>1520</v>
      </c>
      <c r="L272" s="158">
        <f t="shared" si="74"/>
        <v>0.41873278236914602</v>
      </c>
      <c r="M272" s="153" t="s">
        <v>580</v>
      </c>
      <c r="N272" s="159">
        <v>45344</v>
      </c>
      <c r="O272" s="37"/>
      <c r="S272" s="54" t="s">
        <v>843</v>
      </c>
    </row>
    <row r="273" spans="1:39" ht="12.75" customHeight="1">
      <c r="A273" s="181">
        <v>187</v>
      </c>
      <c r="B273" s="182">
        <v>45075</v>
      </c>
      <c r="C273" s="182"/>
      <c r="D273" s="183" t="s">
        <v>821</v>
      </c>
      <c r="E273" s="184" t="s">
        <v>577</v>
      </c>
      <c r="F273" s="154">
        <v>585</v>
      </c>
      <c r="G273" s="184"/>
      <c r="H273" s="184">
        <v>732</v>
      </c>
      <c r="I273" s="186">
        <v>732</v>
      </c>
      <c r="J273" s="156" t="s">
        <v>664</v>
      </c>
      <c r="K273" s="157">
        <f t="shared" si="73"/>
        <v>147</v>
      </c>
      <c r="L273" s="158">
        <f t="shared" si="74"/>
        <v>0.25128205128205128</v>
      </c>
      <c r="M273" s="153" t="s">
        <v>580</v>
      </c>
      <c r="N273" s="159">
        <v>45152</v>
      </c>
      <c r="O273" s="37"/>
      <c r="R273" s="37"/>
      <c r="S273" s="54" t="s">
        <v>843</v>
      </c>
      <c r="U273" s="37"/>
      <c r="W273" s="37"/>
      <c r="X273" s="54"/>
      <c r="Z273" s="37"/>
      <c r="AB273" s="37"/>
      <c r="AC273" s="54"/>
      <c r="AE273" s="37"/>
      <c r="AG273" s="37"/>
      <c r="AH273" s="54"/>
      <c r="AJ273" s="37"/>
      <c r="AL273" s="37"/>
      <c r="AM273" s="54"/>
    </row>
    <row r="274" spans="1:39" ht="12.75" customHeight="1">
      <c r="A274" s="200">
        <v>188</v>
      </c>
      <c r="B274" s="201">
        <v>45078</v>
      </c>
      <c r="C274" s="53"/>
      <c r="D274" s="53" t="s">
        <v>529</v>
      </c>
      <c r="E274" s="202" t="s">
        <v>577</v>
      </c>
      <c r="F274" s="51" t="s">
        <v>822</v>
      </c>
      <c r="G274" s="51"/>
      <c r="H274" s="51"/>
      <c r="I274" s="51">
        <v>4300</v>
      </c>
      <c r="J274" s="51" t="s">
        <v>578</v>
      </c>
      <c r="K274" s="51"/>
      <c r="L274" s="51"/>
      <c r="M274" s="51"/>
      <c r="N274" s="51"/>
      <c r="O274" s="37"/>
      <c r="R274" s="37"/>
      <c r="S274" s="54" t="s">
        <v>843</v>
      </c>
      <c r="U274" s="37"/>
      <c r="W274" s="37"/>
      <c r="X274" s="54"/>
      <c r="Z274" s="37"/>
      <c r="AB274" s="37"/>
      <c r="AC274" s="54"/>
      <c r="AE274" s="37"/>
      <c r="AG274" s="37"/>
      <c r="AH274" s="54"/>
      <c r="AJ274" s="37"/>
      <c r="AL274" s="37"/>
      <c r="AM274" s="54"/>
    </row>
    <row r="275" spans="1:39" ht="12.75" customHeight="1">
      <c r="A275" s="181">
        <v>189</v>
      </c>
      <c r="B275" s="182">
        <v>45103</v>
      </c>
      <c r="C275" s="182"/>
      <c r="D275" s="183" t="s">
        <v>841</v>
      </c>
      <c r="E275" s="184" t="s">
        <v>577</v>
      </c>
      <c r="F275" s="154">
        <v>282.5</v>
      </c>
      <c r="G275" s="184"/>
      <c r="H275" s="184">
        <v>383</v>
      </c>
      <c r="I275" s="186">
        <v>383</v>
      </c>
      <c r="J275" s="156" t="s">
        <v>664</v>
      </c>
      <c r="K275" s="157">
        <f>H275-F275</f>
        <v>100.5</v>
      </c>
      <c r="L275" s="158">
        <f>K275/F275</f>
        <v>0.35575221238938054</v>
      </c>
      <c r="M275" s="153" t="s">
        <v>580</v>
      </c>
      <c r="N275" s="159">
        <v>45265</v>
      </c>
      <c r="O275" s="37"/>
      <c r="R275" s="37"/>
      <c r="S275" s="54" t="s">
        <v>843</v>
      </c>
      <c r="U275" s="37"/>
      <c r="W275" s="37"/>
      <c r="X275" s="54"/>
      <c r="Z275" s="37"/>
      <c r="AB275" s="37"/>
      <c r="AC275" s="54"/>
      <c r="AE275" s="37"/>
      <c r="AG275" s="37"/>
      <c r="AH275" s="54"/>
      <c r="AJ275" s="37"/>
      <c r="AL275" s="37"/>
      <c r="AM275" s="54"/>
    </row>
    <row r="276" spans="1:39" ht="12.75" customHeight="1">
      <c r="A276" s="181">
        <v>190</v>
      </c>
      <c r="B276" s="182">
        <v>45120</v>
      </c>
      <c r="C276" s="182"/>
      <c r="D276" s="183" t="s">
        <v>528</v>
      </c>
      <c r="E276" s="184" t="s">
        <v>577</v>
      </c>
      <c r="F276" s="154">
        <v>2312.5</v>
      </c>
      <c r="G276" s="184"/>
      <c r="H276" s="184">
        <v>2935</v>
      </c>
      <c r="I276" s="186">
        <v>2935</v>
      </c>
      <c r="J276" s="156" t="s">
        <v>664</v>
      </c>
      <c r="K276" s="157">
        <f>H276-F276</f>
        <v>622.5</v>
      </c>
      <c r="L276" s="158">
        <f>K276/F276</f>
        <v>0.26918918918918922</v>
      </c>
      <c r="M276" s="153" t="s">
        <v>580</v>
      </c>
      <c r="N276" s="159">
        <v>45177</v>
      </c>
      <c r="O276" s="37"/>
      <c r="R276" s="37"/>
      <c r="S276" s="54" t="s">
        <v>843</v>
      </c>
      <c r="U276" s="37"/>
      <c r="W276" s="37"/>
      <c r="X276" s="54"/>
      <c r="Z276" s="37"/>
      <c r="AB276" s="37"/>
      <c r="AC276" s="54"/>
      <c r="AE276" s="37"/>
      <c r="AG276" s="37"/>
      <c r="AH276" s="54"/>
      <c r="AJ276" s="37"/>
      <c r="AL276" s="37"/>
      <c r="AM276" s="54"/>
    </row>
    <row r="277" spans="1:39" ht="12.75" customHeight="1">
      <c r="A277" s="181">
        <v>191</v>
      </c>
      <c r="B277" s="182">
        <v>45125</v>
      </c>
      <c r="C277" s="182"/>
      <c r="D277" s="183" t="s">
        <v>203</v>
      </c>
      <c r="E277" s="184" t="s">
        <v>577</v>
      </c>
      <c r="F277" s="154">
        <v>3980</v>
      </c>
      <c r="G277" s="184"/>
      <c r="H277" s="184">
        <v>4895</v>
      </c>
      <c r="I277" s="186">
        <v>4895</v>
      </c>
      <c r="J277" s="156" t="s">
        <v>664</v>
      </c>
      <c r="K277" s="157">
        <f>H277-F277</f>
        <v>915</v>
      </c>
      <c r="L277" s="158">
        <f>K277/F277</f>
        <v>0.22989949748743718</v>
      </c>
      <c r="M277" s="153" t="s">
        <v>580</v>
      </c>
      <c r="N277" s="159">
        <v>45155</v>
      </c>
      <c r="O277" s="37"/>
      <c r="S277" s="54" t="s">
        <v>843</v>
      </c>
      <c r="U277" s="37"/>
      <c r="X277" s="54"/>
      <c r="Z277" s="37"/>
      <c r="AC277" s="54"/>
      <c r="AE277" s="37"/>
      <c r="AH277" s="54"/>
      <c r="AJ277" s="37"/>
      <c r="AM277" s="54"/>
    </row>
    <row r="278" spans="1:39" ht="12.75" customHeight="1">
      <c r="A278" s="181">
        <v>192</v>
      </c>
      <c r="B278" s="182">
        <v>45145</v>
      </c>
      <c r="C278" s="182"/>
      <c r="D278" s="183" t="s">
        <v>844</v>
      </c>
      <c r="E278" s="184" t="s">
        <v>577</v>
      </c>
      <c r="F278" s="154">
        <v>565</v>
      </c>
      <c r="G278" s="184"/>
      <c r="H278" s="184">
        <v>725</v>
      </c>
      <c r="I278" s="186">
        <v>725</v>
      </c>
      <c r="J278" s="156" t="s">
        <v>664</v>
      </c>
      <c r="K278" s="157">
        <f>H278-F278</f>
        <v>160</v>
      </c>
      <c r="L278" s="158">
        <f>K278/F278</f>
        <v>0.2831858407079646</v>
      </c>
      <c r="M278" s="153" t="s">
        <v>580</v>
      </c>
      <c r="N278" s="159">
        <v>45169</v>
      </c>
      <c r="O278" s="37"/>
      <c r="S278" s="54" t="s">
        <v>843</v>
      </c>
      <c r="U278" s="37"/>
      <c r="X278" s="54"/>
      <c r="Z278" s="37"/>
      <c r="AC278" s="54"/>
      <c r="AE278" s="37"/>
      <c r="AH278" s="54"/>
      <c r="AJ278" s="37"/>
      <c r="AM278" s="54"/>
    </row>
    <row r="279" spans="1:39" ht="12.75" customHeight="1">
      <c r="A279" s="267">
        <v>193</v>
      </c>
      <c r="B279" s="268">
        <v>45167</v>
      </c>
      <c r="C279" s="268"/>
      <c r="D279" s="269" t="s">
        <v>848</v>
      </c>
      <c r="E279" s="270" t="s">
        <v>577</v>
      </c>
      <c r="F279" s="154">
        <v>700</v>
      </c>
      <c r="G279" s="270"/>
      <c r="H279" s="270">
        <v>950</v>
      </c>
      <c r="I279" s="271">
        <v>950</v>
      </c>
      <c r="J279" s="272" t="s">
        <v>664</v>
      </c>
      <c r="K279" s="157">
        <f>H279-F279</f>
        <v>250</v>
      </c>
      <c r="L279" s="158">
        <f>K279/F279</f>
        <v>0.35714285714285715</v>
      </c>
      <c r="M279" s="153" t="s">
        <v>580</v>
      </c>
      <c r="N279" s="159">
        <v>45261</v>
      </c>
      <c r="O279" s="37"/>
      <c r="S279" s="54" t="s">
        <v>843</v>
      </c>
      <c r="U279" s="37"/>
      <c r="X279" s="54"/>
      <c r="Z279" s="37"/>
      <c r="AC279" s="54"/>
      <c r="AE279" s="37"/>
      <c r="AH279" s="54"/>
      <c r="AJ279" s="37"/>
      <c r="AM279" s="54"/>
    </row>
    <row r="280" spans="1:39" ht="12.75" customHeight="1">
      <c r="A280" s="200">
        <v>194</v>
      </c>
      <c r="B280" s="201">
        <v>45184</v>
      </c>
      <c r="C280" s="53"/>
      <c r="D280" s="53" t="s">
        <v>531</v>
      </c>
      <c r="E280" s="202" t="s">
        <v>577</v>
      </c>
      <c r="F280" s="51" t="s">
        <v>850</v>
      </c>
      <c r="G280" s="51"/>
      <c r="H280" s="51"/>
      <c r="I280" s="51">
        <v>480</v>
      </c>
      <c r="J280" s="51" t="s">
        <v>578</v>
      </c>
      <c r="K280" s="51"/>
      <c r="L280" s="51"/>
      <c r="M280" s="51"/>
      <c r="N280" s="51"/>
      <c r="O280" s="37"/>
      <c r="S280" s="54" t="s">
        <v>843</v>
      </c>
      <c r="U280" s="37"/>
      <c r="X280" s="54"/>
      <c r="Z280" s="37"/>
      <c r="AC280" s="54"/>
      <c r="AE280" s="37"/>
      <c r="AH280" s="54"/>
      <c r="AJ280" s="37"/>
      <c r="AM280" s="54"/>
    </row>
    <row r="281" spans="1:39" ht="12.75" customHeight="1">
      <c r="A281" s="200">
        <v>195</v>
      </c>
      <c r="B281" s="201">
        <v>45203</v>
      </c>
      <c r="C281" s="53"/>
      <c r="D281" s="53" t="s">
        <v>176</v>
      </c>
      <c r="E281" s="202" t="s">
        <v>577</v>
      </c>
      <c r="F281" s="51" t="s">
        <v>851</v>
      </c>
      <c r="G281" s="51"/>
      <c r="H281" s="51"/>
      <c r="I281" s="51">
        <v>1198</v>
      </c>
      <c r="J281" s="51" t="s">
        <v>578</v>
      </c>
      <c r="K281" s="51"/>
      <c r="L281" s="51"/>
      <c r="M281" s="51"/>
      <c r="N281" s="51"/>
      <c r="O281" s="37"/>
      <c r="S281" s="54" t="s">
        <v>855</v>
      </c>
      <c r="U281" s="37"/>
      <c r="X281" s="54"/>
      <c r="Z281" s="37"/>
      <c r="AC281" s="54"/>
      <c r="AE281" s="37"/>
      <c r="AH281" s="54"/>
      <c r="AJ281" s="37"/>
      <c r="AM281" s="54"/>
    </row>
    <row r="282" spans="1:39" ht="12.75" customHeight="1">
      <c r="A282" s="267">
        <v>196</v>
      </c>
      <c r="B282" s="268">
        <v>45216</v>
      </c>
      <c r="C282" s="268"/>
      <c r="D282" s="269" t="s">
        <v>107</v>
      </c>
      <c r="E282" s="270" t="s">
        <v>577</v>
      </c>
      <c r="F282" s="154">
        <v>5425</v>
      </c>
      <c r="G282" s="270"/>
      <c r="H282" s="270">
        <v>6880</v>
      </c>
      <c r="I282" s="271">
        <v>6870</v>
      </c>
      <c r="J282" s="272" t="s">
        <v>664</v>
      </c>
      <c r="K282" s="157">
        <f>H282-F282</f>
        <v>1455</v>
      </c>
      <c r="L282" s="158">
        <f>K282/F282</f>
        <v>0.26820276497695855</v>
      </c>
      <c r="M282" s="153" t="s">
        <v>580</v>
      </c>
      <c r="N282" s="159">
        <v>45342</v>
      </c>
      <c r="O282" s="37"/>
      <c r="S282" s="54" t="s">
        <v>855</v>
      </c>
      <c r="U282" s="37"/>
      <c r="X282" s="54"/>
      <c r="Z282" s="37"/>
      <c r="AC282" s="54"/>
      <c r="AE282" s="37"/>
      <c r="AH282" s="54"/>
      <c r="AJ282" s="37"/>
      <c r="AM282" s="54"/>
    </row>
    <row r="283" spans="1:39" ht="12.75" customHeight="1">
      <c r="A283" s="267">
        <v>197</v>
      </c>
      <c r="B283" s="268">
        <v>45216</v>
      </c>
      <c r="C283" s="268"/>
      <c r="D283" s="269" t="s">
        <v>852</v>
      </c>
      <c r="E283" s="270" t="s">
        <v>577</v>
      </c>
      <c r="F283" s="154">
        <v>1090</v>
      </c>
      <c r="G283" s="270"/>
      <c r="H283" s="270">
        <v>1415</v>
      </c>
      <c r="I283" s="271">
        <v>1415</v>
      </c>
      <c r="J283" s="272" t="s">
        <v>664</v>
      </c>
      <c r="K283" s="157">
        <f>H283-F283</f>
        <v>325</v>
      </c>
      <c r="L283" s="158">
        <f>K283/F283</f>
        <v>0.29816513761467889</v>
      </c>
      <c r="M283" s="153" t="s">
        <v>580</v>
      </c>
      <c r="N283" s="159">
        <v>45282</v>
      </c>
      <c r="O283" s="37"/>
      <c r="S283" s="54" t="s">
        <v>843</v>
      </c>
      <c r="U283" s="37"/>
      <c r="X283" s="54"/>
      <c r="Z283" s="37"/>
      <c r="AC283" s="54"/>
      <c r="AE283" s="37"/>
      <c r="AH283" s="54"/>
      <c r="AJ283" s="37"/>
      <c r="AM283" s="54"/>
    </row>
    <row r="284" spans="1:39" ht="12.75" customHeight="1">
      <c r="A284" s="267">
        <v>198</v>
      </c>
      <c r="B284" s="268">
        <v>45236</v>
      </c>
      <c r="C284" s="268"/>
      <c r="D284" s="269" t="s">
        <v>856</v>
      </c>
      <c r="E284" s="270" t="s">
        <v>577</v>
      </c>
      <c r="F284" s="154">
        <v>1270</v>
      </c>
      <c r="G284" s="270"/>
      <c r="H284" s="270">
        <v>1613</v>
      </c>
      <c r="I284" s="271">
        <v>1613</v>
      </c>
      <c r="J284" s="272" t="s">
        <v>664</v>
      </c>
      <c r="K284" s="157">
        <f>H284-F284</f>
        <v>343</v>
      </c>
      <c r="L284" s="158">
        <f>K284/F284</f>
        <v>0.27007874015748029</v>
      </c>
      <c r="M284" s="153" t="s">
        <v>580</v>
      </c>
      <c r="N284" s="159">
        <v>45246</v>
      </c>
      <c r="O284" s="37"/>
      <c r="S284" s="54" t="s">
        <v>855</v>
      </c>
      <c r="U284" s="37"/>
      <c r="X284" s="54"/>
      <c r="Z284" s="37"/>
      <c r="AC284" s="54"/>
      <c r="AE284" s="37"/>
      <c r="AH284" s="54"/>
      <c r="AJ284" s="37"/>
      <c r="AM284" s="54"/>
    </row>
    <row r="285" spans="1:39" ht="12.75" customHeight="1">
      <c r="A285" s="200">
        <v>199</v>
      </c>
      <c r="B285" s="201">
        <v>45251</v>
      </c>
      <c r="C285" s="53"/>
      <c r="D285" s="53" t="s">
        <v>857</v>
      </c>
      <c r="E285" s="202" t="s">
        <v>577</v>
      </c>
      <c r="F285" s="51" t="s">
        <v>858</v>
      </c>
      <c r="G285" s="51"/>
      <c r="H285" s="51"/>
      <c r="I285" s="51">
        <v>1490</v>
      </c>
      <c r="J285" s="51" t="s">
        <v>578</v>
      </c>
      <c r="K285" s="51"/>
      <c r="L285" s="51"/>
      <c r="M285" s="51"/>
      <c r="N285" s="51"/>
      <c r="O285" s="37"/>
      <c r="S285" s="54" t="s">
        <v>843</v>
      </c>
      <c r="U285" s="37"/>
      <c r="X285" s="54"/>
      <c r="Z285" s="37"/>
      <c r="AC285" s="54"/>
      <c r="AE285" s="37"/>
      <c r="AH285" s="54"/>
      <c r="AJ285" s="37"/>
      <c r="AM285" s="54"/>
    </row>
    <row r="286" spans="1:39" ht="12.75" customHeight="1">
      <c r="A286" s="200">
        <v>200</v>
      </c>
      <c r="B286" s="201">
        <v>45254</v>
      </c>
      <c r="C286" s="53"/>
      <c r="D286" s="53" t="s">
        <v>856</v>
      </c>
      <c r="E286" s="202" t="s">
        <v>577</v>
      </c>
      <c r="F286" s="51" t="s">
        <v>859</v>
      </c>
      <c r="G286" s="51"/>
      <c r="H286" s="51"/>
      <c r="I286" s="51">
        <v>1806</v>
      </c>
      <c r="J286" s="51" t="s">
        <v>578</v>
      </c>
      <c r="K286" s="51"/>
      <c r="L286" s="51"/>
      <c r="M286" s="51"/>
      <c r="N286" s="51"/>
      <c r="O286" s="37"/>
      <c r="S286" s="54" t="s">
        <v>855</v>
      </c>
      <c r="U286" s="37"/>
      <c r="X286" s="54"/>
      <c r="Z286" s="37"/>
      <c r="AC286" s="54"/>
      <c r="AE286" s="37"/>
      <c r="AH286" s="54"/>
      <c r="AJ286" s="37"/>
      <c r="AM286" s="54"/>
    </row>
    <row r="287" spans="1:39" ht="12.75" customHeight="1">
      <c r="A287" s="200">
        <v>201</v>
      </c>
      <c r="B287" s="201">
        <v>45265</v>
      </c>
      <c r="C287" s="53"/>
      <c r="D287" s="216" t="s">
        <v>532</v>
      </c>
      <c r="E287" s="202" t="s">
        <v>577</v>
      </c>
      <c r="F287" s="51" t="s">
        <v>861</v>
      </c>
      <c r="G287" s="51"/>
      <c r="I287" s="51">
        <v>558</v>
      </c>
      <c r="J287" s="51" t="s">
        <v>578</v>
      </c>
      <c r="K287" s="51"/>
      <c r="L287" s="51"/>
      <c r="M287" s="51"/>
      <c r="N287" s="51"/>
      <c r="O287" s="37"/>
      <c r="S287" s="54" t="s">
        <v>843</v>
      </c>
      <c r="U287" s="37"/>
      <c r="X287" s="54"/>
      <c r="Z287" s="37"/>
      <c r="AC287" s="54"/>
      <c r="AE287" s="37"/>
      <c r="AH287" s="54"/>
      <c r="AJ287" s="37"/>
      <c r="AM287" s="54"/>
    </row>
    <row r="288" spans="1:39" ht="12.75" customHeight="1">
      <c r="A288" s="267">
        <v>202</v>
      </c>
      <c r="B288" s="268">
        <v>45272</v>
      </c>
      <c r="C288" s="268"/>
      <c r="D288" s="269" t="s">
        <v>862</v>
      </c>
      <c r="E288" s="270" t="s">
        <v>577</v>
      </c>
      <c r="F288" s="154">
        <v>4225</v>
      </c>
      <c r="G288" s="270"/>
      <c r="H288" s="270">
        <v>5512</v>
      </c>
      <c r="I288" s="271">
        <v>5512</v>
      </c>
      <c r="J288" s="272" t="s">
        <v>664</v>
      </c>
      <c r="K288" s="157">
        <f>H288-F288</f>
        <v>1287</v>
      </c>
      <c r="L288" s="158">
        <f>K288/F288</f>
        <v>0.30461538461538462</v>
      </c>
      <c r="M288" s="153" t="s">
        <v>580</v>
      </c>
      <c r="N288" s="159">
        <v>45329</v>
      </c>
      <c r="O288" s="37"/>
      <c r="S288" s="54" t="s">
        <v>855</v>
      </c>
      <c r="U288" s="37"/>
      <c r="X288" s="54"/>
      <c r="Z288" s="37"/>
      <c r="AC288" s="54"/>
      <c r="AE288" s="37"/>
      <c r="AH288" s="54"/>
      <c r="AJ288" s="37"/>
      <c r="AM288" s="54"/>
    </row>
    <row r="289" spans="1:39" ht="12.75" customHeight="1">
      <c r="A289" s="200">
        <v>203</v>
      </c>
      <c r="B289" s="201">
        <v>45292</v>
      </c>
      <c r="C289" s="53"/>
      <c r="D289" s="53" t="s">
        <v>314</v>
      </c>
      <c r="E289" s="202" t="s">
        <v>577</v>
      </c>
      <c r="F289" s="51" t="s">
        <v>863</v>
      </c>
      <c r="G289" s="51"/>
      <c r="H289" s="51"/>
      <c r="I289" s="51">
        <v>4909</v>
      </c>
      <c r="J289" s="51" t="s">
        <v>578</v>
      </c>
      <c r="K289" s="51"/>
      <c r="L289" s="51"/>
      <c r="M289" s="51"/>
      <c r="N289" s="51"/>
      <c r="O289" s="37"/>
      <c r="S289" s="54" t="s">
        <v>855</v>
      </c>
      <c r="U289" s="37"/>
      <c r="X289" s="54"/>
      <c r="Z289" s="37"/>
      <c r="AC289" s="54"/>
      <c r="AE289" s="37"/>
      <c r="AH289" s="54"/>
      <c r="AJ289" s="37"/>
      <c r="AM289" s="54"/>
    </row>
    <row r="290" spans="1:39" ht="12.75" customHeight="1">
      <c r="A290" s="200">
        <v>204</v>
      </c>
      <c r="B290" s="201">
        <v>45294</v>
      </c>
      <c r="C290" s="53"/>
      <c r="D290" s="53" t="s">
        <v>530</v>
      </c>
      <c r="E290" s="202" t="s">
        <v>577</v>
      </c>
      <c r="F290" s="51" t="s">
        <v>864</v>
      </c>
      <c r="G290" s="51"/>
      <c r="H290" s="51"/>
      <c r="I290" s="51">
        <v>1080</v>
      </c>
      <c r="J290" s="51" t="s">
        <v>578</v>
      </c>
      <c r="K290" s="51"/>
      <c r="L290" s="51"/>
      <c r="M290" s="51"/>
      <c r="N290" s="51"/>
      <c r="O290" s="37"/>
      <c r="S290" s="54" t="s">
        <v>843</v>
      </c>
      <c r="U290" s="37"/>
      <c r="X290" s="54"/>
      <c r="Z290" s="37"/>
      <c r="AC290" s="54"/>
      <c r="AE290" s="37"/>
      <c r="AH290" s="54"/>
      <c r="AJ290" s="37"/>
      <c r="AM290" s="54"/>
    </row>
    <row r="291" spans="1:39" ht="12.75" customHeight="1">
      <c r="A291" s="200">
        <v>205</v>
      </c>
      <c r="B291" s="201">
        <v>45315</v>
      </c>
      <c r="C291" s="53"/>
      <c r="D291" s="53" t="s">
        <v>315</v>
      </c>
      <c r="E291" s="202" t="s">
        <v>577</v>
      </c>
      <c r="F291" s="51" t="s">
        <v>867</v>
      </c>
      <c r="G291" s="51"/>
      <c r="H291" s="51"/>
      <c r="I291" s="51">
        <v>2077</v>
      </c>
      <c r="J291" s="51" t="s">
        <v>578</v>
      </c>
      <c r="K291" s="51"/>
      <c r="L291" s="51"/>
      <c r="M291" s="51"/>
      <c r="N291" s="51"/>
      <c r="O291" s="37"/>
      <c r="S291" s="54" t="s">
        <v>855</v>
      </c>
      <c r="U291" s="37"/>
      <c r="X291" s="54"/>
      <c r="Z291" s="37"/>
      <c r="AC291" s="54"/>
      <c r="AE291" s="37"/>
      <c r="AH291" s="54"/>
      <c r="AJ291" s="37"/>
      <c r="AM291" s="54"/>
    </row>
    <row r="292" spans="1:39" ht="12.75" customHeight="1">
      <c r="A292" s="200">
        <v>206</v>
      </c>
      <c r="B292" s="201">
        <v>45320</v>
      </c>
      <c r="C292" s="53"/>
      <c r="D292" s="53" t="s">
        <v>868</v>
      </c>
      <c r="E292" s="202" t="s">
        <v>577</v>
      </c>
      <c r="F292" s="51" t="s">
        <v>869</v>
      </c>
      <c r="G292" s="51"/>
      <c r="H292" s="51"/>
      <c r="I292" s="51">
        <v>2906</v>
      </c>
      <c r="J292" s="51" t="s">
        <v>578</v>
      </c>
      <c r="K292" s="51"/>
      <c r="L292" s="51"/>
      <c r="M292" s="51"/>
      <c r="N292" s="51"/>
      <c r="O292" s="37"/>
      <c r="S292" s="54" t="s">
        <v>843</v>
      </c>
      <c r="U292" s="37"/>
      <c r="X292" s="54"/>
      <c r="Z292" s="37"/>
      <c r="AC292" s="54"/>
      <c r="AE292" s="37"/>
      <c r="AH292" s="54"/>
      <c r="AJ292" s="37"/>
      <c r="AM292" s="54"/>
    </row>
    <row r="293" spans="1:39" ht="12.75" customHeight="1">
      <c r="A293" s="200">
        <v>207</v>
      </c>
      <c r="B293" s="201">
        <v>45331</v>
      </c>
      <c r="C293" s="53"/>
      <c r="D293" s="53" t="s">
        <v>528</v>
      </c>
      <c r="E293" s="202" t="s">
        <v>577</v>
      </c>
      <c r="F293" s="51" t="s">
        <v>878</v>
      </c>
      <c r="G293" s="51"/>
      <c r="H293" s="51"/>
      <c r="I293" s="51">
        <v>4096</v>
      </c>
      <c r="J293" s="51" t="s">
        <v>578</v>
      </c>
      <c r="K293" s="51"/>
      <c r="L293" s="51"/>
      <c r="M293" s="51"/>
      <c r="N293" s="51"/>
      <c r="O293" s="37"/>
      <c r="S293" s="54" t="s">
        <v>843</v>
      </c>
      <c r="U293" s="37"/>
      <c r="X293" s="54"/>
      <c r="Z293" s="37"/>
      <c r="AC293" s="54"/>
      <c r="AE293" s="37"/>
      <c r="AH293" s="54"/>
      <c r="AJ293" s="37"/>
      <c r="AM293" s="54"/>
    </row>
    <row r="294" spans="1:39" ht="12.75" customHeight="1">
      <c r="A294" s="200">
        <v>208</v>
      </c>
      <c r="B294" s="201">
        <v>45345</v>
      </c>
      <c r="C294" s="53"/>
      <c r="D294" s="53" t="s">
        <v>61</v>
      </c>
      <c r="E294" s="202" t="s">
        <v>577</v>
      </c>
      <c r="F294" s="51" t="s">
        <v>909</v>
      </c>
      <c r="G294" s="51"/>
      <c r="H294" s="51"/>
      <c r="I294" s="51">
        <v>2627</v>
      </c>
      <c r="J294" s="51" t="s">
        <v>578</v>
      </c>
      <c r="K294" s="51"/>
      <c r="L294" s="51"/>
      <c r="M294" s="51"/>
      <c r="N294" s="53"/>
      <c r="O294" s="37"/>
      <c r="S294" s="54" t="s">
        <v>855</v>
      </c>
      <c r="U294" s="37"/>
      <c r="X294" s="54"/>
      <c r="Z294" s="37"/>
      <c r="AC294" s="54"/>
      <c r="AE294" s="37"/>
      <c r="AH294" s="54"/>
      <c r="AJ294" s="37"/>
      <c r="AM294" s="54"/>
    </row>
    <row r="295" spans="1:39" ht="12.75" customHeight="1">
      <c r="A295" s="200">
        <v>209</v>
      </c>
      <c r="B295" s="201">
        <v>45356</v>
      </c>
      <c r="C295" s="53"/>
      <c r="D295" s="53" t="s">
        <v>848</v>
      </c>
      <c r="E295" s="202" t="s">
        <v>577</v>
      </c>
      <c r="F295" s="51" t="s">
        <v>958</v>
      </c>
      <c r="G295" s="51"/>
      <c r="H295" s="51"/>
      <c r="I295" s="51">
        <v>1170</v>
      </c>
      <c r="J295" s="51" t="s">
        <v>578</v>
      </c>
      <c r="K295" s="51"/>
      <c r="L295" s="51"/>
      <c r="M295" s="51"/>
      <c r="N295" s="53"/>
      <c r="O295" s="37"/>
      <c r="S295" s="54" t="s">
        <v>1025</v>
      </c>
      <c r="U295" s="37"/>
      <c r="X295" s="54"/>
      <c r="Z295" s="37"/>
      <c r="AC295" s="54"/>
      <c r="AE295" s="37"/>
      <c r="AH295" s="54"/>
      <c r="AJ295" s="37"/>
      <c r="AM295" s="54"/>
    </row>
    <row r="296" spans="1:39" ht="12.75" customHeight="1">
      <c r="B296" s="203" t="s">
        <v>823</v>
      </c>
      <c r="F296" s="54"/>
      <c r="G296" s="54"/>
      <c r="H296" s="54"/>
      <c r="I296" s="54"/>
      <c r="J296" s="37"/>
      <c r="K296" s="54"/>
      <c r="L296" s="54"/>
      <c r="M296" s="54"/>
      <c r="O296" s="37"/>
      <c r="S296" s="54"/>
      <c r="U296" s="37"/>
      <c r="X296" s="54"/>
      <c r="Z296" s="37"/>
      <c r="AC296" s="54"/>
      <c r="AE296" s="37"/>
      <c r="AH296" s="54"/>
      <c r="AJ296" s="37"/>
      <c r="AM296" s="54"/>
    </row>
    <row r="297" spans="1:39" ht="12.75" customHeight="1">
      <c r="A297" s="204"/>
      <c r="F297" s="54"/>
      <c r="G297" s="54"/>
      <c r="H297" s="54"/>
      <c r="I297" s="54"/>
      <c r="J297" s="37"/>
      <c r="K297" s="54"/>
      <c r="L297" s="54"/>
      <c r="M297" s="54"/>
      <c r="O297" s="37"/>
      <c r="S297" s="54"/>
      <c r="U297" s="37"/>
      <c r="X297" s="54"/>
      <c r="Z297" s="37"/>
      <c r="AC297" s="54"/>
      <c r="AE297" s="37"/>
      <c r="AH297" s="54"/>
      <c r="AJ297" s="37"/>
      <c r="AM297" s="54"/>
    </row>
    <row r="298" spans="1:39" ht="12.75" customHeight="1">
      <c r="A298" s="204"/>
      <c r="F298" s="54"/>
      <c r="G298" s="54"/>
      <c r="H298" s="54"/>
      <c r="I298" s="54"/>
      <c r="J298" s="37"/>
      <c r="K298" s="54"/>
      <c r="L298" s="54"/>
      <c r="M298" s="54"/>
      <c r="O298" s="37"/>
      <c r="S298" s="54"/>
    </row>
    <row r="299" spans="1:39" ht="12.75" customHeight="1">
      <c r="A299" s="51"/>
      <c r="F299" s="54"/>
      <c r="G299" s="54"/>
      <c r="H299" s="54"/>
      <c r="I299" s="54"/>
      <c r="J299" s="37"/>
      <c r="K299" s="54"/>
      <c r="L299" s="54"/>
      <c r="M299" s="54"/>
      <c r="O299" s="37"/>
      <c r="S299" s="54"/>
    </row>
    <row r="300" spans="1:39" ht="12.75" customHeight="1">
      <c r="F300" s="54"/>
      <c r="G300" s="54"/>
      <c r="H300" s="54"/>
      <c r="I300" s="54"/>
      <c r="J300" s="37"/>
      <c r="K300" s="54"/>
      <c r="L300" s="54"/>
      <c r="M300" s="54"/>
      <c r="O300" s="37"/>
      <c r="S300" s="54"/>
    </row>
    <row r="301" spans="1:39" ht="12.75" customHeight="1">
      <c r="F301" s="54"/>
      <c r="G301" s="54"/>
      <c r="H301" s="54"/>
      <c r="I301" s="54"/>
      <c r="J301" s="37"/>
      <c r="K301" s="54"/>
      <c r="L301" s="54"/>
      <c r="M301" s="54"/>
      <c r="O301" s="37"/>
      <c r="S301" s="54"/>
    </row>
    <row r="302" spans="1:39" ht="12.75" customHeight="1">
      <c r="F302" s="54"/>
      <c r="G302" s="54"/>
      <c r="H302" s="54"/>
      <c r="I302" s="54"/>
      <c r="J302" s="37"/>
      <c r="K302" s="54"/>
      <c r="L302" s="54"/>
      <c r="M302" s="54"/>
      <c r="O302" s="37"/>
      <c r="S302" s="54"/>
    </row>
    <row r="303" spans="1:39" ht="12.75" customHeight="1">
      <c r="F303" s="54"/>
      <c r="G303" s="54"/>
      <c r="H303" s="54"/>
      <c r="I303" s="54"/>
      <c r="J303" s="37"/>
      <c r="K303" s="54"/>
      <c r="L303" s="54"/>
      <c r="M303" s="54"/>
      <c r="O303" s="37"/>
      <c r="S303" s="54"/>
    </row>
    <row r="304" spans="1:39" ht="12.75" customHeight="1">
      <c r="F304" s="54"/>
      <c r="G304" s="54"/>
      <c r="H304" s="54"/>
      <c r="I304" s="54"/>
      <c r="J304" s="37"/>
      <c r="K304" s="54"/>
      <c r="L304" s="54"/>
      <c r="M304" s="54"/>
      <c r="O304" s="37"/>
      <c r="S304" s="54"/>
    </row>
    <row r="305" spans="6:19" ht="12.75" customHeight="1">
      <c r="F305" s="54"/>
      <c r="G305" s="54"/>
      <c r="H305" s="54"/>
      <c r="I305" s="54"/>
      <c r="J305" s="37"/>
      <c r="K305" s="54"/>
      <c r="L305" s="54"/>
      <c r="M305" s="54"/>
      <c r="O305" s="37"/>
      <c r="S305" s="54"/>
    </row>
    <row r="306" spans="6:19" ht="12.75" customHeight="1">
      <c r="F306" s="54"/>
      <c r="G306" s="54"/>
      <c r="H306" s="54"/>
      <c r="I306" s="54"/>
      <c r="J306" s="37"/>
      <c r="K306" s="54"/>
      <c r="L306" s="54"/>
      <c r="M306" s="54"/>
      <c r="O306" s="37"/>
      <c r="S306" s="54"/>
    </row>
    <row r="307" spans="6:19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S307" s="54"/>
    </row>
    <row r="308" spans="6:19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S308" s="54"/>
    </row>
    <row r="309" spans="6:19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S309" s="54"/>
    </row>
    <row r="310" spans="6:19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S310" s="54"/>
    </row>
    <row r="311" spans="6:19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S311" s="54"/>
    </row>
    <row r="312" spans="6:19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S312" s="54"/>
    </row>
    <row r="313" spans="6:19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S313" s="54"/>
    </row>
    <row r="314" spans="6:19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S314" s="54"/>
    </row>
    <row r="315" spans="6:19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S315" s="54"/>
    </row>
    <row r="316" spans="6:19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S316" s="54"/>
    </row>
    <row r="317" spans="6:19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S317" s="54"/>
    </row>
    <row r="318" spans="6:19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S318" s="54"/>
    </row>
    <row r="319" spans="6:19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S319" s="54"/>
    </row>
    <row r="320" spans="6:19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S320" s="54"/>
    </row>
    <row r="321" spans="6:19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S321" s="54"/>
    </row>
    <row r="322" spans="6:19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S322" s="54"/>
    </row>
    <row r="323" spans="6:19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S323" s="54"/>
    </row>
    <row r="324" spans="6:19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S324" s="54"/>
    </row>
    <row r="325" spans="6:19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S325" s="54"/>
    </row>
    <row r="326" spans="6:19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S326" s="54"/>
    </row>
    <row r="327" spans="6:19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S327" s="54"/>
    </row>
    <row r="328" spans="6:19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S328" s="54"/>
    </row>
    <row r="329" spans="6:19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S329" s="54"/>
    </row>
    <row r="330" spans="6:19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S330" s="54"/>
    </row>
    <row r="331" spans="6:19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S331" s="54"/>
    </row>
    <row r="332" spans="6:19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6:19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6:19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6:19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6:19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</sheetData>
  <autoFilter ref="S1:S294" xr:uid="{00000000-0009-0000-0000-000005000000}"/>
  <mergeCells count="9">
    <mergeCell ref="A65:A66"/>
    <mergeCell ref="B65:B66"/>
    <mergeCell ref="J65:J66"/>
    <mergeCell ref="J60:J61"/>
    <mergeCell ref="P60:P61"/>
    <mergeCell ref="A60:A61"/>
    <mergeCell ref="B60:B61"/>
    <mergeCell ref="O60:O61"/>
    <mergeCell ref="M60:M61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2024-03-10T17:46:38Z</dcterms:modified>
</cp:coreProperties>
</file>